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st38725\Desktop\Workfore Planning\2022\Blank Template\"/>
    </mc:Choice>
  </mc:AlternateContent>
  <bookViews>
    <workbookView xWindow="0" yWindow="0" windowWidth="19200" windowHeight="6900"/>
  </bookViews>
  <sheets>
    <sheet name="HOME" sheetId="1" r:id="rId1"/>
    <sheet name="PROFILE-DEMOGRAPHICS" sheetId="2" r:id="rId2"/>
    <sheet name="CRITICAL ROLES SUMMARY" sheetId="6" r:id="rId3"/>
    <sheet name="RMS" sheetId="4" r:id="rId4"/>
    <sheet name="TRANSACTION" sheetId="7" r:id="rId5"/>
    <sheet name="CALCULATIONS" sheetId="5"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7" i="5" l="1"/>
  <c r="O318" i="5"/>
  <c r="O319" i="5"/>
  <c r="O320" i="5"/>
  <c r="O321" i="5"/>
  <c r="O322" i="5"/>
  <c r="O323" i="5"/>
  <c r="O324" i="5"/>
  <c r="O325" i="5"/>
  <c r="O326" i="5"/>
  <c r="O327" i="5"/>
  <c r="O328" i="5"/>
  <c r="O329" i="5"/>
  <c r="O330" i="5"/>
  <c r="O316" i="5"/>
  <c r="O353" i="5"/>
  <c r="O354" i="5"/>
  <c r="O355" i="5"/>
  <c r="O356" i="5"/>
  <c r="O357" i="5"/>
  <c r="O358" i="5"/>
  <c r="O359" i="5"/>
  <c r="O360" i="5"/>
  <c r="O361" i="5"/>
  <c r="O362" i="5"/>
  <c r="O363" i="5"/>
  <c r="O364" i="5"/>
  <c r="O365" i="5"/>
  <c r="O366" i="5"/>
  <c r="O352" i="5"/>
  <c r="O340" i="5"/>
  <c r="O341" i="5"/>
  <c r="O342" i="5"/>
  <c r="O343" i="5"/>
  <c r="O344" i="5"/>
  <c r="O345" i="5"/>
  <c r="O346" i="5"/>
  <c r="O347" i="5"/>
  <c r="O348" i="5"/>
  <c r="O339" i="5"/>
  <c r="O304" i="5"/>
  <c r="O305" i="5"/>
  <c r="O306" i="5"/>
  <c r="O307" i="5"/>
  <c r="O308" i="5"/>
  <c r="O309" i="5"/>
  <c r="O310" i="5"/>
  <c r="O311" i="5"/>
  <c r="O312" i="5"/>
  <c r="O303" i="5"/>
  <c r="O294" i="5"/>
  <c r="O293" i="5"/>
  <c r="O276" i="5"/>
  <c r="O277" i="5"/>
  <c r="O278" i="5"/>
  <c r="O279" i="5"/>
  <c r="O280" i="5"/>
  <c r="O281" i="5"/>
  <c r="O282" i="5"/>
  <c r="O283" i="5"/>
  <c r="O284" i="5"/>
  <c r="O285" i="5"/>
  <c r="O286" i="5"/>
  <c r="O287" i="5"/>
  <c r="O288" i="5"/>
  <c r="O289" i="5"/>
  <c r="O275" i="5"/>
  <c r="O263" i="5"/>
  <c r="O264" i="5"/>
  <c r="O265" i="5"/>
  <c r="O266" i="5"/>
  <c r="O267" i="5"/>
  <c r="O268" i="5"/>
  <c r="O269" i="5"/>
  <c r="O270" i="5"/>
  <c r="O271" i="5"/>
  <c r="O262" i="5"/>
  <c r="O252" i="5"/>
  <c r="O253" i="5"/>
  <c r="O254" i="5"/>
  <c r="O255" i="5"/>
  <c r="O256" i="5"/>
  <c r="O257" i="5"/>
  <c r="O258" i="5"/>
  <c r="O251" i="5"/>
  <c r="O247" i="5"/>
  <c r="O246" i="5"/>
  <c r="O238" i="5"/>
  <c r="O237" i="5"/>
  <c r="O220" i="5"/>
  <c r="O221" i="5"/>
  <c r="O222" i="5"/>
  <c r="O223" i="5"/>
  <c r="O224" i="5"/>
  <c r="O225" i="5"/>
  <c r="O226" i="5"/>
  <c r="O227" i="5"/>
  <c r="O228" i="5"/>
  <c r="O229" i="5"/>
  <c r="O230" i="5"/>
  <c r="O231" i="5"/>
  <c r="O232" i="5"/>
  <c r="O233" i="5"/>
  <c r="O219" i="5"/>
  <c r="O207" i="5"/>
  <c r="O208" i="5"/>
  <c r="O209" i="5"/>
  <c r="O210" i="5"/>
  <c r="O211" i="5"/>
  <c r="O212" i="5"/>
  <c r="O213" i="5"/>
  <c r="O214" i="5"/>
  <c r="O215" i="5"/>
  <c r="O206" i="5"/>
  <c r="O196" i="5"/>
  <c r="O197" i="5"/>
  <c r="O198" i="5"/>
  <c r="O199" i="5"/>
  <c r="O200" i="5"/>
  <c r="O201" i="5"/>
  <c r="O202" i="5"/>
  <c r="O195" i="5"/>
  <c r="O191" i="5"/>
  <c r="O190" i="5"/>
  <c r="O182" i="5"/>
  <c r="O181" i="5"/>
  <c r="O164" i="5"/>
  <c r="O165" i="5"/>
  <c r="O166" i="5"/>
  <c r="O167" i="5"/>
  <c r="O168" i="5"/>
  <c r="O169" i="5"/>
  <c r="O170" i="5"/>
  <c r="O171" i="5"/>
  <c r="O172" i="5"/>
  <c r="O173" i="5"/>
  <c r="O174" i="5"/>
  <c r="O175" i="5"/>
  <c r="O176" i="5"/>
  <c r="O177" i="5"/>
  <c r="O163" i="5"/>
  <c r="O151" i="5"/>
  <c r="O152" i="5"/>
  <c r="O153" i="5"/>
  <c r="O154" i="5"/>
  <c r="O155" i="5"/>
  <c r="O156" i="5"/>
  <c r="O157" i="5"/>
  <c r="O158" i="5"/>
  <c r="O159" i="5"/>
  <c r="O150" i="5"/>
  <c r="O140" i="5"/>
  <c r="O141" i="5"/>
  <c r="O142" i="5"/>
  <c r="O143" i="5"/>
  <c r="O144" i="5"/>
  <c r="O145" i="5"/>
  <c r="O146" i="5"/>
  <c r="O139" i="5"/>
  <c r="O135" i="5"/>
  <c r="O134" i="5"/>
  <c r="I294" i="5"/>
  <c r="I293" i="5"/>
  <c r="I237" i="5"/>
  <c r="I238" i="5"/>
  <c r="O102" i="5"/>
  <c r="O103" i="5"/>
  <c r="O104" i="5"/>
  <c r="O105" i="5"/>
  <c r="O106" i="5"/>
  <c r="O107" i="5"/>
  <c r="O108" i="5"/>
  <c r="O109" i="5"/>
  <c r="O110" i="5"/>
  <c r="O111" i="5"/>
  <c r="O112" i="5"/>
  <c r="O113" i="5"/>
  <c r="O114" i="5"/>
  <c r="O115" i="5"/>
  <c r="O101" i="5"/>
  <c r="O89" i="5"/>
  <c r="O90" i="5"/>
  <c r="O91" i="5"/>
  <c r="O92" i="5"/>
  <c r="O93" i="5"/>
  <c r="O94" i="5"/>
  <c r="O95" i="5"/>
  <c r="O96" i="5"/>
  <c r="O97" i="5"/>
  <c r="O88" i="5"/>
  <c r="O64" i="5"/>
  <c r="O65" i="5"/>
  <c r="O66" i="5"/>
  <c r="O67" i="5"/>
  <c r="O68" i="5"/>
  <c r="O69" i="5"/>
  <c r="O70" i="5"/>
  <c r="O71" i="5"/>
  <c r="O72" i="5"/>
  <c r="O73" i="5"/>
  <c r="O74" i="5"/>
  <c r="O75" i="5"/>
  <c r="O76" i="5"/>
  <c r="O77" i="5"/>
  <c r="O63" i="5"/>
  <c r="O51" i="5"/>
  <c r="O52" i="5"/>
  <c r="O53" i="5"/>
  <c r="O54" i="5"/>
  <c r="O55" i="5"/>
  <c r="O56" i="5"/>
  <c r="O57" i="5"/>
  <c r="O58" i="5"/>
  <c r="O59" i="5"/>
  <c r="O50" i="5"/>
  <c r="O29" i="5"/>
  <c r="O30" i="5"/>
  <c r="O31" i="5"/>
  <c r="O32" i="5"/>
  <c r="O33" i="5"/>
  <c r="O34" i="5"/>
  <c r="O35" i="5"/>
  <c r="O36" i="5"/>
  <c r="O37" i="5"/>
  <c r="O38" i="5"/>
  <c r="O39" i="5"/>
  <c r="O40" i="5"/>
  <c r="O41" i="5"/>
  <c r="O42" i="5"/>
  <c r="O28" i="5"/>
  <c r="O16" i="5"/>
  <c r="O17" i="5"/>
  <c r="O18" i="5"/>
  <c r="O19" i="5"/>
  <c r="O20" i="5"/>
  <c r="O21" i="5"/>
  <c r="O22" i="5"/>
  <c r="O23" i="5"/>
  <c r="O24" i="5"/>
  <c r="O15" i="5"/>
  <c r="I353" i="5"/>
  <c r="I354" i="5"/>
  <c r="I355" i="5"/>
  <c r="I356" i="5"/>
  <c r="I357" i="5"/>
  <c r="I358" i="5"/>
  <c r="I359" i="5"/>
  <c r="I360" i="5"/>
  <c r="I361" i="5"/>
  <c r="I362" i="5"/>
  <c r="I363" i="5"/>
  <c r="I364" i="5"/>
  <c r="I365" i="5"/>
  <c r="I366" i="5"/>
  <c r="I352" i="5"/>
  <c r="I317" i="5"/>
  <c r="I318" i="5"/>
  <c r="I319" i="5"/>
  <c r="I320" i="5"/>
  <c r="I321" i="5"/>
  <c r="I322" i="5"/>
  <c r="I323" i="5"/>
  <c r="I324" i="5"/>
  <c r="I325" i="5"/>
  <c r="I326" i="5"/>
  <c r="I327" i="5"/>
  <c r="I328" i="5"/>
  <c r="I329" i="5"/>
  <c r="I330" i="5"/>
  <c r="I316" i="5"/>
  <c r="I276" i="5"/>
  <c r="I277" i="5"/>
  <c r="I278" i="5"/>
  <c r="I279" i="5"/>
  <c r="I280" i="5"/>
  <c r="I281" i="5"/>
  <c r="I282" i="5"/>
  <c r="I283" i="5"/>
  <c r="I284" i="5"/>
  <c r="I285" i="5"/>
  <c r="I286" i="5"/>
  <c r="I287" i="5"/>
  <c r="I288" i="5"/>
  <c r="I289" i="5"/>
  <c r="I275" i="5"/>
  <c r="I220" i="5"/>
  <c r="I221" i="5"/>
  <c r="I222" i="5"/>
  <c r="I223" i="5"/>
  <c r="I224" i="5"/>
  <c r="I225" i="5"/>
  <c r="I226" i="5"/>
  <c r="I227" i="5"/>
  <c r="I228" i="5"/>
  <c r="I229" i="5"/>
  <c r="I230" i="5"/>
  <c r="I231" i="5"/>
  <c r="I232" i="5"/>
  <c r="I233" i="5"/>
  <c r="I219" i="5"/>
  <c r="I164" i="5"/>
  <c r="I165" i="5"/>
  <c r="I166" i="5"/>
  <c r="I167" i="5"/>
  <c r="I168" i="5"/>
  <c r="I169" i="5"/>
  <c r="I170" i="5"/>
  <c r="I171" i="5"/>
  <c r="I172" i="5"/>
  <c r="I173" i="5"/>
  <c r="I174" i="5"/>
  <c r="I175" i="5"/>
  <c r="I176" i="5"/>
  <c r="I177" i="5"/>
  <c r="I163" i="5"/>
  <c r="I102" i="5"/>
  <c r="I103" i="5"/>
  <c r="I104" i="5"/>
  <c r="I105" i="5"/>
  <c r="I106" i="5"/>
  <c r="I107" i="5"/>
  <c r="I108" i="5"/>
  <c r="I109" i="5"/>
  <c r="I110" i="5"/>
  <c r="I111" i="5"/>
  <c r="I112" i="5"/>
  <c r="I113" i="5"/>
  <c r="I114" i="5"/>
  <c r="I115" i="5"/>
  <c r="I101" i="5"/>
  <c r="I64" i="5"/>
  <c r="I65" i="5"/>
  <c r="I66" i="5"/>
  <c r="I67" i="5"/>
  <c r="I68" i="5"/>
  <c r="I69" i="5"/>
  <c r="I70" i="5"/>
  <c r="I71" i="5"/>
  <c r="I72" i="5"/>
  <c r="I73" i="5"/>
  <c r="I74" i="5"/>
  <c r="I75" i="5"/>
  <c r="I76" i="5"/>
  <c r="I77" i="5"/>
  <c r="I63" i="5"/>
</calcChain>
</file>

<file path=xl/sharedStrings.xml><?xml version="1.0" encoding="utf-8"?>
<sst xmlns="http://schemas.openxmlformats.org/spreadsheetml/2006/main" count="522" uniqueCount="234">
  <si>
    <t>Step 1: Enter Data Into the Template</t>
  </si>
  <si>
    <t>AGENCY NAME</t>
  </si>
  <si>
    <t>AGENCY NUMBER</t>
  </si>
  <si>
    <t>POSITION NUMBER</t>
  </si>
  <si>
    <t>EMPLOYEE CATEGORY</t>
  </si>
  <si>
    <t>EEO CATEGORY</t>
  </si>
  <si>
    <t>RACE DESCRIPTION</t>
  </si>
  <si>
    <t>GENDER</t>
  </si>
  <si>
    <t>VETERAN'S STATUS</t>
  </si>
  <si>
    <t>DISABILITY CODE DESCRIPTION</t>
  </si>
  <si>
    <t>AGENCY BEGIN DATE</t>
  </si>
  <si>
    <t>POSITION BEGIN DATE</t>
  </si>
  <si>
    <t>DHRM WORKFORCE PLANNING DATA DEFINITIONS DOCUMENT</t>
  </si>
  <si>
    <t>PROFILE CALCULATIONS</t>
  </si>
  <si>
    <t xml:space="preserve">This tab provides the calculated metrics from the data entered into the blank template for the Agency Profile. This information can then be entered manually into the Agency Profile if the Agency chooses not to utilzie the Excel Macros within the workforce planning tools and templates.  </t>
  </si>
  <si>
    <t>All Positions by EEO Code</t>
  </si>
  <si>
    <t>Total Positions with EEO Code "Officials and Administrators"</t>
  </si>
  <si>
    <t/>
  </si>
  <si>
    <t>Total Positions with EEO Code "Professionals"</t>
  </si>
  <si>
    <t>Total Positions with EEO Code "Technicians"</t>
  </si>
  <si>
    <t>Total Positions with EEO Code "Protective Service Workers"</t>
  </si>
  <si>
    <t>Total Positions with EEO Code "Paraprofessionals"</t>
  </si>
  <si>
    <t>Total Positions with EEO Code "Administrative Support"</t>
  </si>
  <si>
    <t>Total Positions with EEO Code "Skilled Craft Workers"</t>
  </si>
  <si>
    <t>Total Positions with EEO Code "Service/Maintenance"</t>
  </si>
  <si>
    <t>Total Positions with EEO Code "Faculty"</t>
  </si>
  <si>
    <t>Total Positions with EEO Code "Other"</t>
  </si>
  <si>
    <t>All Positions by Classification</t>
  </si>
  <si>
    <t>Leader Positions by EEO Code</t>
  </si>
  <si>
    <t>Total Leader Positions with EEO Code "Officials and Administrators"</t>
  </si>
  <si>
    <t>Total Leader Positions with EEO Code "Professionals"</t>
  </si>
  <si>
    <t>Total Leader Positions with EEO Code "Technicians"</t>
  </si>
  <si>
    <t>Total Leader Positions with EEO Code "Protective Service Workers"</t>
  </si>
  <si>
    <t>Total Leader Positions with EEO Code "Paraprofessionals"</t>
  </si>
  <si>
    <t>Total Leader Positions with EEO Code "Administrative Support"</t>
  </si>
  <si>
    <t>Total Leader Positions with EEO Code "Skilled Craft Workers"</t>
  </si>
  <si>
    <t>Total Leader Positions with EEO Code "Service/Maintenance"</t>
  </si>
  <si>
    <t>Total Leader Positions with EEO Code "Faculty"</t>
  </si>
  <si>
    <t>Total Leader Positions with EEO Code "Other"</t>
  </si>
  <si>
    <t>Leader Positions by Classification</t>
  </si>
  <si>
    <t>All Executive Positions by EEO Code</t>
  </si>
  <si>
    <t>Total Executive Positions with EEO Code "Officials and Administrators"</t>
  </si>
  <si>
    <t>Total Executive Positions with EEO Code "Professionals"</t>
  </si>
  <si>
    <t>Total Executive Positions with EEO Code "Technicians"</t>
  </si>
  <si>
    <t>Total Executive Positions with EEO Code "Protective Service Workers"</t>
  </si>
  <si>
    <t>Total Executive Positions with EEO Code "Paraprofessionals"</t>
  </si>
  <si>
    <t>Total Executive Positions with EEO Code "Administrative Support"</t>
  </si>
  <si>
    <t>Total Executive Positions with EEO Code "Skilled Craft Workers"</t>
  </si>
  <si>
    <t>Total Executive Positions with EEO Code "Service/Maintenance"</t>
  </si>
  <si>
    <t>Total Executive Positions with EEO Code "Faculty"</t>
  </si>
  <si>
    <t>Total Executive Positions with EEO Code "Other"</t>
  </si>
  <si>
    <t>All Executive Positions by Classification</t>
  </si>
  <si>
    <t>FY22</t>
  </si>
  <si>
    <t>Executive Position Numbers</t>
  </si>
  <si>
    <t>Total Employees by Gender</t>
  </si>
  <si>
    <t>Total Male Employees</t>
  </si>
  <si>
    <t>Total Female Employees</t>
  </si>
  <si>
    <t>Total Employees by Race</t>
  </si>
  <si>
    <t>Total American Indian or Alaskan Native Employees</t>
  </si>
  <si>
    <t>Total Asian Employees</t>
  </si>
  <si>
    <t>Total Black or African American Employees</t>
  </si>
  <si>
    <t>Total Hispanic or Latino Employees</t>
  </si>
  <si>
    <t>Total Native Hawaiian or Other Pac. Islander Employees</t>
  </si>
  <si>
    <t>Total White Employees</t>
  </si>
  <si>
    <t>Two or More Races</t>
  </si>
  <si>
    <t>Total Race Unknown or not Entered Employees</t>
  </si>
  <si>
    <t>Total Employees by EEO Code</t>
  </si>
  <si>
    <t>Total EEO Code Officials and Administrators</t>
  </si>
  <si>
    <t>Total EEO Code Professionals</t>
  </si>
  <si>
    <t>Total EEO Code Technicians</t>
  </si>
  <si>
    <t>Total EEO Code Protective Service Workers</t>
  </si>
  <si>
    <t>Total EEO Code Paraprofessionals</t>
  </si>
  <si>
    <t>Total EEO Code Administrative Support</t>
  </si>
  <si>
    <t>Total EEO Code Skilled Craft Workers</t>
  </si>
  <si>
    <t>Total EEO Code Service/Maintenance</t>
  </si>
  <si>
    <t>Total EEO Code Faculty</t>
  </si>
  <si>
    <t>Total EEO Code Other</t>
  </si>
  <si>
    <t>Total Employees by Classification</t>
  </si>
  <si>
    <t>Additional Employee Demographics</t>
  </si>
  <si>
    <t>Total Leaders by Gender</t>
  </si>
  <si>
    <t>Total Male Leaders</t>
  </si>
  <si>
    <t>Total Female Leaders</t>
  </si>
  <si>
    <t>Total Leaders by Race</t>
  </si>
  <si>
    <t>Total American Indian or Alaskan Native Leaders</t>
  </si>
  <si>
    <t>Total Asian Leaders</t>
  </si>
  <si>
    <t>Total Black or African American Leaders</t>
  </si>
  <si>
    <t>Total Hispanic or Latino Leaders</t>
  </si>
  <si>
    <t>Total Native Hawaiian or Other Pac. Islander Leaders</t>
  </si>
  <si>
    <t>Total White Leaders</t>
  </si>
  <si>
    <t>Total Race Unknown or not Entered Leaders</t>
  </si>
  <si>
    <t>Total Leaders by EEO Code</t>
  </si>
  <si>
    <t>Total Leader EEO Code Officials and Administrators</t>
  </si>
  <si>
    <t>Total Leader EEO Code Professionals</t>
  </si>
  <si>
    <t>Total Leader EEO Code Technicians</t>
  </si>
  <si>
    <t>Total Leader EEO Code Protective Service Workers</t>
  </si>
  <si>
    <t>Total Leader EEO Code Paraprofessionals</t>
  </si>
  <si>
    <t>Total Leader EEO Code Administrative Support</t>
  </si>
  <si>
    <t>Total Leader EEO Code Skilled Craft Workers</t>
  </si>
  <si>
    <t>Total Leader EEO Code Service/Maintenance</t>
  </si>
  <si>
    <t>Total Leader EEO Code Faculty</t>
  </si>
  <si>
    <t>Total Leader EEO Code Other</t>
  </si>
  <si>
    <t>Total Leaders by Classification</t>
  </si>
  <si>
    <t>Additional Leader Demographics</t>
  </si>
  <si>
    <t>Total Executives by Gender</t>
  </si>
  <si>
    <t>Total Male Executives</t>
  </si>
  <si>
    <t>Total Female Executives</t>
  </si>
  <si>
    <t>Total Executives by Race</t>
  </si>
  <si>
    <t>Total American Indian or Alaskan Native Executives</t>
  </si>
  <si>
    <t>Total Asian Executives</t>
  </si>
  <si>
    <t>Total Black or African American Executives</t>
  </si>
  <si>
    <t>Total Hispanic or Latino Executives</t>
  </si>
  <si>
    <t>Total Native Hawaiian or Other Pac. Islander Executives</t>
  </si>
  <si>
    <t>Total White Executives</t>
  </si>
  <si>
    <t>Total Race Unknown or not Entered Executives</t>
  </si>
  <si>
    <t>Total Executives by EEO Code</t>
  </si>
  <si>
    <t>Total Executive EEO Code Officials and Administrators</t>
  </si>
  <si>
    <t>Total Executive EEO Code Professionals</t>
  </si>
  <si>
    <t>Total Executive EEO Code Technicians</t>
  </si>
  <si>
    <t>Total Executive EEO Code Protective Service Workers</t>
  </si>
  <si>
    <t>Total Executive EEO Code Paraprofessionals</t>
  </si>
  <si>
    <t>Total Executive EEO Code Administrative Support</t>
  </si>
  <si>
    <t>Total Executive EEO Code Skilled Craft Workers</t>
  </si>
  <si>
    <t>Total Executive EEO Code Service/Maintenance</t>
  </si>
  <si>
    <t>Total Executive EEO Code Faculty</t>
  </si>
  <si>
    <t>Total Executive EEO Code Other</t>
  </si>
  <si>
    <t>Total Executives by Classification</t>
  </si>
  <si>
    <t>Additional Executive Demographics</t>
  </si>
  <si>
    <t>Total Employees with Disabilities by EEO Code</t>
  </si>
  <si>
    <t>Total Employees with Disabilities EEO Code Officials and Administrators</t>
  </si>
  <si>
    <t>Total Employees with Disabilities EEO Code Professionals</t>
  </si>
  <si>
    <t>Total Employees with Disabilities EEO Code Technicians</t>
  </si>
  <si>
    <t>Total Employees with Disabilities EEO Code Protective Service Workers</t>
  </si>
  <si>
    <t>Total Employees with Disabilities EEO Code Paraprofessionals</t>
  </si>
  <si>
    <t>Total Employees with Disabilities EEO Code Administrative Support</t>
  </si>
  <si>
    <t>Total Employees with Disabilities EEO Code Skilled Craft Workers</t>
  </si>
  <si>
    <t>Total Employees with Disabilities EEO Code Service/Maintenance</t>
  </si>
  <si>
    <t>Total Employees with Disabilities EEO Code Faculty</t>
  </si>
  <si>
    <t>Total Employees with Disabilities EEO Code Other</t>
  </si>
  <si>
    <t>Total Employees with Disabilities by Classification</t>
  </si>
  <si>
    <t>Total Veterans by EEO Code</t>
  </si>
  <si>
    <t>Total Veteran EEO Code Officials and Administrators</t>
  </si>
  <si>
    <t>Total Veteran EEO Code Professionals</t>
  </si>
  <si>
    <t>Total Veteran EEO Code Technicians</t>
  </si>
  <si>
    <t>Total Veteran EEO Code Protective Service Workers</t>
  </si>
  <si>
    <t>Total Veteran EEO Code Paraprofessionals</t>
  </si>
  <si>
    <t>Total Veteran EEO Code Administrative Support</t>
  </si>
  <si>
    <t>Total Veteran EEO Code Skilled Craft Workers</t>
  </si>
  <si>
    <t>Total Veteran EEO Code Service/Maintenance</t>
  </si>
  <si>
    <t>Total Veteran EEO Code Faculty</t>
  </si>
  <si>
    <t>Total Veteran EEO Code Other</t>
  </si>
  <si>
    <t>Total Veterans by Classification</t>
  </si>
  <si>
    <t>AGENCY WORKFORCE TAB: Employee Demographic Information (All Employees)</t>
  </si>
  <si>
    <t>AGENCY WORKFORCE TAB: Leader Demographic Information</t>
  </si>
  <si>
    <t>AGENCY WORKFORCE TAB: Executive Demographic Information</t>
  </si>
  <si>
    <t>AGENCY WORKFORCE TAB: Demographic Information for Employees with Disabilities</t>
  </si>
  <si>
    <t>AGENCY WORKFORCE TAB: Demographic Information for Veteran Employees</t>
  </si>
  <si>
    <t>AGENCY DETAILS TAB: Executive Position Information</t>
  </si>
  <si>
    <t>AGENCY DETAILS TAB: Leader Position Information</t>
  </si>
  <si>
    <t>AGENCY DETAILS TAB: Position Information</t>
  </si>
  <si>
    <t>Officials and Administrators</t>
  </si>
  <si>
    <t>Professionals</t>
  </si>
  <si>
    <t>Technicians</t>
  </si>
  <si>
    <t>Protective Service Workers</t>
  </si>
  <si>
    <t>Paraprofessionals</t>
  </si>
  <si>
    <t>Administrative Support(Includi</t>
  </si>
  <si>
    <t>Skilled Craft Workers</t>
  </si>
  <si>
    <t>Service-Maintenance</t>
  </si>
  <si>
    <t>Faculty</t>
  </si>
  <si>
    <t>Other</t>
  </si>
  <si>
    <t>Male</t>
  </si>
  <si>
    <t>Female</t>
  </si>
  <si>
    <t>American Indian or Alaska Native (Non-Hispanic or Latino)</t>
  </si>
  <si>
    <t>Asian (Non-Hispanic or Latino)</t>
  </si>
  <si>
    <t>Black or African American (Non-Hispanic or Latino)</t>
  </si>
  <si>
    <t>Hispanic or Latino</t>
  </si>
  <si>
    <t>Native Hawaiian or Other Pacific Islander (Non-Hispanic or Latino)</t>
  </si>
  <si>
    <t>White (Non-Hispanic or Latino)</t>
  </si>
  <si>
    <t>Two or More Races (Non-Hispanic or Latino)</t>
  </si>
  <si>
    <t>Unknown or not entered</t>
  </si>
  <si>
    <t>For questions using this tool, please contact DHRM Workforce Planning at dhrm.wfp@dhrm.virginia.gov.</t>
  </si>
  <si>
    <t>See the naming map to the right to ensure the data is calculated correctly.</t>
  </si>
  <si>
    <t>EEO Category</t>
  </si>
  <si>
    <t>Race Category</t>
  </si>
  <si>
    <t>Gender</t>
  </si>
  <si>
    <t>Veteran</t>
  </si>
  <si>
    <t>Not a Veteran</t>
  </si>
  <si>
    <t>Employee Category</t>
  </si>
  <si>
    <t>Denote employees with a disability as "yes" in this column.</t>
  </si>
  <si>
    <t>SUPERVISORS POSITION NUMBER</t>
  </si>
  <si>
    <t>BIRTHDATE</t>
  </si>
  <si>
    <t>TOTAL YOS</t>
  </si>
  <si>
    <t>Official or Administrator</t>
  </si>
  <si>
    <t>Professional</t>
  </si>
  <si>
    <t>Technician</t>
  </si>
  <si>
    <t>Protective Service Worker</t>
  </si>
  <si>
    <t>Paraprofessional</t>
  </si>
  <si>
    <t>Office or Clerical</t>
  </si>
  <si>
    <t>Skilled Craft Worker</t>
  </si>
  <si>
    <t>Service/Maintenance</t>
  </si>
  <si>
    <t>Version 2022.3</t>
  </si>
  <si>
    <t>STATE BEGIN DATE</t>
  </si>
  <si>
    <t>EEO CODE</t>
  </si>
  <si>
    <t>TRANSACTION DESCRIPTION</t>
  </si>
  <si>
    <t>Position Number</t>
  </si>
  <si>
    <t>Indicate The Appropriate Gender</t>
  </si>
  <si>
    <t>Indicate The Racial Or Ethnic Group With Which You Identify</t>
  </si>
  <si>
    <t>Submitted At</t>
  </si>
  <si>
    <t>Active/Inactive</t>
  </si>
  <si>
    <t>Job Posting Number</t>
  </si>
  <si>
    <t>Position Type Name</t>
  </si>
  <si>
    <t>Department Display Label</t>
  </si>
  <si>
    <t>Current Workflow State</t>
  </si>
  <si>
    <t>Vq2: For Purposes Of Compliance With Section 2.2 2903 Of The Code Of Virginia, Are You A Veteran Who Has Received An Honorable Discharge And Has A Service Connected Disability Rating Fixed By The United States Department Of Veteran Affairs?</t>
  </si>
  <si>
    <t>Job Type</t>
  </si>
  <si>
    <t>Posted At</t>
  </si>
  <si>
    <t>Job Open Date</t>
  </si>
  <si>
    <t>Filled At</t>
  </si>
  <si>
    <t>Current Workflow State2</t>
  </si>
  <si>
    <t>Job Close Date</t>
  </si>
  <si>
    <t>Job Type Detail</t>
  </si>
  <si>
    <t>Criticality</t>
  </si>
  <si>
    <t>Critical</t>
  </si>
  <si>
    <t>CRITICALITY</t>
  </si>
  <si>
    <t>NUMBER</t>
  </si>
  <si>
    <t>Not Critical</t>
  </si>
  <si>
    <t>Veteran's Status for RMS Data (vq2) header</t>
  </si>
  <si>
    <t>Denote veterans with "yes"</t>
  </si>
  <si>
    <t>Transaction Description</t>
  </si>
  <si>
    <t>Data in this column must match the data mapping on the Agency Profile, either the default codes or the custom code map.</t>
  </si>
  <si>
    <r>
      <t xml:space="preserve">INSTRUCTIONS: </t>
    </r>
    <r>
      <rPr>
        <i/>
        <sz val="11"/>
        <rFont val="Times New Roman"/>
        <family val="1"/>
      </rPr>
      <t>Each of the following tabs have column headers established to correspond to the naming convention of the data import process. To utilize this template, enter the respective data into each column keeping the headers the same. After all information is entered, the BLANK TEMPLATE import process within the respective template or tool can then be used.
Definitions for each respective data element can be found in the Workforce Planning Data Definitions document on the DHRM Workforce Planning Webpage.</t>
    </r>
  </si>
  <si>
    <t>Data in this column must be an exact match to the "Classification Title" on the Customizations tab in the Agency Profile or on the Agency Profile Tab in the Agency Strategy File.</t>
  </si>
  <si>
    <t>Veteran Status (Profile-Demographics / Transaction)</t>
  </si>
  <si>
    <t>Employees with Disabilities (Profile-Demographics)</t>
  </si>
  <si>
    <r>
      <t xml:space="preserve">The </t>
    </r>
    <r>
      <rPr>
        <b/>
        <i/>
        <u/>
        <sz val="16"/>
        <color theme="8"/>
        <rFont val="Times New Roman"/>
        <family val="1"/>
      </rPr>
      <t xml:space="preserve">BLANK TEMPLATE </t>
    </r>
    <r>
      <rPr>
        <i/>
        <sz val="16"/>
        <rFont val="Times New Roman"/>
        <family val="1"/>
      </rPr>
      <t xml:space="preserve">can be used to import directly into the various Workforce Planning and Development template and tools provided by the Department of Human Resource Management for agencies that have their own HRIS or wish,use other data sources outside of PMIS or Cardinal, or prefer to compile data on their own.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</si>
</sst>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i/>
      <sz val="14"/>
      <color theme="1"/>
      <name val="Times New Roman"/>
      <family val="1"/>
    </font>
    <font>
      <b/>
      <i/>
      <sz val="11"/>
      <color rgb="FFC00000"/>
      <name val="Times New Roman"/>
      <family val="1"/>
    </font>
    <font>
      <i/>
      <sz val="16"/>
      <name val="Times New Roman"/>
      <family val="1"/>
    </font>
    <font>
      <b/>
      <i/>
      <u/>
      <sz val="16"/>
      <color theme="8"/>
      <name val="Times New Roman"/>
      <family val="1"/>
    </font>
    <font>
      <i/>
      <sz val="11"/>
      <name val="Times New Roman"/>
      <family val="1"/>
    </font>
    <font>
      <u/>
      <sz val="11"/>
      <color theme="10"/>
      <name val="Calibri"/>
      <family val="2"/>
      <scheme val="minor"/>
    </font>
    <font>
      <b/>
      <u/>
      <sz val="12"/>
      <color rgb="FF0070C0"/>
      <name val="Calibri"/>
      <family val="2"/>
      <scheme val="minor"/>
    </font>
    <font>
      <b/>
      <sz val="11"/>
      <color theme="0"/>
      <name val="Calibri"/>
      <family val="2"/>
      <scheme val="minor"/>
    </font>
    <font>
      <sz val="11"/>
      <color theme="0"/>
      <name val="Calibri"/>
      <family val="2"/>
      <scheme val="minor"/>
    </font>
    <font>
      <b/>
      <sz val="28"/>
      <color theme="8"/>
      <name val="Times New Roman"/>
      <family val="1"/>
    </font>
    <font>
      <sz val="12"/>
      <color theme="1"/>
      <name val="Times New Roman"/>
      <family val="1"/>
    </font>
    <font>
      <i/>
      <sz val="11"/>
      <color theme="1"/>
      <name val="Times New Roman"/>
      <family val="1"/>
    </font>
    <font>
      <b/>
      <i/>
      <u/>
      <sz val="12"/>
      <color theme="1"/>
      <name val="Times New Roman"/>
      <family val="1"/>
    </font>
    <font>
      <i/>
      <sz val="12"/>
      <color theme="1"/>
      <name val="Times New Roman"/>
      <family val="1"/>
    </font>
    <font>
      <sz val="12"/>
      <color theme="0"/>
      <name val="Times New Roman"/>
      <family val="1"/>
    </font>
    <font>
      <sz val="11"/>
      <name val="Calibri"/>
      <family val="2"/>
      <scheme val="minor"/>
    </font>
    <font>
      <sz val="12"/>
      <name val="Times New Roman"/>
      <family val="1"/>
    </font>
    <font>
      <b/>
      <i/>
      <sz val="11"/>
      <color theme="1"/>
      <name val="Calibri"/>
      <family val="2"/>
      <scheme val="minor"/>
    </font>
    <font>
      <b/>
      <i/>
      <sz val="16"/>
      <name val="Times New Roman"/>
      <family val="1"/>
    </font>
    <font>
      <b/>
      <sz val="11"/>
      <color theme="0"/>
      <name val="Times New Roman"/>
      <family val="1"/>
    </font>
    <font>
      <sz val="11"/>
      <color theme="1"/>
      <name val="Times New Roman"/>
      <family val="1"/>
    </font>
  </fonts>
  <fills count="7">
    <fill>
      <patternFill patternType="none"/>
    </fill>
    <fill>
      <patternFill patternType="gray125"/>
    </fill>
    <fill>
      <patternFill patternType="solid">
        <fgColor theme="1"/>
        <bgColor theme="1"/>
      </patternFill>
    </fill>
    <fill>
      <patternFill patternType="solid">
        <fgColor theme="7"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8"/>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1"/>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7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applyBorder="1" applyAlignment="1">
      <alignment horizontal="left" vertical="center"/>
    </xf>
    <xf numFmtId="0" fontId="8" fillId="2" borderId="0" xfId="0" applyFont="1" applyFill="1" applyBorder="1"/>
    <xf numFmtId="0" fontId="11" fillId="0" borderId="0" xfId="0" applyFont="1" applyBorder="1" applyAlignment="1">
      <alignment horizontal="center" vertical="top" wrapText="1"/>
    </xf>
    <xf numFmtId="0" fontId="11" fillId="0" borderId="0" xfId="0" applyFont="1" applyFill="1" applyBorder="1" applyAlignment="1">
      <alignment horizontal="center" vertical="top" wrapText="1"/>
    </xf>
    <xf numFmtId="0" fontId="13" fillId="0" borderId="0" xfId="0" applyFont="1" applyBorder="1" applyAlignment="1">
      <alignment horizontal="right" vertical="top"/>
    </xf>
    <xf numFmtId="0" fontId="14" fillId="0" borderId="0" xfId="0" applyFont="1" applyBorder="1" applyAlignment="1">
      <alignment horizontal="center" vertical="top" wrapText="1"/>
    </xf>
    <xf numFmtId="0" fontId="0" fillId="0" borderId="0" xfId="0" applyFill="1" applyBorder="1"/>
    <xf numFmtId="0" fontId="11" fillId="0" borderId="0" xfId="0" applyFont="1" applyBorder="1" applyAlignment="1">
      <alignment horizontal="right" vertical="top"/>
    </xf>
    <xf numFmtId="0" fontId="0" fillId="4" borderId="9" xfId="0" applyFill="1" applyBorder="1"/>
    <xf numFmtId="0" fontId="15" fillId="0" borderId="0" xfId="0" applyFont="1" applyBorder="1" applyAlignment="1">
      <alignment horizontal="center" vertical="top" wrapText="1"/>
    </xf>
    <xf numFmtId="0" fontId="15" fillId="0" borderId="0" xfId="0" applyFont="1" applyBorder="1" applyAlignment="1">
      <alignment horizontal="center" vertical="top"/>
    </xf>
    <xf numFmtId="0" fontId="1" fillId="0" borderId="0" xfId="0" applyFont="1" applyBorder="1" applyAlignment="1">
      <alignment horizontal="center" vertical="center"/>
    </xf>
    <xf numFmtId="0" fontId="12" fillId="0" borderId="2" xfId="0" applyFont="1" applyBorder="1" applyAlignment="1">
      <alignment vertical="top" wrapText="1"/>
    </xf>
    <xf numFmtId="0" fontId="0" fillId="0" borderId="7" xfId="0" applyBorder="1" applyAlignment="1"/>
    <xf numFmtId="0" fontId="11" fillId="0" borderId="0" xfId="0" applyFont="1" applyBorder="1" applyAlignment="1">
      <alignment horizontal="left" vertical="top"/>
    </xf>
    <xf numFmtId="0" fontId="17" fillId="0" borderId="0" xfId="0" applyFont="1" applyBorder="1" applyAlignment="1">
      <alignment horizontal="center" vertical="top" wrapText="1"/>
    </xf>
    <xf numFmtId="0" fontId="17" fillId="0" borderId="0" xfId="0" applyFont="1" applyBorder="1" applyAlignment="1">
      <alignment horizontal="right" vertical="top"/>
    </xf>
    <xf numFmtId="0" fontId="14" fillId="0" borderId="0" xfId="0" applyFont="1" applyBorder="1" applyAlignment="1">
      <alignment vertical="top" wrapText="1"/>
    </xf>
    <xf numFmtId="0" fontId="11" fillId="0" borderId="0" xfId="0" applyFont="1" applyFill="1" applyBorder="1" applyAlignment="1">
      <alignment horizontal="right" vertical="top"/>
    </xf>
    <xf numFmtId="0" fontId="17" fillId="0" borderId="0" xfId="0" applyFont="1" applyFill="1" applyBorder="1" applyAlignment="1">
      <alignment horizontal="right" vertical="top"/>
    </xf>
    <xf numFmtId="0" fontId="11" fillId="4" borderId="9" xfId="0" applyFont="1" applyFill="1" applyBorder="1" applyAlignment="1" applyProtection="1">
      <alignment horizontal="center" vertical="top" wrapText="1"/>
      <protection locked="0"/>
    </xf>
    <xf numFmtId="0" fontId="16" fillId="0" borderId="0" xfId="0" applyFont="1" applyBorder="1"/>
    <xf numFmtId="0" fontId="9" fillId="0" borderId="0" xfId="0" applyFont="1" applyBorder="1"/>
    <xf numFmtId="0" fontId="12" fillId="0" borderId="0" xfId="0" applyFont="1" applyBorder="1" applyAlignment="1">
      <alignment vertical="top" wrapText="1"/>
    </xf>
    <xf numFmtId="0" fontId="11" fillId="3" borderId="9" xfId="0" applyFont="1" applyFill="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4" fillId="0" borderId="0" xfId="0" applyFont="1" applyBorder="1" applyAlignment="1" applyProtection="1">
      <alignment horizontal="center" vertical="top" wrapText="1"/>
    </xf>
    <xf numFmtId="0" fontId="0" fillId="0" borderId="0" xfId="0" applyBorder="1" applyProtection="1"/>
    <xf numFmtId="0" fontId="3" fillId="0" borderId="0" xfId="0" applyFont="1" applyBorder="1" applyAlignment="1">
      <alignment horizontal="center" vertical="top" wrapText="1"/>
    </xf>
    <xf numFmtId="0" fontId="14" fillId="0" borderId="0" xfId="0" applyFont="1" applyAlignment="1">
      <alignment horizontal="right"/>
    </xf>
    <xf numFmtId="0" fontId="7" fillId="0" borderId="0" xfId="1" applyFont="1" applyBorder="1" applyAlignment="1"/>
    <xf numFmtId="0" fontId="9" fillId="0" borderId="0" xfId="0" applyFont="1"/>
    <xf numFmtId="0" fontId="21" fillId="0" borderId="0" xfId="0" applyFont="1" applyBorder="1"/>
    <xf numFmtId="0" fontId="15" fillId="0" borderId="0" xfId="0" applyFont="1" applyBorder="1" applyAlignment="1" applyProtection="1">
      <alignment horizontal="left" vertical="top"/>
    </xf>
    <xf numFmtId="0" fontId="0" fillId="0" borderId="12" xfId="0" applyFont="1" applyBorder="1"/>
    <xf numFmtId="0" fontId="0" fillId="0" borderId="9" xfId="0" applyFont="1" applyBorder="1"/>
    <xf numFmtId="0" fontId="0" fillId="0" borderId="13" xfId="0" applyBorder="1"/>
    <xf numFmtId="0" fontId="0" fillId="0" borderId="9" xfId="0" applyBorder="1"/>
    <xf numFmtId="0" fontId="20" fillId="6" borderId="9" xfId="0" applyFont="1" applyFill="1" applyBorder="1" applyAlignment="1">
      <alignment horizontal="center"/>
    </xf>
    <xf numFmtId="0" fontId="21" fillId="0" borderId="9" xfId="0" applyFont="1" applyBorder="1" applyAlignment="1">
      <alignment horizont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8" fillId="0" borderId="2" xfId="0" applyFont="1" applyBorder="1" applyAlignment="1">
      <alignment horizontal="center"/>
    </xf>
    <xf numFmtId="0" fontId="3" fillId="0" borderId="0" xfId="0" applyFont="1" applyBorder="1" applyAlignment="1">
      <alignment horizontal="center" vertical="top" wrapText="1"/>
    </xf>
    <xf numFmtId="0" fontId="19" fillId="5" borderId="0" xfId="0" applyFont="1" applyFill="1" applyBorder="1" applyAlignment="1">
      <alignment horizontal="center" vertical="center" wrapText="1"/>
    </xf>
    <xf numFmtId="0" fontId="7" fillId="0" borderId="0" xfId="1" applyFont="1" applyBorder="1" applyAlignment="1">
      <alignment horizontal="center"/>
    </xf>
    <xf numFmtId="0" fontId="21" fillId="0" borderId="9" xfId="0" applyFont="1" applyBorder="1" applyAlignment="1">
      <alignment horizontal="center" wrapText="1"/>
    </xf>
    <xf numFmtId="0" fontId="21" fillId="0" borderId="9" xfId="0" applyFont="1" applyBorder="1" applyAlignment="1">
      <alignment horizontal="left" vertical="top" wrapText="1"/>
    </xf>
    <xf numFmtId="0" fontId="20" fillId="6" borderId="9" xfId="0" applyFont="1" applyFill="1" applyBorder="1" applyAlignment="1">
      <alignment horizontal="center" wrapText="1"/>
    </xf>
    <xf numFmtId="0" fontId="21" fillId="0" borderId="9" xfId="0" applyFont="1" applyBorder="1" applyAlignment="1">
      <alignment horizontal="left"/>
    </xf>
    <xf numFmtId="0" fontId="11" fillId="0" borderId="0" xfId="0" applyFont="1" applyFill="1" applyBorder="1" applyAlignment="1">
      <alignment horizontal="right" vertical="top" wrapText="1"/>
    </xf>
    <xf numFmtId="0" fontId="0" fillId="3" borderId="9" xfId="0" applyFill="1" applyBorder="1" applyAlignment="1">
      <alignment horizont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2" fillId="0" borderId="2" xfId="0" applyFont="1" applyBorder="1" applyAlignment="1">
      <alignment horizontal="left" vertical="top" wrapText="1"/>
    </xf>
    <xf numFmtId="0" fontId="0" fillId="0" borderId="0" xfId="0" applyBorder="1" applyAlignment="1">
      <alignment horizontal="center"/>
    </xf>
    <xf numFmtId="0" fontId="16" fillId="3" borderId="11" xfId="0" applyFont="1" applyFill="1" applyBorder="1" applyAlignment="1">
      <alignment horizontal="center"/>
    </xf>
    <xf numFmtId="0" fontId="16" fillId="3" borderId="10" xfId="0" applyFont="1" applyFill="1" applyBorder="1" applyAlignment="1">
      <alignment horizontal="center"/>
    </xf>
    <xf numFmtId="0" fontId="11" fillId="3" borderId="9" xfId="0" applyFont="1" applyFill="1" applyBorder="1" applyAlignment="1">
      <alignment horizontal="right" vertical="top" wrapTex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1" fillId="0" borderId="2" xfId="0" applyFont="1" applyBorder="1" applyAlignment="1">
      <alignment horizontal="center" vertical="top" wrapText="1"/>
    </xf>
    <xf numFmtId="0" fontId="11" fillId="0" borderId="0" xfId="0" applyFont="1" applyBorder="1" applyAlignment="1">
      <alignment horizontal="center" vertical="top" wrapText="1"/>
    </xf>
  </cellXfs>
  <cellStyles count="2">
    <cellStyle name="Hyperlink" xfId="1" builtinId="8"/>
    <cellStyle name="Normal" xfId="0" builtinId="0"/>
  </cellStyles>
  <dxfs count="53">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indexed="8"/>
        <name val="Arial"/>
        <scheme val="none"/>
      </font>
      <numFmt numFmtId="0" formatCode="General"/>
      <fill>
        <patternFill patternType="solid">
          <fgColor indexed="64"/>
          <bgColor rgb="FFFFFFFF"/>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indexed="8"/>
        <name val="Arial"/>
        <scheme val="none"/>
      </font>
      <numFmt numFmtId="0" formatCode="General"/>
      <fill>
        <patternFill patternType="solid">
          <fgColor indexed="64"/>
          <bgColor rgb="FFFFFFFF"/>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indexed="8"/>
        <name val="Arial"/>
        <scheme val="none"/>
      </font>
      <numFmt numFmtId="30" formatCode="@"/>
      <fill>
        <patternFill patternType="solid">
          <fgColor indexed="64"/>
          <bgColor rgb="FFFFFFFF"/>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D8A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323850</xdr:colOff>
      <xdr:row>1</xdr:row>
      <xdr:rowOff>19050</xdr:rowOff>
    </xdr:from>
    <xdr:to>
      <xdr:col>22</xdr:col>
      <xdr:colOff>142592</xdr:colOff>
      <xdr:row>13</xdr:row>
      <xdr:rowOff>141542</xdr:rowOff>
    </xdr:to>
    <xdr:grpSp>
      <xdr:nvGrpSpPr>
        <xdr:cNvPr id="7" name="Group 6"/>
        <xdr:cNvGrpSpPr/>
      </xdr:nvGrpSpPr>
      <xdr:grpSpPr>
        <a:xfrm>
          <a:off x="660026" y="209550"/>
          <a:ext cx="10912566" cy="2408492"/>
          <a:chOff x="5510893" y="3619500"/>
          <a:chExt cx="11118392" cy="2386080"/>
        </a:xfrm>
      </xdr:grpSpPr>
      <xdr:sp macro="" textlink="">
        <xdr:nvSpPr>
          <xdr:cNvPr id="8" name="Freeform 7"/>
          <xdr:cNvSpPr/>
        </xdr:nvSpPr>
        <xdr:spPr>
          <a:xfrm rot="1183059">
            <a:off x="5510893" y="3619500"/>
            <a:ext cx="1920299" cy="2386080"/>
          </a:xfrm>
          <a:custGeom>
            <a:avLst/>
            <a:gdLst>
              <a:gd name="connsiteX0" fmla="*/ 957765 w 2106727"/>
              <a:gd name="connsiteY0" fmla="*/ 0 h 2617728"/>
              <a:gd name="connsiteX1" fmla="*/ 969824 w 2106727"/>
              <a:gd name="connsiteY1" fmla="*/ 22217 h 2617728"/>
              <a:gd name="connsiteX2" fmla="*/ 1305677 w 2106727"/>
              <a:gd name="connsiteY2" fmla="*/ 200789 h 2617728"/>
              <a:gd name="connsiteX3" fmla="*/ 1393269 w 2106727"/>
              <a:gd name="connsiteY3" fmla="*/ 189755 h 2617728"/>
              <a:gd name="connsiteX4" fmla="*/ 1469875 w 2106727"/>
              <a:gd name="connsiteY4" fmla="*/ 388974 h 2617728"/>
              <a:gd name="connsiteX5" fmla="*/ 1401295 w 2106727"/>
              <a:gd name="connsiteY5" fmla="*/ 378508 h 2617728"/>
              <a:gd name="connsiteX6" fmla="*/ 1305677 w 2106727"/>
              <a:gd name="connsiteY6" fmla="*/ 373679 h 2617728"/>
              <a:gd name="connsiteX7" fmla="*/ 370492 w 2106727"/>
              <a:gd name="connsiteY7" fmla="*/ 1308864 h 2617728"/>
              <a:gd name="connsiteX8" fmla="*/ 1305677 w 2106727"/>
              <a:gd name="connsiteY8" fmla="*/ 2244049 h 2617728"/>
              <a:gd name="connsiteX9" fmla="*/ 1966953 w 2106727"/>
              <a:gd name="connsiteY9" fmla="*/ 1970140 h 2617728"/>
              <a:gd name="connsiteX10" fmla="*/ 2042618 w 2106727"/>
              <a:gd name="connsiteY10" fmla="*/ 1878433 h 2617728"/>
              <a:gd name="connsiteX11" fmla="*/ 2106727 w 2106727"/>
              <a:gd name="connsiteY11" fmla="*/ 2045154 h 2617728"/>
              <a:gd name="connsiteX12" fmla="*/ 2106213 w 2106727"/>
              <a:gd name="connsiteY12" fmla="*/ 2045433 h 2617728"/>
              <a:gd name="connsiteX13" fmla="*/ 1927641 w 2106727"/>
              <a:gd name="connsiteY13" fmla="*/ 2381286 h 2617728"/>
              <a:gd name="connsiteX14" fmla="*/ 1935870 w 2106727"/>
              <a:gd name="connsiteY14" fmla="*/ 2462913 h 2617728"/>
              <a:gd name="connsiteX15" fmla="*/ 1947562 w 2106727"/>
              <a:gd name="connsiteY15" fmla="*/ 2500579 h 2617728"/>
              <a:gd name="connsiteX16" fmla="*/ 1889685 w 2106727"/>
              <a:gd name="connsiteY16" fmla="*/ 2532580 h 2617728"/>
              <a:gd name="connsiteX17" fmla="*/ 1740462 w 2106727"/>
              <a:gd name="connsiteY17" fmla="*/ 2593252 h 2617728"/>
              <a:gd name="connsiteX18" fmla="*/ 1652281 w 2106727"/>
              <a:gd name="connsiteY18" fmla="*/ 2615317 h 2617728"/>
              <a:gd name="connsiteX19" fmla="*/ 1641530 w 2106727"/>
              <a:gd name="connsiteY19" fmla="*/ 2595511 h 2617728"/>
              <a:gd name="connsiteX20" fmla="*/ 1305677 w 2106727"/>
              <a:gd name="connsiteY20" fmla="*/ 2416939 h 2617728"/>
              <a:gd name="connsiteX21" fmla="*/ 969824 w 2106727"/>
              <a:gd name="connsiteY21" fmla="*/ 2595511 h 2617728"/>
              <a:gd name="connsiteX22" fmla="*/ 957765 w 2106727"/>
              <a:gd name="connsiteY22" fmla="*/ 2617728 h 2617728"/>
              <a:gd name="connsiteX23" fmla="*/ 902559 w 2106727"/>
              <a:gd name="connsiteY23" fmla="*/ 2603533 h 2617728"/>
              <a:gd name="connsiteX24" fmla="*/ 751549 w 2106727"/>
              <a:gd name="connsiteY24" fmla="*/ 2546420 h 2617728"/>
              <a:gd name="connsiteX25" fmla="*/ 664120 w 2106727"/>
              <a:gd name="connsiteY25" fmla="*/ 2500813 h 2617728"/>
              <a:gd name="connsiteX26" fmla="*/ 675885 w 2106727"/>
              <a:gd name="connsiteY26" fmla="*/ 2462913 h 2617728"/>
              <a:gd name="connsiteX27" fmla="*/ 684113 w 2106727"/>
              <a:gd name="connsiteY27" fmla="*/ 2381286 h 2617728"/>
              <a:gd name="connsiteX28" fmla="*/ 279088 w 2106727"/>
              <a:gd name="connsiteY28" fmla="*/ 1976261 h 2617728"/>
              <a:gd name="connsiteX29" fmla="*/ 197462 w 2106727"/>
              <a:gd name="connsiteY29" fmla="*/ 1984490 h 2617728"/>
              <a:gd name="connsiteX30" fmla="*/ 142118 w 2106727"/>
              <a:gd name="connsiteY30" fmla="*/ 2001670 h 2617728"/>
              <a:gd name="connsiteX31" fmla="*/ 81962 w 2106727"/>
              <a:gd name="connsiteY31" fmla="*/ 1892872 h 2617728"/>
              <a:gd name="connsiteX32" fmla="*/ 21289 w 2106727"/>
              <a:gd name="connsiteY32" fmla="*/ 1743649 h 2617728"/>
              <a:gd name="connsiteX33" fmla="*/ 0 w 2106727"/>
              <a:gd name="connsiteY33" fmla="*/ 1658568 h 2617728"/>
              <a:gd name="connsiteX34" fmla="*/ 25518 w 2106727"/>
              <a:gd name="connsiteY34" fmla="*/ 1644717 h 2617728"/>
              <a:gd name="connsiteX35" fmla="*/ 204089 w 2106727"/>
              <a:gd name="connsiteY35" fmla="*/ 1308864 h 2617728"/>
              <a:gd name="connsiteX36" fmla="*/ 25518 w 2106727"/>
              <a:gd name="connsiteY36" fmla="*/ 973011 h 2617728"/>
              <a:gd name="connsiteX37" fmla="*/ 0 w 2106727"/>
              <a:gd name="connsiteY37" fmla="*/ 959161 h 2617728"/>
              <a:gd name="connsiteX38" fmla="*/ 21289 w 2106727"/>
              <a:gd name="connsiteY38" fmla="*/ 874079 h 2617728"/>
              <a:gd name="connsiteX39" fmla="*/ 81962 w 2106727"/>
              <a:gd name="connsiteY39" fmla="*/ 724856 h 2617728"/>
              <a:gd name="connsiteX40" fmla="*/ 142991 w 2106727"/>
              <a:gd name="connsiteY40" fmla="*/ 614478 h 2617728"/>
              <a:gd name="connsiteX41" fmla="*/ 203427 w 2106727"/>
              <a:gd name="connsiteY41" fmla="*/ 633239 h 2617728"/>
              <a:gd name="connsiteX42" fmla="*/ 285053 w 2106727"/>
              <a:gd name="connsiteY42" fmla="*/ 641467 h 2617728"/>
              <a:gd name="connsiteX43" fmla="*/ 690078 w 2106727"/>
              <a:gd name="connsiteY43" fmla="*/ 236442 h 2617728"/>
              <a:gd name="connsiteX44" fmla="*/ 681850 w 2106727"/>
              <a:gd name="connsiteY44" fmla="*/ 154816 h 2617728"/>
              <a:gd name="connsiteX45" fmla="*/ 669253 w 2106727"/>
              <a:gd name="connsiteY45" fmla="*/ 114238 h 2617728"/>
              <a:gd name="connsiteX46" fmla="*/ 751549 w 2106727"/>
              <a:gd name="connsiteY46" fmla="*/ 71308 h 2617728"/>
              <a:gd name="connsiteX47" fmla="*/ 902559 w 2106727"/>
              <a:gd name="connsiteY47" fmla="*/ 14195 h 261772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Lst>
            <a:rect l="l" t="t" r="r" b="b"/>
            <a:pathLst>
              <a:path w="2106727" h="2617728">
                <a:moveTo>
                  <a:pt x="957765" y="0"/>
                </a:moveTo>
                <a:lnTo>
                  <a:pt x="969824" y="22217"/>
                </a:lnTo>
                <a:cubicBezTo>
                  <a:pt x="1042610" y="129955"/>
                  <a:pt x="1165872" y="200789"/>
                  <a:pt x="1305677" y="200789"/>
                </a:cubicBezTo>
                <a:lnTo>
                  <a:pt x="1393269" y="189755"/>
                </a:lnTo>
                <a:lnTo>
                  <a:pt x="1469875" y="388974"/>
                </a:lnTo>
                <a:lnTo>
                  <a:pt x="1401295" y="378508"/>
                </a:lnTo>
                <a:cubicBezTo>
                  <a:pt x="1369856" y="375315"/>
                  <a:pt x="1337958" y="373679"/>
                  <a:pt x="1305677" y="373679"/>
                </a:cubicBezTo>
                <a:cubicBezTo>
                  <a:pt x="789189" y="373679"/>
                  <a:pt x="370492" y="792376"/>
                  <a:pt x="370492" y="1308864"/>
                </a:cubicBezTo>
                <a:cubicBezTo>
                  <a:pt x="370492" y="1825352"/>
                  <a:pt x="789189" y="2244049"/>
                  <a:pt x="1305677" y="2244049"/>
                </a:cubicBezTo>
                <a:cubicBezTo>
                  <a:pt x="1563921" y="2244049"/>
                  <a:pt x="1797718" y="2139375"/>
                  <a:pt x="1966953" y="1970140"/>
                </a:cubicBezTo>
                <a:lnTo>
                  <a:pt x="2042618" y="1878433"/>
                </a:lnTo>
                <a:lnTo>
                  <a:pt x="2106727" y="2045154"/>
                </a:lnTo>
                <a:lnTo>
                  <a:pt x="2106213" y="2045433"/>
                </a:lnTo>
                <a:cubicBezTo>
                  <a:pt x="1998476" y="2118219"/>
                  <a:pt x="1927641" y="2241481"/>
                  <a:pt x="1927641" y="2381286"/>
                </a:cubicBezTo>
                <a:cubicBezTo>
                  <a:pt x="1927641" y="2409247"/>
                  <a:pt x="1930475" y="2436547"/>
                  <a:pt x="1935870" y="2462913"/>
                </a:cubicBezTo>
                <a:lnTo>
                  <a:pt x="1947562" y="2500579"/>
                </a:lnTo>
                <a:lnTo>
                  <a:pt x="1889685" y="2532580"/>
                </a:lnTo>
                <a:cubicBezTo>
                  <a:pt x="1841452" y="2555640"/>
                  <a:pt x="1791642" y="2575933"/>
                  <a:pt x="1740462" y="2593252"/>
                </a:cubicBezTo>
                <a:lnTo>
                  <a:pt x="1652281" y="2615317"/>
                </a:lnTo>
                <a:lnTo>
                  <a:pt x="1641530" y="2595511"/>
                </a:lnTo>
                <a:cubicBezTo>
                  <a:pt x="1568744" y="2487774"/>
                  <a:pt x="1445483" y="2416939"/>
                  <a:pt x="1305677" y="2416939"/>
                </a:cubicBezTo>
                <a:cubicBezTo>
                  <a:pt x="1165872" y="2416939"/>
                  <a:pt x="1042610" y="2487774"/>
                  <a:pt x="969824" y="2595511"/>
                </a:cubicBezTo>
                <a:lnTo>
                  <a:pt x="957765" y="2617728"/>
                </a:lnTo>
                <a:lnTo>
                  <a:pt x="902559" y="2603533"/>
                </a:lnTo>
                <a:cubicBezTo>
                  <a:pt x="850825" y="2587442"/>
                  <a:pt x="800420" y="2568336"/>
                  <a:pt x="751549" y="2546420"/>
                </a:cubicBezTo>
                <a:lnTo>
                  <a:pt x="664120" y="2500813"/>
                </a:lnTo>
                <a:lnTo>
                  <a:pt x="675885" y="2462913"/>
                </a:lnTo>
                <a:cubicBezTo>
                  <a:pt x="681280" y="2436547"/>
                  <a:pt x="684113" y="2409247"/>
                  <a:pt x="684113" y="2381286"/>
                </a:cubicBezTo>
                <a:cubicBezTo>
                  <a:pt x="684113" y="2157597"/>
                  <a:pt x="502777" y="1976261"/>
                  <a:pt x="279088" y="1976261"/>
                </a:cubicBezTo>
                <a:cubicBezTo>
                  <a:pt x="251127" y="1976261"/>
                  <a:pt x="223828" y="1979095"/>
                  <a:pt x="197462" y="1984490"/>
                </a:cubicBezTo>
                <a:lnTo>
                  <a:pt x="142118" y="2001670"/>
                </a:lnTo>
                <a:lnTo>
                  <a:pt x="81962" y="1892872"/>
                </a:lnTo>
                <a:cubicBezTo>
                  <a:pt x="58901" y="1844639"/>
                  <a:pt x="38609" y="1794829"/>
                  <a:pt x="21289" y="1743649"/>
                </a:cubicBezTo>
                <a:lnTo>
                  <a:pt x="0" y="1658568"/>
                </a:lnTo>
                <a:lnTo>
                  <a:pt x="25518" y="1644717"/>
                </a:lnTo>
                <a:cubicBezTo>
                  <a:pt x="133255" y="1571931"/>
                  <a:pt x="204089" y="1448670"/>
                  <a:pt x="204089" y="1308864"/>
                </a:cubicBezTo>
                <a:cubicBezTo>
                  <a:pt x="204089" y="1169059"/>
                  <a:pt x="133255" y="1045797"/>
                  <a:pt x="25518" y="973011"/>
                </a:cubicBezTo>
                <a:lnTo>
                  <a:pt x="0" y="959161"/>
                </a:lnTo>
                <a:lnTo>
                  <a:pt x="21289" y="874079"/>
                </a:lnTo>
                <a:cubicBezTo>
                  <a:pt x="38609" y="822899"/>
                  <a:pt x="58901" y="773090"/>
                  <a:pt x="81962" y="724856"/>
                </a:cubicBezTo>
                <a:lnTo>
                  <a:pt x="142991" y="614478"/>
                </a:lnTo>
                <a:lnTo>
                  <a:pt x="203427" y="633239"/>
                </a:lnTo>
                <a:cubicBezTo>
                  <a:pt x="229793" y="638634"/>
                  <a:pt x="257092" y="641467"/>
                  <a:pt x="285053" y="641467"/>
                </a:cubicBezTo>
                <a:cubicBezTo>
                  <a:pt x="508742" y="641467"/>
                  <a:pt x="690078" y="460131"/>
                  <a:pt x="690078" y="236442"/>
                </a:cubicBezTo>
                <a:cubicBezTo>
                  <a:pt x="690078" y="208481"/>
                  <a:pt x="687245" y="181182"/>
                  <a:pt x="681850" y="154816"/>
                </a:cubicBezTo>
                <a:lnTo>
                  <a:pt x="669253" y="114238"/>
                </a:lnTo>
                <a:lnTo>
                  <a:pt x="751549" y="71308"/>
                </a:lnTo>
                <a:cubicBezTo>
                  <a:pt x="800420" y="49392"/>
                  <a:pt x="850825" y="30286"/>
                  <a:pt x="902559" y="14195"/>
                </a:cubicBezTo>
                <a:close/>
              </a:path>
            </a:pathLst>
          </a:custGeom>
          <a:gradFill flip="none" rotWithShape="0">
            <a:gsLst>
              <a:gs pos="66000">
                <a:schemeClr val="accent1"/>
              </a:gs>
              <a:gs pos="0">
                <a:schemeClr val="bg1"/>
              </a:gs>
              <a:gs pos="23000">
                <a:srgbClr val="BAD5F0"/>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pic>
        <xdr:nvPicPr>
          <xdr:cNvPr id="9" name="Picture 8"/>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l="1110" t="5696" r="82166" b="14377"/>
          <a:stretch/>
        </xdr:blipFill>
        <xdr:spPr>
          <a:xfrm>
            <a:off x="5958685" y="4301767"/>
            <a:ext cx="1699088" cy="1256922"/>
          </a:xfrm>
          <a:prstGeom prst="rect">
            <a:avLst/>
          </a:prstGeom>
        </xdr:spPr>
      </xdr:pic>
      <xdr:cxnSp macro="">
        <xdr:nvCxnSpPr>
          <xdr:cNvPr id="10" name="Straight Connector 9"/>
          <xdr:cNvCxnSpPr/>
        </xdr:nvCxnSpPr>
        <xdr:spPr>
          <a:xfrm>
            <a:off x="7735004" y="3828183"/>
            <a:ext cx="0" cy="2171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TextBox 39"/>
          <xdr:cNvSpPr txBox="1"/>
        </xdr:nvSpPr>
        <xdr:spPr>
          <a:xfrm>
            <a:off x="7865653" y="3898467"/>
            <a:ext cx="8763632" cy="139006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2800" b="1" spc="-10">
                <a:solidFill>
                  <a:srgbClr val="16314F"/>
                </a:solidFill>
                <a:latin typeface="Times New Roman" panose="02020603050405020304" pitchFamily="18" charset="0"/>
                <a:cs typeface="Times New Roman" panose="02020603050405020304" pitchFamily="18" charset="0"/>
              </a:rPr>
              <a:t>WORKFORCE PLANNING </a:t>
            </a:r>
            <a:r>
              <a:rPr lang="en-US" sz="2800" b="1">
                <a:solidFill>
                  <a:srgbClr val="16314F"/>
                </a:solidFill>
                <a:latin typeface="Times New Roman" panose="02020603050405020304" pitchFamily="18" charset="0"/>
                <a:cs typeface="Times New Roman" panose="02020603050405020304" pitchFamily="18" charset="0"/>
              </a:rPr>
              <a:t>AND DEVELOPMENT</a:t>
            </a:r>
          </a:p>
          <a:p>
            <a:pPr algn="ctr"/>
            <a:r>
              <a:rPr lang="en-US" sz="1200">
                <a:latin typeface="Times New Roman" panose="02020603050405020304" pitchFamily="18" charset="0"/>
                <a:cs typeface="Times New Roman" panose="02020603050405020304" pitchFamily="18" charset="0"/>
              </a:rPr>
              <a:t>CONTINUITY OF OPERATIONS  ●  RECRUITMENT ● ENGAGEMENT  ●  RETENTION ●  DEVELOPMENT</a:t>
            </a:r>
          </a:p>
          <a:p>
            <a:pPr algn="ctr"/>
            <a:endParaRPr lang="en-US" sz="200">
              <a:latin typeface="Times New Roman" panose="02020603050405020304" pitchFamily="18" charset="0"/>
              <a:cs typeface="Times New Roman" panose="02020603050405020304" pitchFamily="18" charset="0"/>
            </a:endParaRPr>
          </a:p>
          <a:p>
            <a:pPr algn="ctr"/>
            <a:r>
              <a:rPr lang="en-US" sz="4400" b="1" spc="-10">
                <a:solidFill>
                  <a:schemeClr val="accent5"/>
                </a:solidFill>
                <a:latin typeface="Times New Roman" panose="02020603050405020304" pitchFamily="18" charset="0"/>
                <a:cs typeface="Times New Roman" panose="02020603050405020304" pitchFamily="18" charset="0"/>
              </a:rPr>
              <a:t>BLANK TEMPLATE</a:t>
            </a:r>
            <a:endParaRPr lang="en-US" sz="3600" b="1">
              <a:solidFill>
                <a:schemeClr val="accent5"/>
              </a:solidFill>
              <a:latin typeface="Times New Roman" panose="02020603050405020304" pitchFamily="18" charset="0"/>
              <a:cs typeface="Times New Roman" panose="02020603050405020304" pitchFamily="18" charset="0"/>
            </a:endParaRPr>
          </a:p>
        </xdr:txBody>
      </xdr:sp>
    </xdr:grpSp>
    <xdr:clientData/>
  </xdr:twoCellAnchor>
  <xdr:twoCellAnchor>
    <xdr:from>
      <xdr:col>6</xdr:col>
      <xdr:colOff>38100</xdr:colOff>
      <xdr:row>9</xdr:row>
      <xdr:rowOff>57150</xdr:rowOff>
    </xdr:from>
    <xdr:to>
      <xdr:col>22</xdr:col>
      <xdr:colOff>30544</xdr:colOff>
      <xdr:row>12</xdr:row>
      <xdr:rowOff>9525</xdr:rowOff>
    </xdr:to>
    <xdr:sp macro="" textlink="">
      <xdr:nvSpPr>
        <xdr:cNvPr id="12" name="TextBox 39"/>
        <xdr:cNvSpPr txBox="1"/>
      </xdr:nvSpPr>
      <xdr:spPr>
        <a:xfrm>
          <a:off x="2867025" y="1771650"/>
          <a:ext cx="8641144" cy="5238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2800" b="1" spc="-10">
              <a:solidFill>
                <a:srgbClr val="16314F"/>
              </a:solidFill>
              <a:latin typeface="Times New Roman" panose="02020603050405020304" pitchFamily="18" charset="0"/>
              <a:cs typeface="Times New Roman" panose="02020603050405020304" pitchFamily="18" charset="0"/>
            </a:rPr>
            <a:t>for Importing</a:t>
          </a:r>
          <a:r>
            <a:rPr lang="en-US" sz="2800" b="1" spc="-10" baseline="0">
              <a:solidFill>
                <a:srgbClr val="16314F"/>
              </a:solidFill>
              <a:latin typeface="Times New Roman" panose="02020603050405020304" pitchFamily="18" charset="0"/>
              <a:cs typeface="Times New Roman" panose="02020603050405020304" pitchFamily="18" charset="0"/>
            </a:rPr>
            <a:t> Data</a:t>
          </a:r>
          <a:endParaRPr lang="en-US" sz="3600" b="1">
            <a:solidFill>
              <a:schemeClr val="accent5"/>
            </a:solidFill>
            <a:latin typeface="Times New Roman" panose="02020603050405020304" pitchFamily="18" charset="0"/>
            <a:cs typeface="Times New Roman" panose="02020603050405020304" pitchFamily="18" charset="0"/>
          </a:endParaRPr>
        </a:p>
      </xdr:txBody>
    </xdr:sp>
    <xdr:clientData/>
  </xdr:twoCellAnchor>
  <xdr:twoCellAnchor editAs="oneCell">
    <xdr:from>
      <xdr:col>23</xdr:col>
      <xdr:colOff>11206</xdr:colOff>
      <xdr:row>37</xdr:row>
      <xdr:rowOff>22412</xdr:rowOff>
    </xdr:from>
    <xdr:to>
      <xdr:col>23</xdr:col>
      <xdr:colOff>217537</xdr:colOff>
      <xdr:row>38</xdr:row>
      <xdr:rowOff>14873</xdr:rowOff>
    </xdr:to>
    <xdr:pic>
      <xdr:nvPicPr>
        <xdr:cNvPr id="13" name="Picture 12"/>
        <xdr:cNvPicPr>
          <a:picLocks noChangeAspect="1"/>
        </xdr:cNvPicPr>
      </xdr:nvPicPr>
      <xdr:blipFill rotWithShape="1">
        <a:blip xmlns:r="http://schemas.openxmlformats.org/officeDocument/2006/relationships" r:embed="rId2"/>
        <a:srcRect l="22237" t="24276" r="32482" b="35850"/>
        <a:stretch/>
      </xdr:blipFill>
      <xdr:spPr>
        <a:xfrm>
          <a:off x="12098431" y="7080437"/>
          <a:ext cx="206331" cy="182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112058</xdr:colOff>
      <xdr:row>25</xdr:row>
      <xdr:rowOff>56030</xdr:rowOff>
    </xdr:from>
    <xdr:to>
      <xdr:col>7</xdr:col>
      <xdr:colOff>534131</xdr:colOff>
      <xdr:row>30</xdr:row>
      <xdr:rowOff>53427</xdr:rowOff>
    </xdr:to>
    <xdr:pic>
      <xdr:nvPicPr>
        <xdr:cNvPr id="13" name="Picture 12"/>
        <xdr:cNvPicPr>
          <a:picLocks noChangeAspect="1"/>
        </xdr:cNvPicPr>
      </xdr:nvPicPr>
      <xdr:blipFill>
        <a:blip xmlns:r="http://schemas.openxmlformats.org/officeDocument/2006/relationships" r:embed="rId1"/>
        <a:stretch>
          <a:fillRect/>
        </a:stretch>
      </xdr:blipFill>
      <xdr:spPr>
        <a:xfrm>
          <a:off x="2532529" y="5076265"/>
          <a:ext cx="2237426" cy="1005927"/>
        </a:xfrm>
        <a:prstGeom prst="rect">
          <a:avLst/>
        </a:prstGeom>
      </xdr:spPr>
    </xdr:pic>
    <xdr:clientData/>
  </xdr:twoCellAnchor>
  <xdr:twoCellAnchor editAs="oneCell">
    <xdr:from>
      <xdr:col>1</xdr:col>
      <xdr:colOff>481853</xdr:colOff>
      <xdr:row>81</xdr:row>
      <xdr:rowOff>100852</xdr:rowOff>
    </xdr:from>
    <xdr:to>
      <xdr:col>6</xdr:col>
      <xdr:colOff>309440</xdr:colOff>
      <xdr:row>84</xdr:row>
      <xdr:rowOff>145101</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086971" y="16472646"/>
          <a:ext cx="2853175" cy="615749"/>
        </a:xfrm>
        <a:prstGeom prst="rect">
          <a:avLst/>
        </a:prstGeom>
      </xdr:spPr>
    </xdr:pic>
    <xdr:clientData/>
  </xdr:twoCellAnchor>
</xdr:wsDr>
</file>

<file path=xl/tables/table1.xml><?xml version="1.0" encoding="utf-8"?>
<table xmlns="http://schemas.openxmlformats.org/spreadsheetml/2006/main" id="1" name="Table1" displayName="Table1" ref="A1:O2" insertRow="1" totalsRowShown="0">
  <autoFilter ref="A1:O2"/>
  <tableColumns count="15">
    <tableColumn id="1" name="AGENCY NAME"/>
    <tableColumn id="2" name="AGENCY NUMBER"/>
    <tableColumn id="3" name="POSITION NUMBER"/>
    <tableColumn id="4" name="SUPERVISORS POSITION NUMBER"/>
    <tableColumn id="5" name="EMPLOYEE CATEGORY"/>
    <tableColumn id="6" name="EEO CATEGORY"/>
    <tableColumn id="7" name="RACE DESCRIPTION"/>
    <tableColumn id="8" name="GENDER"/>
    <tableColumn id="9" name="VETERAN'S STATUS"/>
    <tableColumn id="10" name="DISABILITY CODE DESCRIPTION"/>
    <tableColumn id="11" name="BIRTHDATE"/>
    <tableColumn id="12" name="TOTAL YOS"/>
    <tableColumn id="13" name="AGENCY BEGIN DATE"/>
    <tableColumn id="14" name="POSITION BEGIN DATE"/>
    <tableColumn id="15" name="STATE BEGIN DATE"/>
  </tableColumns>
  <tableStyleInfo name="TableStyleLight8" showFirstColumn="0" showLastColumn="0" showRowStripes="1" showColumnStripes="0"/>
</table>
</file>

<file path=xl/tables/table2.xml><?xml version="1.0" encoding="utf-8"?>
<table xmlns="http://schemas.openxmlformats.org/spreadsheetml/2006/main" id="4" name="Table4" displayName="Table4" ref="A1:B3" totalsRowShown="0">
  <autoFilter ref="A1:B3"/>
  <tableColumns count="2">
    <tableColumn id="1" name="NUMBER"/>
    <tableColumn id="2" name="CRITICALITY"/>
  </tableColumns>
  <tableStyleInfo name="TableStyleLight8" showFirstColumn="0" showLastColumn="0" showRowStripes="1" showColumnStripes="0"/>
</table>
</file>

<file path=xl/tables/table3.xml><?xml version="1.0" encoding="utf-8"?>
<table xmlns="http://schemas.openxmlformats.org/spreadsheetml/2006/main" id="2" name="Table2" displayName="Table2" ref="A1:Q2" totalsRowShown="0" headerRowDxfId="52" headerRowBorderDxfId="51" tableBorderDxfId="50" totalsRowBorderDxfId="49">
  <autoFilter ref="A1:Q2"/>
  <tableColumns count="17">
    <tableColumn id="1" name="Position Number" dataDxfId="48"/>
    <tableColumn id="2" name="Indicate The Appropriate Gender" dataDxfId="47"/>
    <tableColumn id="3" name="Indicate The Racial Or Ethnic Group With Which You Identify" dataDxfId="46"/>
    <tableColumn id="4" name="Submitted At" dataDxfId="45"/>
    <tableColumn id="5" name="Active/Inactive" dataDxfId="44"/>
    <tableColumn id="6" name="Job Posting Number" dataDxfId="43"/>
    <tableColumn id="7" name="Position Type Name" dataDxfId="42"/>
    <tableColumn id="8" name="Department Display Label" dataDxfId="41"/>
    <tableColumn id="9" name="Current Workflow State" dataDxfId="40"/>
    <tableColumn id="10" name="Vq2: For Purposes Of Compliance With Section 2.2 2903 Of The Code Of Virginia, Are You A Veteran Who Has Received An Honorable Discharge And Has A Service Connected Disability Rating Fixed By The United States Department Of Veteran Affairs?" dataDxfId="39"/>
    <tableColumn id="11" name="Job Type" dataDxfId="38"/>
    <tableColumn id="12" name="Posted At" dataDxfId="37"/>
    <tableColumn id="13" name="Job Open Date" dataDxfId="36"/>
    <tableColumn id="14" name="Filled At" dataDxfId="35"/>
    <tableColumn id="15" name="Current Workflow State2" dataDxfId="34"/>
    <tableColumn id="16" name="Job Close Date" dataDxfId="33"/>
    <tableColumn id="17" name="Job Type Detail" dataDxfId="32"/>
  </tableColumns>
  <tableStyleInfo name="TableStyleLight8" showFirstColumn="0" showLastColumn="0" showRowStripes="1" showColumnStripes="0"/>
</table>
</file>

<file path=xl/tables/table4.xml><?xml version="1.0" encoding="utf-8"?>
<table xmlns="http://schemas.openxmlformats.org/spreadsheetml/2006/main" id="3" name="Table3" displayName="Table3" ref="A1:F2" totalsRowShown="0" headerRowDxfId="31" dataDxfId="30" tableBorderDxfId="29">
  <autoFilter ref="A1:F2"/>
  <tableColumns count="6">
    <tableColumn id="1" name="POSITION NUMBER" dataDxfId="28"/>
    <tableColumn id="2" name="EEO CODE" dataDxfId="27"/>
    <tableColumn id="3" name="GENDER" dataDxfId="26"/>
    <tableColumn id="4" name="RACE DESCRIPTION" dataDxfId="25"/>
    <tableColumn id="5" name="VETERAN'S STATUS" dataDxfId="24"/>
    <tableColumn id="6" name="TRANSACTION DESCRIPTION" dataDxfId="2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hrm.virginia.gov/docs/default-source/succession-planning/key-terms.pdf?sfvrsn=2"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AL38"/>
  <sheetViews>
    <sheetView showGridLines="0" tabSelected="1" zoomScale="85" zoomScaleNormal="85" workbookViewId="0">
      <selection activeCell="W25" sqref="W25"/>
    </sheetView>
  </sheetViews>
  <sheetFormatPr defaultRowHeight="15" x14ac:dyDescent="0.25"/>
  <cols>
    <col min="1" max="1" width="5" customWidth="1"/>
    <col min="5" max="6" width="5" customWidth="1"/>
    <col min="12" max="13" width="5" customWidth="1"/>
    <col min="18" max="19" width="5" customWidth="1"/>
    <col min="24" max="24" width="5" customWidth="1"/>
  </cols>
  <sheetData>
    <row r="1" spans="1:38" x14ac:dyDescent="0.25">
      <c r="A1" s="1"/>
      <c r="B1" s="2"/>
      <c r="C1" s="2"/>
      <c r="D1" s="2"/>
      <c r="E1" s="2"/>
      <c r="F1" s="2"/>
      <c r="G1" s="2"/>
      <c r="H1" s="2"/>
      <c r="I1" s="2"/>
      <c r="J1" s="2"/>
      <c r="K1" s="2"/>
      <c r="L1" s="2"/>
      <c r="M1" s="2"/>
      <c r="N1" s="2"/>
      <c r="O1" s="2"/>
      <c r="P1" s="2"/>
      <c r="Q1" s="2"/>
      <c r="R1" s="2"/>
      <c r="S1" s="2"/>
      <c r="T1" s="2"/>
      <c r="U1" s="2"/>
      <c r="V1" s="2"/>
      <c r="W1" s="2"/>
      <c r="X1" s="3"/>
      <c r="Y1" s="1"/>
      <c r="Z1" s="2"/>
      <c r="AA1" s="2"/>
      <c r="AB1" s="2"/>
      <c r="AC1" s="2"/>
      <c r="AD1" s="2"/>
      <c r="AE1" s="2"/>
      <c r="AF1" s="2"/>
      <c r="AG1" s="2"/>
      <c r="AH1" s="2"/>
      <c r="AI1" s="2"/>
      <c r="AJ1" s="2"/>
      <c r="AK1" s="2"/>
      <c r="AL1" s="3"/>
    </row>
    <row r="2" spans="1:38" x14ac:dyDescent="0.25">
      <c r="A2" s="4"/>
      <c r="B2" s="5"/>
      <c r="C2" s="5"/>
      <c r="D2" s="5"/>
      <c r="E2" s="5"/>
      <c r="F2" s="5"/>
      <c r="G2" s="5"/>
      <c r="H2" s="5"/>
      <c r="I2" s="5"/>
      <c r="J2" s="5"/>
      <c r="K2" s="5"/>
      <c r="L2" s="5"/>
      <c r="M2" s="5"/>
      <c r="N2" s="5"/>
      <c r="O2" s="5"/>
      <c r="P2" s="5"/>
      <c r="Q2" s="5"/>
      <c r="R2" s="5"/>
      <c r="S2" s="5"/>
      <c r="T2" s="5"/>
      <c r="U2" s="5"/>
      <c r="V2" s="5"/>
      <c r="W2" s="5"/>
      <c r="X2" s="6"/>
      <c r="Y2" s="4"/>
      <c r="Z2" s="5"/>
      <c r="AA2" s="5"/>
      <c r="AB2" s="5"/>
      <c r="AC2" s="5"/>
      <c r="AD2" s="5"/>
      <c r="AE2" s="5"/>
      <c r="AF2" s="5"/>
      <c r="AG2" s="5"/>
      <c r="AH2" s="5"/>
      <c r="AI2" s="5"/>
      <c r="AJ2" s="5"/>
      <c r="AK2" s="5"/>
      <c r="AL2" s="6"/>
    </row>
    <row r="3" spans="1:38" x14ac:dyDescent="0.25">
      <c r="A3" s="4"/>
      <c r="B3" s="5"/>
      <c r="C3" s="5"/>
      <c r="D3" s="5"/>
      <c r="E3" s="5"/>
      <c r="F3" s="5"/>
      <c r="G3" s="5"/>
      <c r="H3" s="5"/>
      <c r="I3" s="5"/>
      <c r="J3" s="5"/>
      <c r="K3" s="5"/>
      <c r="L3" s="5"/>
      <c r="M3" s="5"/>
      <c r="N3" s="5"/>
      <c r="O3" s="5"/>
      <c r="P3" s="5"/>
      <c r="Q3" s="5"/>
      <c r="R3" s="5"/>
      <c r="S3" s="5"/>
      <c r="T3" s="5"/>
      <c r="U3" s="5"/>
      <c r="V3" s="5"/>
      <c r="W3" s="5"/>
      <c r="X3" s="6"/>
      <c r="Y3" s="4"/>
      <c r="Z3" s="49" t="s">
        <v>181</v>
      </c>
      <c r="AA3" s="49"/>
      <c r="AB3" s="49"/>
      <c r="AC3" s="49"/>
      <c r="AD3" s="43"/>
      <c r="AE3" s="49" t="s">
        <v>182</v>
      </c>
      <c r="AF3" s="49"/>
      <c r="AG3" s="49"/>
      <c r="AH3" s="49"/>
      <c r="AI3" s="49"/>
      <c r="AJ3" s="49"/>
      <c r="AK3" s="49"/>
      <c r="AL3" s="6"/>
    </row>
    <row r="4" spans="1:38" x14ac:dyDescent="0.25">
      <c r="A4" s="4"/>
      <c r="B4" s="5"/>
      <c r="C4" s="5"/>
      <c r="D4" s="5"/>
      <c r="E4" s="5"/>
      <c r="F4" s="5"/>
      <c r="G4" s="5"/>
      <c r="H4" s="5"/>
      <c r="I4" s="5"/>
      <c r="J4" s="5"/>
      <c r="K4" s="5"/>
      <c r="L4" s="5"/>
      <c r="M4" s="5"/>
      <c r="N4" s="5"/>
      <c r="O4" s="5"/>
      <c r="P4" s="5"/>
      <c r="Q4" s="5"/>
      <c r="R4" s="5"/>
      <c r="S4" s="5"/>
      <c r="T4" s="5"/>
      <c r="U4" s="5"/>
      <c r="V4" s="5"/>
      <c r="W4" s="5"/>
      <c r="X4" s="6"/>
      <c r="Y4" s="4"/>
      <c r="Z4" s="50" t="s">
        <v>191</v>
      </c>
      <c r="AA4" s="50"/>
      <c r="AB4" s="50"/>
      <c r="AC4" s="50"/>
      <c r="AD4" s="43"/>
      <c r="AE4" s="50" t="s">
        <v>171</v>
      </c>
      <c r="AF4" s="50"/>
      <c r="AG4" s="50"/>
      <c r="AH4" s="50"/>
      <c r="AI4" s="50"/>
      <c r="AJ4" s="50"/>
      <c r="AK4" s="50"/>
      <c r="AL4" s="6"/>
    </row>
    <row r="5" spans="1:38" x14ac:dyDescent="0.25">
      <c r="A5" s="4"/>
      <c r="B5" s="5"/>
      <c r="C5" s="5"/>
      <c r="D5" s="5"/>
      <c r="E5" s="5"/>
      <c r="F5" s="5"/>
      <c r="G5" s="5"/>
      <c r="H5" s="5"/>
      <c r="I5" s="5"/>
      <c r="J5" s="5"/>
      <c r="K5" s="5"/>
      <c r="L5" s="5"/>
      <c r="M5" s="5"/>
      <c r="N5" s="5"/>
      <c r="O5" s="5"/>
      <c r="P5" s="5"/>
      <c r="Q5" s="5"/>
      <c r="R5" s="5"/>
      <c r="S5" s="5"/>
      <c r="T5" s="5"/>
      <c r="U5" s="5"/>
      <c r="V5" s="5"/>
      <c r="W5" s="5"/>
      <c r="X5" s="6"/>
      <c r="Y5" s="4"/>
      <c r="Z5" s="50" t="s">
        <v>192</v>
      </c>
      <c r="AA5" s="50"/>
      <c r="AB5" s="50"/>
      <c r="AC5" s="50"/>
      <c r="AD5" s="43"/>
      <c r="AE5" s="50" t="s">
        <v>172</v>
      </c>
      <c r="AF5" s="50"/>
      <c r="AG5" s="50"/>
      <c r="AH5" s="50"/>
      <c r="AI5" s="50"/>
      <c r="AJ5" s="50"/>
      <c r="AK5" s="50"/>
      <c r="AL5" s="6"/>
    </row>
    <row r="6" spans="1:38" x14ac:dyDescent="0.25">
      <c r="A6" s="4"/>
      <c r="B6" s="5"/>
      <c r="C6" s="5"/>
      <c r="D6" s="5"/>
      <c r="E6" s="5"/>
      <c r="F6" s="5"/>
      <c r="G6" s="5"/>
      <c r="H6" s="5"/>
      <c r="I6" s="5"/>
      <c r="J6" s="5"/>
      <c r="K6" s="5"/>
      <c r="L6" s="5"/>
      <c r="M6" s="5"/>
      <c r="N6" s="5"/>
      <c r="O6" s="5"/>
      <c r="P6" s="5"/>
      <c r="Q6" s="5"/>
      <c r="R6" s="5"/>
      <c r="S6" s="5"/>
      <c r="T6" s="5"/>
      <c r="U6" s="5"/>
      <c r="V6" s="5"/>
      <c r="W6" s="5"/>
      <c r="X6" s="6"/>
      <c r="Y6" s="4"/>
      <c r="Z6" s="50" t="s">
        <v>193</v>
      </c>
      <c r="AA6" s="50"/>
      <c r="AB6" s="50"/>
      <c r="AC6" s="50"/>
      <c r="AD6" s="43"/>
      <c r="AE6" s="50" t="s">
        <v>173</v>
      </c>
      <c r="AF6" s="50"/>
      <c r="AG6" s="50"/>
      <c r="AH6" s="50"/>
      <c r="AI6" s="50"/>
      <c r="AJ6" s="50"/>
      <c r="AK6" s="50"/>
      <c r="AL6" s="6"/>
    </row>
    <row r="7" spans="1:38" x14ac:dyDescent="0.25">
      <c r="A7" s="4"/>
      <c r="B7" s="5"/>
      <c r="C7" s="5"/>
      <c r="D7" s="5"/>
      <c r="E7" s="5"/>
      <c r="F7" s="5"/>
      <c r="G7" s="5"/>
      <c r="H7" s="5"/>
      <c r="I7" s="5"/>
      <c r="J7" s="5"/>
      <c r="K7" s="5"/>
      <c r="L7" s="5"/>
      <c r="M7" s="5"/>
      <c r="N7" s="5"/>
      <c r="O7" s="5"/>
      <c r="P7" s="5"/>
      <c r="Q7" s="5"/>
      <c r="R7" s="5"/>
      <c r="S7" s="5"/>
      <c r="T7" s="5"/>
      <c r="U7" s="5"/>
      <c r="V7" s="5"/>
      <c r="W7" s="5"/>
      <c r="X7" s="6"/>
      <c r="Y7" s="4"/>
      <c r="Z7" s="50" t="s">
        <v>194</v>
      </c>
      <c r="AA7" s="50"/>
      <c r="AB7" s="50"/>
      <c r="AC7" s="50"/>
      <c r="AD7" s="43"/>
      <c r="AE7" s="50" t="s">
        <v>174</v>
      </c>
      <c r="AF7" s="50"/>
      <c r="AG7" s="50"/>
      <c r="AH7" s="50"/>
      <c r="AI7" s="50"/>
      <c r="AJ7" s="50"/>
      <c r="AK7" s="50"/>
      <c r="AL7" s="6"/>
    </row>
    <row r="8" spans="1:38" x14ac:dyDescent="0.25">
      <c r="A8" s="4"/>
      <c r="B8" s="5"/>
      <c r="C8" s="5"/>
      <c r="D8" s="5"/>
      <c r="E8" s="5"/>
      <c r="F8" s="5"/>
      <c r="G8" s="5"/>
      <c r="H8" s="5"/>
      <c r="I8" s="5"/>
      <c r="J8" s="5"/>
      <c r="K8" s="5"/>
      <c r="L8" s="5"/>
      <c r="M8" s="5"/>
      <c r="N8" s="5"/>
      <c r="O8" s="5"/>
      <c r="P8" s="5"/>
      <c r="Q8" s="5"/>
      <c r="R8" s="5"/>
      <c r="S8" s="5"/>
      <c r="T8" s="5"/>
      <c r="U8" s="5"/>
      <c r="V8" s="5"/>
      <c r="W8" s="5"/>
      <c r="X8" s="6"/>
      <c r="Y8" s="4"/>
      <c r="Z8" s="50" t="s">
        <v>195</v>
      </c>
      <c r="AA8" s="50"/>
      <c r="AB8" s="50"/>
      <c r="AC8" s="50"/>
      <c r="AD8" s="43"/>
      <c r="AE8" s="50" t="s">
        <v>175</v>
      </c>
      <c r="AF8" s="50"/>
      <c r="AG8" s="50"/>
      <c r="AH8" s="50"/>
      <c r="AI8" s="50"/>
      <c r="AJ8" s="50"/>
      <c r="AK8" s="50"/>
      <c r="AL8" s="6"/>
    </row>
    <row r="9" spans="1:38" x14ac:dyDescent="0.25">
      <c r="A9" s="4"/>
      <c r="B9" s="5"/>
      <c r="C9" s="5"/>
      <c r="D9" s="5"/>
      <c r="E9" s="5"/>
      <c r="F9" s="5"/>
      <c r="G9" s="5"/>
      <c r="H9" s="5"/>
      <c r="I9" s="5"/>
      <c r="J9" s="5"/>
      <c r="K9" s="5"/>
      <c r="L9" s="5"/>
      <c r="M9" s="5"/>
      <c r="N9" s="5"/>
      <c r="O9" s="5"/>
      <c r="P9" s="5"/>
      <c r="Q9" s="5"/>
      <c r="R9" s="5"/>
      <c r="S9" s="5"/>
      <c r="T9" s="5"/>
      <c r="U9" s="5"/>
      <c r="V9" s="5"/>
      <c r="W9" s="5"/>
      <c r="X9" s="6"/>
      <c r="Y9" s="4"/>
      <c r="Z9" s="50" t="s">
        <v>196</v>
      </c>
      <c r="AA9" s="50"/>
      <c r="AB9" s="50"/>
      <c r="AC9" s="50"/>
      <c r="AD9" s="43"/>
      <c r="AE9" s="50" t="s">
        <v>176</v>
      </c>
      <c r="AF9" s="50"/>
      <c r="AG9" s="50"/>
      <c r="AH9" s="50"/>
      <c r="AI9" s="50"/>
      <c r="AJ9" s="50"/>
      <c r="AK9" s="50"/>
      <c r="AL9" s="6"/>
    </row>
    <row r="10" spans="1:38" x14ac:dyDescent="0.25">
      <c r="A10" s="4"/>
      <c r="B10" s="5"/>
      <c r="C10" s="5"/>
      <c r="D10" s="5"/>
      <c r="E10" s="5"/>
      <c r="F10" s="5"/>
      <c r="G10" s="5"/>
      <c r="H10" s="5"/>
      <c r="I10" s="5"/>
      <c r="J10" s="5"/>
      <c r="K10" s="5"/>
      <c r="L10" s="5"/>
      <c r="M10" s="5"/>
      <c r="N10" s="5"/>
      <c r="O10" s="5"/>
      <c r="P10" s="5"/>
      <c r="Q10" s="5"/>
      <c r="R10" s="5"/>
      <c r="S10" s="5"/>
      <c r="T10" s="5"/>
      <c r="U10" s="5"/>
      <c r="V10" s="5"/>
      <c r="W10" s="5"/>
      <c r="X10" s="6"/>
      <c r="Y10" s="4"/>
      <c r="Z10" s="50" t="s">
        <v>197</v>
      </c>
      <c r="AA10" s="50"/>
      <c r="AB10" s="50"/>
      <c r="AC10" s="50"/>
      <c r="AD10" s="43"/>
      <c r="AE10" s="50" t="s">
        <v>177</v>
      </c>
      <c r="AF10" s="50"/>
      <c r="AG10" s="50"/>
      <c r="AH10" s="50"/>
      <c r="AI10" s="50"/>
      <c r="AJ10" s="50"/>
      <c r="AK10" s="50"/>
      <c r="AL10" s="6"/>
    </row>
    <row r="11" spans="1:38" x14ac:dyDescent="0.25">
      <c r="A11" s="4"/>
      <c r="B11" s="5"/>
      <c r="C11" s="5"/>
      <c r="D11" s="5"/>
      <c r="E11" s="5"/>
      <c r="F11" s="5"/>
      <c r="G11" s="5"/>
      <c r="H11" s="5"/>
      <c r="I11" s="5"/>
      <c r="J11" s="5"/>
      <c r="K11" s="5"/>
      <c r="L11" s="5"/>
      <c r="M11" s="5"/>
      <c r="N11" s="5"/>
      <c r="O11" s="5"/>
      <c r="P11" s="5"/>
      <c r="Q11" s="5"/>
      <c r="R11" s="5"/>
      <c r="S11" s="5"/>
      <c r="T11" s="5"/>
      <c r="U11" s="5"/>
      <c r="V11" s="5"/>
      <c r="W11" s="5"/>
      <c r="X11" s="6"/>
      <c r="Y11" s="4"/>
      <c r="Z11" s="50" t="s">
        <v>198</v>
      </c>
      <c r="AA11" s="50"/>
      <c r="AB11" s="50"/>
      <c r="AC11" s="50"/>
      <c r="AD11" s="43"/>
      <c r="AE11" s="50" t="s">
        <v>178</v>
      </c>
      <c r="AF11" s="50"/>
      <c r="AG11" s="50"/>
      <c r="AH11" s="50"/>
      <c r="AI11" s="50"/>
      <c r="AJ11" s="50"/>
      <c r="AK11" s="50"/>
      <c r="AL11" s="6"/>
    </row>
    <row r="12" spans="1:38" x14ac:dyDescent="0.25">
      <c r="A12" s="4"/>
      <c r="B12" s="5"/>
      <c r="C12" s="5"/>
      <c r="D12" s="5"/>
      <c r="E12" s="5"/>
      <c r="F12" s="5"/>
      <c r="G12" s="5"/>
      <c r="H12" s="5"/>
      <c r="I12" s="5"/>
      <c r="J12" s="5"/>
      <c r="K12" s="5"/>
      <c r="L12" s="5"/>
      <c r="M12" s="5"/>
      <c r="N12" s="5"/>
      <c r="O12" s="5"/>
      <c r="P12" s="5"/>
      <c r="Q12" s="5"/>
      <c r="R12" s="5"/>
      <c r="S12" s="5"/>
      <c r="T12" s="5"/>
      <c r="U12" s="5"/>
      <c r="V12" s="5"/>
      <c r="W12" s="5"/>
      <c r="X12" s="6"/>
      <c r="Y12" s="4"/>
      <c r="Z12" s="50" t="s">
        <v>167</v>
      </c>
      <c r="AA12" s="50"/>
      <c r="AB12" s="50"/>
      <c r="AC12" s="50"/>
      <c r="AD12" s="43"/>
      <c r="AE12" s="43"/>
      <c r="AF12" s="43"/>
      <c r="AG12" s="43"/>
      <c r="AH12" s="43"/>
      <c r="AI12" s="43"/>
      <c r="AJ12" s="43"/>
      <c r="AK12" s="43"/>
      <c r="AL12" s="6"/>
    </row>
    <row r="13" spans="1:38" x14ac:dyDescent="0.25">
      <c r="A13" s="4"/>
      <c r="B13" s="5"/>
      <c r="C13" s="5"/>
      <c r="D13" s="5"/>
      <c r="E13" s="5"/>
      <c r="F13" s="5"/>
      <c r="G13" s="5"/>
      <c r="H13" s="5"/>
      <c r="I13" s="5"/>
      <c r="J13" s="5"/>
      <c r="K13" s="5"/>
      <c r="L13" s="5"/>
      <c r="M13" s="5"/>
      <c r="N13" s="5"/>
      <c r="O13" s="5"/>
      <c r="P13" s="5"/>
      <c r="Q13" s="5"/>
      <c r="R13" s="5"/>
      <c r="S13" s="5"/>
      <c r="T13" s="5"/>
      <c r="U13" s="5"/>
      <c r="V13" s="5"/>
      <c r="W13" s="5"/>
      <c r="X13" s="6"/>
      <c r="Y13" s="4"/>
      <c r="Z13" s="50" t="s">
        <v>168</v>
      </c>
      <c r="AA13" s="50"/>
      <c r="AB13" s="50"/>
      <c r="AC13" s="50"/>
      <c r="AD13" s="43"/>
      <c r="AE13" s="49" t="s">
        <v>231</v>
      </c>
      <c r="AF13" s="49"/>
      <c r="AG13" s="49"/>
      <c r="AH13" s="49"/>
      <c r="AI13" s="49"/>
      <c r="AJ13" s="49"/>
      <c r="AK13" s="49"/>
      <c r="AL13" s="6"/>
    </row>
    <row r="14" spans="1:38" x14ac:dyDescent="0.25">
      <c r="A14" s="4"/>
      <c r="B14" s="5"/>
      <c r="C14" s="5"/>
      <c r="D14" s="5"/>
      <c r="E14" s="5"/>
      <c r="F14" s="5"/>
      <c r="G14" s="5"/>
      <c r="H14" s="5"/>
      <c r="I14" s="5"/>
      <c r="J14" s="5"/>
      <c r="K14" s="5"/>
      <c r="L14" s="5"/>
      <c r="M14" s="5"/>
      <c r="N14" s="5"/>
      <c r="O14" s="5"/>
      <c r="P14" s="5"/>
      <c r="Q14" s="5"/>
      <c r="R14" s="5"/>
      <c r="S14" s="5"/>
      <c r="T14" s="5"/>
      <c r="U14" s="5"/>
      <c r="V14" s="5"/>
      <c r="W14" s="5"/>
      <c r="X14" s="6"/>
      <c r="Y14" s="4"/>
      <c r="Z14" s="43"/>
      <c r="AA14" s="43"/>
      <c r="AB14" s="43"/>
      <c r="AC14" s="43"/>
      <c r="AD14" s="43"/>
      <c r="AE14" s="50" t="s">
        <v>184</v>
      </c>
      <c r="AF14" s="50"/>
      <c r="AG14" s="50"/>
      <c r="AH14" s="50"/>
      <c r="AI14" s="50"/>
      <c r="AJ14" s="50"/>
      <c r="AK14" s="50"/>
      <c r="AL14" s="6"/>
    </row>
    <row r="15" spans="1:38" x14ac:dyDescent="0.25">
      <c r="A15" s="4"/>
      <c r="B15" s="5"/>
      <c r="C15" s="5"/>
      <c r="D15" s="5"/>
      <c r="E15" s="5"/>
      <c r="F15" s="5"/>
      <c r="G15" s="5"/>
      <c r="H15" s="5"/>
      <c r="I15" s="5"/>
      <c r="J15" s="5"/>
      <c r="K15" s="5"/>
      <c r="L15" s="5"/>
      <c r="M15" s="5"/>
      <c r="N15" s="5"/>
      <c r="O15" s="5"/>
      <c r="P15" s="5"/>
      <c r="Q15" s="5"/>
      <c r="R15" s="5"/>
      <c r="S15" s="5"/>
      <c r="T15" s="5"/>
      <c r="U15" s="5"/>
      <c r="V15" s="5"/>
      <c r="W15" s="5"/>
      <c r="X15" s="6"/>
      <c r="Y15" s="4"/>
      <c r="Z15" s="49" t="s">
        <v>183</v>
      </c>
      <c r="AA15" s="49"/>
      <c r="AB15" s="49"/>
      <c r="AC15" s="49"/>
      <c r="AD15" s="43"/>
      <c r="AE15" s="50" t="s">
        <v>185</v>
      </c>
      <c r="AF15" s="50"/>
      <c r="AG15" s="50"/>
      <c r="AH15" s="50"/>
      <c r="AI15" s="50"/>
      <c r="AJ15" s="50"/>
      <c r="AK15" s="50"/>
      <c r="AL15" s="6"/>
    </row>
    <row r="16" spans="1:38" x14ac:dyDescent="0.25">
      <c r="A16" s="4"/>
      <c r="B16" s="5"/>
      <c r="C16" s="5"/>
      <c r="D16" s="5"/>
      <c r="E16" s="5"/>
      <c r="F16" s="5"/>
      <c r="G16" s="5"/>
      <c r="H16" s="5"/>
      <c r="I16" s="5"/>
      <c r="J16" s="5"/>
      <c r="K16" s="5"/>
      <c r="L16" s="5"/>
      <c r="M16" s="5"/>
      <c r="N16" s="5"/>
      <c r="O16" s="5"/>
      <c r="P16" s="5"/>
      <c r="Q16" s="5"/>
      <c r="R16" s="5"/>
      <c r="S16" s="5"/>
      <c r="T16" s="5"/>
      <c r="U16" s="5"/>
      <c r="V16" s="5"/>
      <c r="W16" s="5"/>
      <c r="X16" s="6"/>
      <c r="Y16" s="4"/>
      <c r="Z16" s="50" t="s">
        <v>169</v>
      </c>
      <c r="AA16" s="50"/>
      <c r="AB16" s="50"/>
      <c r="AC16" s="50"/>
      <c r="AD16" s="43"/>
      <c r="AE16" s="49" t="s">
        <v>225</v>
      </c>
      <c r="AF16" s="49"/>
      <c r="AG16" s="49"/>
      <c r="AH16" s="49"/>
      <c r="AI16" s="49"/>
      <c r="AJ16" s="49"/>
      <c r="AK16" s="49"/>
      <c r="AL16" s="6"/>
    </row>
    <row r="17" spans="1:38" ht="15" customHeight="1" x14ac:dyDescent="0.25">
      <c r="A17" s="4"/>
      <c r="B17" s="5"/>
      <c r="C17" s="56" t="s">
        <v>233</v>
      </c>
      <c r="D17" s="56"/>
      <c r="E17" s="56"/>
      <c r="F17" s="56"/>
      <c r="G17" s="56"/>
      <c r="H17" s="56"/>
      <c r="I17" s="56"/>
      <c r="J17" s="56"/>
      <c r="K17" s="56"/>
      <c r="L17" s="56"/>
      <c r="M17" s="56"/>
      <c r="N17" s="56"/>
      <c r="O17" s="56"/>
      <c r="P17" s="56"/>
      <c r="Q17" s="56"/>
      <c r="R17" s="56"/>
      <c r="S17" s="56"/>
      <c r="T17" s="56"/>
      <c r="U17" s="56"/>
      <c r="V17" s="56"/>
      <c r="W17" s="5"/>
      <c r="X17" s="6"/>
      <c r="Y17" s="4"/>
      <c r="Z17" s="50" t="s">
        <v>170</v>
      </c>
      <c r="AA17" s="50"/>
      <c r="AB17" s="50"/>
      <c r="AC17" s="50"/>
      <c r="AD17" s="43"/>
      <c r="AE17" s="50" t="s">
        <v>226</v>
      </c>
      <c r="AF17" s="50"/>
      <c r="AG17" s="50"/>
      <c r="AH17" s="50"/>
      <c r="AI17" s="50"/>
      <c r="AJ17" s="50"/>
      <c r="AK17" s="50"/>
      <c r="AL17" s="6"/>
    </row>
    <row r="18" spans="1:38" ht="15" customHeight="1" x14ac:dyDescent="0.25">
      <c r="A18" s="4"/>
      <c r="B18" s="5"/>
      <c r="C18" s="56"/>
      <c r="D18" s="56"/>
      <c r="E18" s="56"/>
      <c r="F18" s="56"/>
      <c r="G18" s="56"/>
      <c r="H18" s="56"/>
      <c r="I18" s="56"/>
      <c r="J18" s="56"/>
      <c r="K18" s="56"/>
      <c r="L18" s="56"/>
      <c r="M18" s="56"/>
      <c r="N18" s="56"/>
      <c r="O18" s="56"/>
      <c r="P18" s="56"/>
      <c r="Q18" s="56"/>
      <c r="R18" s="56"/>
      <c r="S18" s="56"/>
      <c r="T18" s="56"/>
      <c r="U18" s="56"/>
      <c r="V18" s="56"/>
      <c r="W18" s="5"/>
      <c r="X18" s="6"/>
      <c r="Y18" s="4"/>
      <c r="Z18" s="43"/>
      <c r="AA18" s="43"/>
      <c r="AB18" s="43"/>
      <c r="AC18" s="43"/>
      <c r="AD18" s="43"/>
      <c r="AE18" s="43"/>
      <c r="AF18" s="43"/>
      <c r="AG18" s="43"/>
      <c r="AH18" s="43"/>
      <c r="AI18" s="43"/>
      <c r="AJ18" s="43"/>
      <c r="AK18" s="43"/>
      <c r="AL18" s="6"/>
    </row>
    <row r="19" spans="1:38" ht="15" customHeight="1" x14ac:dyDescent="0.25">
      <c r="A19" s="4"/>
      <c r="B19" s="5"/>
      <c r="C19" s="56"/>
      <c r="D19" s="56"/>
      <c r="E19" s="56"/>
      <c r="F19" s="56"/>
      <c r="G19" s="56"/>
      <c r="H19" s="56"/>
      <c r="I19" s="56"/>
      <c r="J19" s="56"/>
      <c r="K19" s="56"/>
      <c r="L19" s="56"/>
      <c r="M19" s="56"/>
      <c r="N19" s="56"/>
      <c r="O19" s="56"/>
      <c r="P19" s="56"/>
      <c r="Q19" s="56"/>
      <c r="R19" s="56"/>
      <c r="S19" s="56"/>
      <c r="T19" s="56"/>
      <c r="U19" s="56"/>
      <c r="V19" s="56"/>
      <c r="W19" s="5"/>
      <c r="X19" s="6"/>
      <c r="Y19" s="4"/>
      <c r="Z19" s="61" t="s">
        <v>186</v>
      </c>
      <c r="AA19" s="61"/>
      <c r="AB19" s="61"/>
      <c r="AC19" s="61"/>
      <c r="AD19" s="61"/>
      <c r="AE19" s="61"/>
      <c r="AF19" s="61"/>
      <c r="AG19" s="61"/>
      <c r="AH19" s="61"/>
      <c r="AI19" s="61"/>
      <c r="AJ19" s="61"/>
      <c r="AK19" s="61"/>
      <c r="AL19" s="6"/>
    </row>
    <row r="20" spans="1:38" ht="15" customHeight="1" x14ac:dyDescent="0.25">
      <c r="A20" s="4"/>
      <c r="B20" s="5"/>
      <c r="C20" s="56"/>
      <c r="D20" s="56"/>
      <c r="E20" s="56"/>
      <c r="F20" s="56"/>
      <c r="G20" s="56"/>
      <c r="H20" s="56"/>
      <c r="I20" s="56"/>
      <c r="J20" s="56"/>
      <c r="K20" s="56"/>
      <c r="L20" s="56"/>
      <c r="M20" s="56"/>
      <c r="N20" s="56"/>
      <c r="O20" s="56"/>
      <c r="P20" s="56"/>
      <c r="Q20" s="56"/>
      <c r="R20" s="56"/>
      <c r="S20" s="56"/>
      <c r="T20" s="56"/>
      <c r="U20" s="56"/>
      <c r="V20" s="56"/>
      <c r="W20" s="5"/>
      <c r="X20" s="6"/>
      <c r="Y20" s="4"/>
      <c r="Z20" s="60" t="s">
        <v>230</v>
      </c>
      <c r="AA20" s="60"/>
      <c r="AB20" s="60"/>
      <c r="AC20" s="60"/>
      <c r="AD20" s="60"/>
      <c r="AE20" s="60"/>
      <c r="AF20" s="60"/>
      <c r="AG20" s="60"/>
      <c r="AH20" s="60"/>
      <c r="AI20" s="60"/>
      <c r="AJ20" s="60"/>
      <c r="AK20" s="60"/>
      <c r="AL20" s="6"/>
    </row>
    <row r="21" spans="1:38" x14ac:dyDescent="0.25">
      <c r="A21" s="4"/>
      <c r="B21" s="5"/>
      <c r="C21" s="56"/>
      <c r="D21" s="56"/>
      <c r="E21" s="56"/>
      <c r="F21" s="56"/>
      <c r="G21" s="56"/>
      <c r="H21" s="56"/>
      <c r="I21" s="56"/>
      <c r="J21" s="56"/>
      <c r="K21" s="56"/>
      <c r="L21" s="56"/>
      <c r="M21" s="56"/>
      <c r="N21" s="56"/>
      <c r="O21" s="56"/>
      <c r="P21" s="56"/>
      <c r="Q21" s="56"/>
      <c r="R21" s="56"/>
      <c r="S21" s="56"/>
      <c r="T21" s="56"/>
      <c r="U21" s="56"/>
      <c r="V21" s="56"/>
      <c r="W21" s="5"/>
      <c r="X21" s="6"/>
      <c r="Y21" s="4"/>
      <c r="Z21" s="60"/>
      <c r="AA21" s="60"/>
      <c r="AB21" s="60"/>
      <c r="AC21" s="60"/>
      <c r="AD21" s="60"/>
      <c r="AE21" s="60"/>
      <c r="AF21" s="60"/>
      <c r="AG21" s="60"/>
      <c r="AH21" s="60"/>
      <c r="AI21" s="60"/>
      <c r="AJ21" s="60"/>
      <c r="AK21" s="60"/>
      <c r="AL21" s="6"/>
    </row>
    <row r="22" spans="1:38" ht="15" customHeight="1" x14ac:dyDescent="0.25">
      <c r="A22" s="4"/>
      <c r="B22" s="5"/>
      <c r="C22" s="39"/>
      <c r="D22" s="39"/>
      <c r="E22" s="39"/>
      <c r="F22" s="39"/>
      <c r="G22" s="57" t="s">
        <v>180</v>
      </c>
      <c r="H22" s="57"/>
      <c r="I22" s="57"/>
      <c r="J22" s="57"/>
      <c r="K22" s="57"/>
      <c r="L22" s="57"/>
      <c r="M22" s="57"/>
      <c r="N22" s="57"/>
      <c r="O22" s="57"/>
      <c r="P22" s="57"/>
      <c r="Q22" s="57"/>
      <c r="R22" s="57"/>
      <c r="S22" s="57"/>
      <c r="T22" s="57"/>
      <c r="U22" s="39"/>
      <c r="V22" s="39"/>
      <c r="W22" s="5"/>
      <c r="X22" s="6"/>
      <c r="Y22" s="4"/>
      <c r="Z22" s="43"/>
      <c r="AA22" s="43"/>
      <c r="AB22" s="43"/>
      <c r="AC22" s="43"/>
      <c r="AD22" s="43"/>
      <c r="AE22" s="43"/>
      <c r="AF22" s="43"/>
      <c r="AG22" s="43"/>
      <c r="AH22" s="43"/>
      <c r="AI22" s="43"/>
      <c r="AJ22" s="43"/>
      <c r="AK22" s="43"/>
      <c r="AL22" s="6"/>
    </row>
    <row r="23" spans="1:38" ht="15" customHeight="1" x14ac:dyDescent="0.25">
      <c r="A23" s="4"/>
      <c r="B23" s="5"/>
      <c r="C23" s="39"/>
      <c r="D23" s="39"/>
      <c r="E23" s="39"/>
      <c r="F23" s="39"/>
      <c r="G23" s="57"/>
      <c r="H23" s="57"/>
      <c r="I23" s="57"/>
      <c r="J23" s="57"/>
      <c r="K23" s="57"/>
      <c r="L23" s="57"/>
      <c r="M23" s="57"/>
      <c r="N23" s="57"/>
      <c r="O23" s="57"/>
      <c r="P23" s="57"/>
      <c r="Q23" s="57"/>
      <c r="R23" s="57"/>
      <c r="S23" s="57"/>
      <c r="T23" s="57"/>
      <c r="U23" s="39"/>
      <c r="V23" s="39"/>
      <c r="W23" s="5"/>
      <c r="X23" s="6"/>
      <c r="Y23" s="4"/>
      <c r="Z23" s="49" t="s">
        <v>232</v>
      </c>
      <c r="AA23" s="49"/>
      <c r="AB23" s="49"/>
      <c r="AC23" s="49"/>
      <c r="AD23" s="49"/>
      <c r="AE23" s="49"/>
      <c r="AF23" s="49"/>
      <c r="AG23" s="49"/>
      <c r="AH23" s="49"/>
      <c r="AI23" s="49"/>
      <c r="AJ23" s="49"/>
      <c r="AK23" s="49"/>
      <c r="AL23" s="6"/>
    </row>
    <row r="24" spans="1:38" x14ac:dyDescent="0.25">
      <c r="A24" s="4"/>
      <c r="B24" s="5"/>
      <c r="C24" s="5"/>
      <c r="D24" s="5"/>
      <c r="E24" s="5"/>
      <c r="F24" s="5"/>
      <c r="G24" s="5"/>
      <c r="H24" s="5"/>
      <c r="I24" s="5"/>
      <c r="J24" s="5"/>
      <c r="K24" s="5"/>
      <c r="L24" s="5"/>
      <c r="M24" s="5"/>
      <c r="N24" s="5"/>
      <c r="O24" s="5"/>
      <c r="P24" s="5"/>
      <c r="Q24" s="5"/>
      <c r="R24" s="5"/>
      <c r="S24" s="5"/>
      <c r="T24" s="5"/>
      <c r="U24" s="5"/>
      <c r="V24" s="5"/>
      <c r="W24" s="5"/>
      <c r="X24" s="6"/>
      <c r="Y24" s="4"/>
      <c r="Z24" s="62" t="s">
        <v>187</v>
      </c>
      <c r="AA24" s="62"/>
      <c r="AB24" s="62"/>
      <c r="AC24" s="62"/>
      <c r="AD24" s="62"/>
      <c r="AE24" s="62"/>
      <c r="AF24" s="62"/>
      <c r="AG24" s="62"/>
      <c r="AH24" s="62"/>
      <c r="AI24" s="62"/>
      <c r="AJ24" s="62"/>
      <c r="AK24" s="62"/>
      <c r="AL24" s="6"/>
    </row>
    <row r="25" spans="1:38" ht="15" customHeight="1" x14ac:dyDescent="0.25">
      <c r="A25" s="4"/>
      <c r="B25" s="5"/>
      <c r="C25" s="51" t="s">
        <v>0</v>
      </c>
      <c r="D25" s="51"/>
      <c r="E25" s="51"/>
      <c r="F25" s="51"/>
      <c r="G25" s="51"/>
      <c r="H25" s="51"/>
      <c r="I25" s="51"/>
      <c r="J25" s="51"/>
      <c r="K25" s="51"/>
      <c r="L25" s="51"/>
      <c r="M25" s="51"/>
      <c r="N25" s="51"/>
      <c r="O25" s="51"/>
      <c r="P25" s="51"/>
      <c r="Q25" s="51"/>
      <c r="R25" s="51"/>
      <c r="S25" s="51"/>
      <c r="T25" s="51"/>
      <c r="U25" s="51"/>
      <c r="V25" s="51"/>
      <c r="W25" s="5"/>
      <c r="X25" s="6"/>
      <c r="Y25" s="4"/>
      <c r="Z25" s="5"/>
      <c r="AA25" s="5"/>
      <c r="AB25" s="5"/>
      <c r="AC25" s="5"/>
      <c r="AD25" s="5"/>
      <c r="AE25" s="5"/>
      <c r="AF25" s="5"/>
      <c r="AG25" s="5"/>
      <c r="AH25" s="5"/>
      <c r="AI25" s="5"/>
      <c r="AJ25" s="5"/>
      <c r="AK25" s="5"/>
      <c r="AL25" s="6"/>
    </row>
    <row r="26" spans="1:38" ht="15" customHeight="1" x14ac:dyDescent="0.25">
      <c r="A26" s="4"/>
      <c r="B26" s="5"/>
      <c r="C26" s="52"/>
      <c r="D26" s="52"/>
      <c r="E26" s="52"/>
      <c r="F26" s="52"/>
      <c r="G26" s="52"/>
      <c r="H26" s="52"/>
      <c r="I26" s="52"/>
      <c r="J26" s="52"/>
      <c r="K26" s="52"/>
      <c r="L26" s="52"/>
      <c r="M26" s="52"/>
      <c r="N26" s="52"/>
      <c r="O26" s="52"/>
      <c r="P26" s="52"/>
      <c r="Q26" s="52"/>
      <c r="R26" s="52"/>
      <c r="S26" s="52"/>
      <c r="T26" s="52"/>
      <c r="U26" s="52"/>
      <c r="V26" s="52"/>
      <c r="W26" s="5"/>
      <c r="X26" s="6"/>
      <c r="Y26" s="4"/>
      <c r="Z26" s="49" t="s">
        <v>220</v>
      </c>
      <c r="AA26" s="49"/>
      <c r="AB26" s="49"/>
      <c r="AC26" s="49"/>
      <c r="AD26" s="5"/>
      <c r="AE26" s="49" t="s">
        <v>227</v>
      </c>
      <c r="AF26" s="49"/>
      <c r="AG26" s="49"/>
      <c r="AH26" s="49"/>
      <c r="AI26" s="49"/>
      <c r="AJ26" s="49"/>
      <c r="AK26" s="49"/>
      <c r="AL26" s="6"/>
    </row>
    <row r="27" spans="1:38" ht="15" customHeight="1" x14ac:dyDescent="0.25">
      <c r="A27" s="4"/>
      <c r="B27" s="5"/>
      <c r="C27" s="53" t="s">
        <v>229</v>
      </c>
      <c r="D27" s="53"/>
      <c r="E27" s="53"/>
      <c r="F27" s="53"/>
      <c r="G27" s="53"/>
      <c r="H27" s="53"/>
      <c r="I27" s="53"/>
      <c r="J27" s="53"/>
      <c r="K27" s="53"/>
      <c r="L27" s="53"/>
      <c r="M27" s="53"/>
      <c r="N27" s="53"/>
      <c r="O27" s="53"/>
      <c r="P27" s="53"/>
      <c r="Q27" s="53"/>
      <c r="R27" s="53"/>
      <c r="S27" s="53"/>
      <c r="T27" s="53"/>
      <c r="U27" s="53"/>
      <c r="V27" s="53"/>
      <c r="W27" s="5"/>
      <c r="X27" s="6"/>
      <c r="Y27" s="4"/>
      <c r="Z27" s="50" t="s">
        <v>221</v>
      </c>
      <c r="AA27" s="50"/>
      <c r="AB27" s="50"/>
      <c r="AC27" s="50"/>
      <c r="AD27" s="5"/>
      <c r="AE27" s="59" t="s">
        <v>228</v>
      </c>
      <c r="AF27" s="59"/>
      <c r="AG27" s="59"/>
      <c r="AH27" s="59"/>
      <c r="AI27" s="59"/>
      <c r="AJ27" s="59"/>
      <c r="AK27" s="59"/>
      <c r="AL27" s="6"/>
    </row>
    <row r="28" spans="1:38" x14ac:dyDescent="0.25">
      <c r="A28" s="4"/>
      <c r="B28" s="5"/>
      <c r="C28" s="54"/>
      <c r="D28" s="54"/>
      <c r="E28" s="54"/>
      <c r="F28" s="54"/>
      <c r="G28" s="54"/>
      <c r="H28" s="54"/>
      <c r="I28" s="54"/>
      <c r="J28" s="54"/>
      <c r="K28" s="54"/>
      <c r="L28" s="54"/>
      <c r="M28" s="54"/>
      <c r="N28" s="54"/>
      <c r="O28" s="54"/>
      <c r="P28" s="54"/>
      <c r="Q28" s="54"/>
      <c r="R28" s="54"/>
      <c r="S28" s="54"/>
      <c r="T28" s="54"/>
      <c r="U28" s="54"/>
      <c r="V28" s="54"/>
      <c r="W28" s="5"/>
      <c r="X28" s="6"/>
      <c r="Y28" s="4"/>
      <c r="Z28" s="50" t="s">
        <v>224</v>
      </c>
      <c r="AA28" s="50"/>
      <c r="AB28" s="50"/>
      <c r="AC28" s="50"/>
      <c r="AD28" s="5"/>
      <c r="AE28" s="59"/>
      <c r="AF28" s="59"/>
      <c r="AG28" s="59"/>
      <c r="AH28" s="59"/>
      <c r="AI28" s="59"/>
      <c r="AJ28" s="59"/>
      <c r="AK28" s="59"/>
      <c r="AL28" s="6"/>
    </row>
    <row r="29" spans="1:38" x14ac:dyDescent="0.25">
      <c r="A29" s="4"/>
      <c r="B29" s="5"/>
      <c r="C29" s="54"/>
      <c r="D29" s="54"/>
      <c r="E29" s="54"/>
      <c r="F29" s="54"/>
      <c r="G29" s="54"/>
      <c r="H29" s="54"/>
      <c r="I29" s="54"/>
      <c r="J29" s="54"/>
      <c r="K29" s="54"/>
      <c r="L29" s="54"/>
      <c r="M29" s="54"/>
      <c r="N29" s="54"/>
      <c r="O29" s="54"/>
      <c r="P29" s="54"/>
      <c r="Q29" s="54"/>
      <c r="R29" s="54"/>
      <c r="S29" s="54"/>
      <c r="T29" s="54"/>
      <c r="U29" s="54"/>
      <c r="V29" s="54"/>
      <c r="W29" s="5"/>
      <c r="X29" s="6"/>
      <c r="Y29" s="4"/>
      <c r="Z29" s="5"/>
      <c r="AA29" s="5"/>
      <c r="AB29" s="5"/>
      <c r="AC29" s="5"/>
      <c r="AD29" s="5"/>
      <c r="AE29" s="5"/>
      <c r="AF29" s="5"/>
      <c r="AG29" s="5"/>
      <c r="AH29" s="5"/>
      <c r="AI29" s="5"/>
      <c r="AJ29" s="5"/>
      <c r="AK29" s="5"/>
      <c r="AL29" s="6"/>
    </row>
    <row r="30" spans="1:38" x14ac:dyDescent="0.25">
      <c r="A30" s="4"/>
      <c r="B30" s="5"/>
      <c r="C30" s="54"/>
      <c r="D30" s="54"/>
      <c r="E30" s="54"/>
      <c r="F30" s="54"/>
      <c r="G30" s="54"/>
      <c r="H30" s="54"/>
      <c r="I30" s="54"/>
      <c r="J30" s="54"/>
      <c r="K30" s="54"/>
      <c r="L30" s="54"/>
      <c r="M30" s="54"/>
      <c r="N30" s="54"/>
      <c r="O30" s="54"/>
      <c r="P30" s="54"/>
      <c r="Q30" s="54"/>
      <c r="R30" s="54"/>
      <c r="S30" s="54"/>
      <c r="T30" s="54"/>
      <c r="U30" s="54"/>
      <c r="V30" s="54"/>
      <c r="W30" s="5"/>
      <c r="X30" s="6"/>
      <c r="Y30" s="4"/>
      <c r="Z30" s="5"/>
      <c r="AA30" s="5"/>
      <c r="AB30" s="5"/>
      <c r="AC30" s="5"/>
      <c r="AD30" s="5"/>
      <c r="AE30" s="5"/>
      <c r="AF30" s="5"/>
      <c r="AG30" s="5"/>
      <c r="AH30" s="5"/>
      <c r="AI30" s="5"/>
      <c r="AJ30" s="5"/>
      <c r="AK30" s="5"/>
      <c r="AL30" s="6"/>
    </row>
    <row r="31" spans="1:38" x14ac:dyDescent="0.25">
      <c r="A31" s="4"/>
      <c r="B31" s="5"/>
      <c r="C31" s="54"/>
      <c r="D31" s="54"/>
      <c r="E31" s="54"/>
      <c r="F31" s="54"/>
      <c r="G31" s="54"/>
      <c r="H31" s="54"/>
      <c r="I31" s="54"/>
      <c r="J31" s="54"/>
      <c r="K31" s="54"/>
      <c r="L31" s="54"/>
      <c r="M31" s="54"/>
      <c r="N31" s="54"/>
      <c r="O31" s="54"/>
      <c r="P31" s="54"/>
      <c r="Q31" s="54"/>
      <c r="R31" s="54"/>
      <c r="S31" s="54"/>
      <c r="T31" s="54"/>
      <c r="U31" s="54"/>
      <c r="V31" s="54"/>
      <c r="W31" s="5"/>
      <c r="X31" s="6"/>
      <c r="Y31" s="4"/>
      <c r="Z31" s="5"/>
      <c r="AA31" s="5"/>
      <c r="AB31" s="5"/>
      <c r="AC31" s="5"/>
      <c r="AD31" s="5"/>
      <c r="AE31" s="5"/>
      <c r="AF31" s="5"/>
      <c r="AG31" s="5"/>
      <c r="AH31" s="5"/>
      <c r="AI31" s="5"/>
      <c r="AJ31" s="5"/>
      <c r="AK31" s="5"/>
      <c r="AL31" s="6"/>
    </row>
    <row r="32" spans="1:38" x14ac:dyDescent="0.25">
      <c r="A32" s="4"/>
      <c r="B32" s="5"/>
      <c r="C32" s="54"/>
      <c r="D32" s="54"/>
      <c r="E32" s="54"/>
      <c r="F32" s="54"/>
      <c r="G32" s="54"/>
      <c r="H32" s="54"/>
      <c r="I32" s="54"/>
      <c r="J32" s="54"/>
      <c r="K32" s="54"/>
      <c r="L32" s="54"/>
      <c r="M32" s="54"/>
      <c r="N32" s="54"/>
      <c r="O32" s="54"/>
      <c r="P32" s="54"/>
      <c r="Q32" s="54"/>
      <c r="R32" s="54"/>
      <c r="S32" s="54"/>
      <c r="T32" s="54"/>
      <c r="U32" s="54"/>
      <c r="V32" s="54"/>
      <c r="W32" s="5"/>
      <c r="X32" s="6"/>
      <c r="Y32" s="4"/>
      <c r="Z32" s="5"/>
      <c r="AA32" s="5"/>
      <c r="AB32" s="5"/>
      <c r="AC32" s="5"/>
      <c r="AD32" s="5"/>
      <c r="AE32" s="5"/>
      <c r="AF32" s="5"/>
      <c r="AG32" s="5"/>
      <c r="AH32" s="5"/>
      <c r="AI32" s="5"/>
      <c r="AJ32" s="5"/>
      <c r="AK32" s="5"/>
      <c r="AL32" s="6"/>
    </row>
    <row r="33" spans="1:38" ht="15.75" x14ac:dyDescent="0.25">
      <c r="A33" s="4"/>
      <c r="B33" s="5"/>
      <c r="C33" s="5"/>
      <c r="D33" s="5"/>
      <c r="E33" s="5"/>
      <c r="F33" s="5"/>
      <c r="G33" s="5"/>
      <c r="H33" s="5"/>
      <c r="I33" s="41"/>
      <c r="J33" s="41"/>
      <c r="K33" s="41"/>
      <c r="L33" s="41"/>
      <c r="M33" s="41"/>
      <c r="N33" s="41"/>
      <c r="O33" s="41"/>
      <c r="P33" s="41"/>
      <c r="Q33" s="41"/>
      <c r="R33" s="41"/>
      <c r="S33" s="41"/>
      <c r="T33" s="5"/>
      <c r="U33" s="5"/>
      <c r="V33" s="5"/>
      <c r="W33" s="5"/>
      <c r="X33" s="6"/>
      <c r="Y33" s="4"/>
      <c r="Z33" s="5"/>
      <c r="AA33" s="5"/>
      <c r="AB33" s="5"/>
      <c r="AC33" s="5"/>
      <c r="AD33" s="5"/>
      <c r="AE33" s="5"/>
      <c r="AF33" s="5"/>
      <c r="AG33" s="5"/>
      <c r="AH33" s="5"/>
      <c r="AI33" s="5"/>
      <c r="AJ33" s="5"/>
      <c r="AK33" s="5"/>
      <c r="AL33" s="6"/>
    </row>
    <row r="34" spans="1:38" ht="15.75" x14ac:dyDescent="0.25">
      <c r="A34" s="4"/>
      <c r="B34" s="5"/>
      <c r="C34" s="5"/>
      <c r="D34" s="5"/>
      <c r="E34" s="5"/>
      <c r="F34" s="5"/>
      <c r="G34" s="5"/>
      <c r="H34" s="5"/>
      <c r="I34" s="58" t="s">
        <v>12</v>
      </c>
      <c r="J34" s="58"/>
      <c r="K34" s="58"/>
      <c r="L34" s="58"/>
      <c r="M34" s="58"/>
      <c r="N34" s="58"/>
      <c r="O34" s="58"/>
      <c r="P34" s="58"/>
      <c r="Q34" s="58"/>
      <c r="R34" s="58"/>
      <c r="S34" s="58"/>
      <c r="T34" s="5"/>
      <c r="U34" s="5"/>
      <c r="V34" s="5"/>
      <c r="W34" s="5"/>
      <c r="X34" s="6"/>
      <c r="Y34" s="4"/>
      <c r="Z34" s="5"/>
      <c r="AA34" s="5"/>
      <c r="AB34" s="5"/>
      <c r="AC34" s="5"/>
      <c r="AD34" s="5"/>
      <c r="AE34" s="5"/>
      <c r="AF34" s="5"/>
      <c r="AG34" s="5"/>
      <c r="AH34" s="5"/>
      <c r="AI34" s="5"/>
      <c r="AJ34" s="5"/>
      <c r="AK34" s="5"/>
      <c r="AL34" s="6"/>
    </row>
    <row r="35" spans="1:38" x14ac:dyDescent="0.25">
      <c r="A35" s="4"/>
      <c r="B35" s="5"/>
      <c r="C35" s="5"/>
      <c r="D35" s="5"/>
      <c r="E35" s="5"/>
      <c r="F35" s="5"/>
      <c r="G35" s="5"/>
      <c r="H35" s="5"/>
      <c r="I35" s="5"/>
      <c r="J35" s="5"/>
      <c r="K35" s="5"/>
      <c r="L35" s="5"/>
      <c r="M35" s="5"/>
      <c r="N35" s="5"/>
      <c r="O35" s="5"/>
      <c r="P35" s="5"/>
      <c r="Q35" s="5"/>
      <c r="R35" s="5"/>
      <c r="S35" s="5"/>
      <c r="T35" s="5"/>
      <c r="U35" s="5"/>
      <c r="V35" s="5"/>
      <c r="W35" s="5"/>
      <c r="X35" s="6"/>
      <c r="Y35" s="4"/>
      <c r="Z35" s="5"/>
      <c r="AA35" s="5"/>
      <c r="AB35" s="5"/>
      <c r="AC35" s="5"/>
      <c r="AD35" s="5"/>
      <c r="AE35" s="5"/>
      <c r="AF35" s="5"/>
      <c r="AG35" s="5"/>
      <c r="AH35" s="5"/>
      <c r="AI35" s="5"/>
      <c r="AJ35" s="5"/>
      <c r="AK35" s="5"/>
      <c r="AL35" s="6"/>
    </row>
    <row r="36" spans="1:38" x14ac:dyDescent="0.25">
      <c r="A36" s="4"/>
      <c r="B36" s="5"/>
      <c r="C36" s="5"/>
      <c r="D36" s="5"/>
      <c r="E36" s="5"/>
      <c r="F36" s="5"/>
      <c r="G36" s="5"/>
      <c r="H36" s="5"/>
      <c r="I36" s="5"/>
      <c r="J36" s="5"/>
      <c r="K36" s="5"/>
      <c r="L36" s="5"/>
      <c r="M36" s="5"/>
      <c r="N36" s="5"/>
      <c r="O36" s="5"/>
      <c r="P36" s="5"/>
      <c r="Q36" s="5"/>
      <c r="R36" s="5"/>
      <c r="S36" s="5"/>
      <c r="T36" s="5"/>
      <c r="U36" s="5"/>
      <c r="V36" s="5"/>
      <c r="W36" s="5"/>
      <c r="X36" s="6"/>
      <c r="Y36" s="4"/>
      <c r="Z36" s="5"/>
      <c r="AA36" s="5"/>
      <c r="AB36" s="5"/>
      <c r="AC36" s="5"/>
      <c r="AD36" s="5"/>
      <c r="AE36" s="5"/>
      <c r="AF36" s="5"/>
      <c r="AG36" s="5"/>
      <c r="AH36" s="5"/>
      <c r="AI36" s="5"/>
      <c r="AJ36" s="5"/>
      <c r="AK36" s="5"/>
      <c r="AL36" s="6"/>
    </row>
    <row r="37" spans="1:38" x14ac:dyDescent="0.25">
      <c r="A37" s="7"/>
      <c r="B37" s="8"/>
      <c r="C37" s="8"/>
      <c r="D37" s="8"/>
      <c r="E37" s="8"/>
      <c r="F37" s="8"/>
      <c r="G37" s="8"/>
      <c r="H37" s="8"/>
      <c r="I37" s="8"/>
      <c r="J37" s="8"/>
      <c r="K37" s="8"/>
      <c r="L37" s="8"/>
      <c r="M37" s="8"/>
      <c r="N37" s="8"/>
      <c r="O37" s="8"/>
      <c r="P37" s="8"/>
      <c r="Q37" s="8"/>
      <c r="R37" s="8"/>
      <c r="S37" s="8"/>
      <c r="T37" s="8"/>
      <c r="U37" s="8"/>
      <c r="V37" s="8"/>
      <c r="W37" s="8"/>
      <c r="X37" s="9"/>
      <c r="Y37" s="7"/>
      <c r="Z37" s="8"/>
      <c r="AA37" s="8"/>
      <c r="AB37" s="8"/>
      <c r="AC37" s="8"/>
      <c r="AD37" s="8"/>
      <c r="AE37" s="8"/>
      <c r="AF37" s="8"/>
      <c r="AG37" s="8"/>
      <c r="AH37" s="8"/>
      <c r="AI37" s="8"/>
      <c r="AJ37" s="8"/>
      <c r="AK37" s="8"/>
      <c r="AL37" s="9"/>
    </row>
    <row r="38" spans="1:38" ht="15.75" x14ac:dyDescent="0.25">
      <c r="E38" s="55" t="s">
        <v>179</v>
      </c>
      <c r="F38" s="55"/>
      <c r="G38" s="55"/>
      <c r="H38" s="55"/>
      <c r="I38" s="55"/>
      <c r="J38" s="55"/>
      <c r="K38" s="55"/>
      <c r="L38" s="55"/>
      <c r="M38" s="55"/>
      <c r="N38" s="55"/>
      <c r="O38" s="55"/>
      <c r="P38" s="55"/>
      <c r="Q38" s="55"/>
      <c r="R38" s="55"/>
      <c r="S38" s="55"/>
      <c r="T38" s="55"/>
      <c r="W38" s="40" t="s">
        <v>199</v>
      </c>
    </row>
  </sheetData>
  <mergeCells count="43">
    <mergeCell ref="Z26:AC26"/>
    <mergeCell ref="Z27:AC27"/>
    <mergeCell ref="Z28:AC28"/>
    <mergeCell ref="AE13:AK13"/>
    <mergeCell ref="AE15:AK15"/>
    <mergeCell ref="AE14:AK14"/>
    <mergeCell ref="AE16:AK16"/>
    <mergeCell ref="AE17:AK17"/>
    <mergeCell ref="AE26:AK26"/>
    <mergeCell ref="AE27:AK28"/>
    <mergeCell ref="Z13:AC13"/>
    <mergeCell ref="Z16:AC16"/>
    <mergeCell ref="Z15:AC15"/>
    <mergeCell ref="Z20:AK21"/>
    <mergeCell ref="Z19:AK19"/>
    <mergeCell ref="Z24:AK24"/>
    <mergeCell ref="C25:V26"/>
    <mergeCell ref="C27:V32"/>
    <mergeCell ref="E38:T38"/>
    <mergeCell ref="C17:V21"/>
    <mergeCell ref="G22:T23"/>
    <mergeCell ref="I34:S34"/>
    <mergeCell ref="AE3:AK3"/>
    <mergeCell ref="Z8:AC8"/>
    <mergeCell ref="Z7:AC7"/>
    <mergeCell ref="Z6:AC6"/>
    <mergeCell ref="Z5:AC5"/>
    <mergeCell ref="Z4:AC4"/>
    <mergeCell ref="AE8:AK8"/>
    <mergeCell ref="AE7:AK7"/>
    <mergeCell ref="Z3:AC3"/>
    <mergeCell ref="Z23:AK23"/>
    <mergeCell ref="Z17:AC17"/>
    <mergeCell ref="AE6:AK6"/>
    <mergeCell ref="AE5:AK5"/>
    <mergeCell ref="AE4:AK4"/>
    <mergeCell ref="AE11:AK11"/>
    <mergeCell ref="AE10:AK10"/>
    <mergeCell ref="AE9:AK9"/>
    <mergeCell ref="Z12:AC12"/>
    <mergeCell ref="Z11:AC11"/>
    <mergeCell ref="Z10:AC10"/>
    <mergeCell ref="Z9:AC9"/>
  </mergeCells>
  <hyperlinks>
    <hyperlink ref="I34:S34" r:id="rId1" display="DHRM WORKFORCE PLANNING DATA DEFINITIONS DOCUMENT"/>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O1"/>
  <sheetViews>
    <sheetView zoomScale="85" zoomScaleNormal="85" workbookViewId="0">
      <selection activeCell="D17" sqref="D17"/>
    </sheetView>
  </sheetViews>
  <sheetFormatPr defaultRowHeight="15" x14ac:dyDescent="0.25"/>
  <cols>
    <col min="1" max="1" width="16.140625" customWidth="1"/>
    <col min="2" max="2" width="18.42578125" customWidth="1"/>
    <col min="3" max="3" width="19.85546875" customWidth="1"/>
    <col min="4" max="4" width="32.7109375" customWidth="1"/>
    <col min="5" max="5" width="22" customWidth="1"/>
    <col min="6" max="6" width="16.28515625" customWidth="1"/>
    <col min="7" max="7" width="19.85546875" customWidth="1"/>
    <col min="8" max="8" width="10.28515625" customWidth="1"/>
    <col min="9" max="9" width="19.7109375" customWidth="1"/>
    <col min="10" max="10" width="29.85546875" customWidth="1"/>
    <col min="11" max="11" width="13.28515625" customWidth="1"/>
    <col min="12" max="12" width="19.28515625" customWidth="1"/>
    <col min="13" max="13" width="21.140625" customWidth="1"/>
    <col min="14" max="14" width="22.5703125" customWidth="1"/>
    <col min="15" max="15" width="20.28515625" bestFit="1" customWidth="1"/>
  </cols>
  <sheetData>
    <row r="1" spans="1:15" x14ac:dyDescent="0.25">
      <c r="A1" t="s">
        <v>1</v>
      </c>
      <c r="B1" t="s">
        <v>2</v>
      </c>
      <c r="C1" t="s">
        <v>3</v>
      </c>
      <c r="D1" t="s">
        <v>188</v>
      </c>
      <c r="E1" t="s">
        <v>4</v>
      </c>
      <c r="F1" t="s">
        <v>5</v>
      </c>
      <c r="G1" t="s">
        <v>6</v>
      </c>
      <c r="H1" t="s">
        <v>7</v>
      </c>
      <c r="I1" t="s">
        <v>8</v>
      </c>
      <c r="J1" t="s">
        <v>9</v>
      </c>
      <c r="K1" t="s">
        <v>189</v>
      </c>
      <c r="L1" t="s">
        <v>190</v>
      </c>
      <c r="M1" t="s">
        <v>10</v>
      </c>
      <c r="N1" t="s">
        <v>11</v>
      </c>
      <c r="O1" t="s">
        <v>200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1"/>
  <sheetViews>
    <sheetView zoomScale="85" zoomScaleNormal="85" workbookViewId="0">
      <selection sqref="A1:B1048576"/>
    </sheetView>
  </sheetViews>
  <sheetFormatPr defaultRowHeight="15" x14ac:dyDescent="0.25"/>
  <cols>
    <col min="1" max="1" width="11.5703125" bestFit="1" customWidth="1"/>
    <col min="2" max="2" width="13.7109375" bestFit="1" customWidth="1"/>
  </cols>
  <sheetData>
    <row r="1" spans="1:2" x14ac:dyDescent="0.25">
      <c r="A1" t="s">
        <v>223</v>
      </c>
      <c r="B1" t="s">
        <v>222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Q2"/>
  <sheetViews>
    <sheetView zoomScale="85" zoomScaleNormal="85" workbookViewId="0">
      <selection activeCell="F10" sqref="F10"/>
    </sheetView>
  </sheetViews>
  <sheetFormatPr defaultRowHeight="15" x14ac:dyDescent="0.25"/>
  <cols>
    <col min="1" max="1" width="18.42578125" bestFit="1" customWidth="1"/>
    <col min="2" max="2" width="33.140625" bestFit="1" customWidth="1"/>
    <col min="3" max="3" width="58" bestFit="1" customWidth="1"/>
    <col min="4" max="4" width="15" bestFit="1" customWidth="1"/>
    <col min="5" max="5" width="16.85546875" bestFit="1" customWidth="1"/>
    <col min="6" max="7" width="21.28515625" bestFit="1" customWidth="1"/>
    <col min="8" max="8" width="26.42578125" bestFit="1" customWidth="1"/>
    <col min="9" max="9" width="24.7109375" bestFit="1" customWidth="1"/>
    <col min="10" max="10" width="229.5703125" bestFit="1" customWidth="1"/>
    <col min="11" max="11" width="11" bestFit="1" customWidth="1"/>
    <col min="12" max="12" width="11.85546875" bestFit="1" customWidth="1"/>
    <col min="13" max="13" width="16.28515625" bestFit="1" customWidth="1"/>
    <col min="14" max="14" width="10.7109375" bestFit="1" customWidth="1"/>
    <col min="15" max="15" width="25.7109375" bestFit="1" customWidth="1"/>
    <col min="16" max="16" width="16.28515625" bestFit="1" customWidth="1"/>
    <col min="17" max="17" width="16.85546875" bestFit="1" customWidth="1"/>
  </cols>
  <sheetData>
    <row r="1" spans="1:17" x14ac:dyDescent="0.25">
      <c r="A1" s="9" t="s">
        <v>203</v>
      </c>
      <c r="B1" s="47" t="s">
        <v>204</v>
      </c>
      <c r="C1" s="47" t="s">
        <v>205</v>
      </c>
      <c r="D1" s="47" t="s">
        <v>206</v>
      </c>
      <c r="E1" s="47" t="s">
        <v>207</v>
      </c>
      <c r="F1" s="47" t="s">
        <v>208</v>
      </c>
      <c r="G1" s="47" t="s">
        <v>209</v>
      </c>
      <c r="H1" s="47" t="s">
        <v>210</v>
      </c>
      <c r="I1" s="47" t="s">
        <v>211</v>
      </c>
      <c r="J1" s="47" t="s">
        <v>212</v>
      </c>
      <c r="K1" s="47" t="s">
        <v>213</v>
      </c>
      <c r="L1" s="47" t="s">
        <v>214</v>
      </c>
      <c r="M1" s="47" t="s">
        <v>215</v>
      </c>
      <c r="N1" s="47" t="s">
        <v>216</v>
      </c>
      <c r="O1" s="47" t="s">
        <v>217</v>
      </c>
      <c r="P1" s="47" t="s">
        <v>218</v>
      </c>
      <c r="Q1" s="7" t="s">
        <v>219</v>
      </c>
    </row>
    <row r="2" spans="1:17" x14ac:dyDescent="0.25">
      <c r="A2" s="48"/>
      <c r="B2" s="48"/>
      <c r="C2" s="48"/>
      <c r="D2" s="48"/>
      <c r="E2" s="48"/>
      <c r="F2" s="48"/>
      <c r="G2" s="48"/>
      <c r="H2" s="48"/>
      <c r="I2" s="48"/>
      <c r="J2" s="48"/>
      <c r="K2" s="48"/>
      <c r="L2" s="48"/>
      <c r="M2" s="48"/>
      <c r="N2" s="48"/>
      <c r="O2" s="48"/>
      <c r="P2" s="48"/>
      <c r="Q2" s="48"/>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2"/>
  <sheetViews>
    <sheetView zoomScale="85" zoomScaleNormal="85" workbookViewId="0">
      <selection sqref="A1:F1"/>
    </sheetView>
  </sheetViews>
  <sheetFormatPr defaultRowHeight="15" x14ac:dyDescent="0.25"/>
  <cols>
    <col min="1" max="1" width="20.140625" customWidth="1"/>
    <col min="2" max="2" width="12.42578125" bestFit="1" customWidth="1"/>
    <col min="3" max="3" width="11" bestFit="1" customWidth="1"/>
    <col min="4" max="4" width="20.28515625" bestFit="1" customWidth="1"/>
    <col min="5" max="5" width="20.7109375" bestFit="1" customWidth="1"/>
    <col min="6" max="6" width="28" customWidth="1"/>
  </cols>
  <sheetData>
    <row r="1" spans="1:6" x14ac:dyDescent="0.25">
      <c r="A1" s="11" t="s">
        <v>3</v>
      </c>
      <c r="B1" s="11" t="s">
        <v>201</v>
      </c>
      <c r="C1" s="11" t="s">
        <v>7</v>
      </c>
      <c r="D1" s="11" t="s">
        <v>6</v>
      </c>
      <c r="E1" s="11" t="s">
        <v>8</v>
      </c>
      <c r="F1" s="11" t="s">
        <v>202</v>
      </c>
    </row>
    <row r="2" spans="1:6" x14ac:dyDescent="0.25">
      <c r="A2" s="45"/>
      <c r="B2" s="45"/>
      <c r="C2" s="45"/>
      <c r="D2" s="45"/>
      <c r="E2" s="45"/>
      <c r="F2" s="46"/>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R369"/>
  <sheetViews>
    <sheetView showGridLines="0" zoomScale="85" zoomScaleNormal="85" workbookViewId="0">
      <selection activeCell="T15" sqref="T15"/>
    </sheetView>
  </sheetViews>
  <sheetFormatPr defaultRowHeight="15" x14ac:dyDescent="0.25"/>
  <cols>
    <col min="15" max="15" width="11" bestFit="1" customWidth="1"/>
    <col min="18" max="18" width="9.140625" style="42"/>
  </cols>
  <sheetData>
    <row r="1" spans="1:18" x14ac:dyDescent="0.25">
      <c r="A1" s="1"/>
      <c r="B1" s="2"/>
      <c r="C1" s="2"/>
      <c r="D1" s="2"/>
      <c r="E1" s="2"/>
      <c r="F1" s="2"/>
      <c r="G1" s="2"/>
      <c r="H1" s="2"/>
      <c r="I1" s="2"/>
      <c r="J1" s="2"/>
      <c r="K1" s="2"/>
      <c r="L1" s="2"/>
      <c r="M1" s="2"/>
      <c r="N1" s="2"/>
      <c r="O1" s="2"/>
      <c r="P1" s="2"/>
      <c r="Q1" s="3"/>
    </row>
    <row r="2" spans="1:18" x14ac:dyDescent="0.25">
      <c r="A2" s="4"/>
      <c r="B2" s="5"/>
      <c r="C2" s="72" t="s">
        <v>13</v>
      </c>
      <c r="D2" s="72"/>
      <c r="E2" s="72"/>
      <c r="F2" s="72"/>
      <c r="G2" s="72"/>
      <c r="H2" s="72"/>
      <c r="I2" s="72"/>
      <c r="J2" s="72"/>
      <c r="K2" s="72"/>
      <c r="L2" s="72"/>
      <c r="M2" s="72"/>
      <c r="N2" s="72"/>
      <c r="O2" s="72"/>
      <c r="P2" s="5"/>
      <c r="Q2" s="6"/>
    </row>
    <row r="3" spans="1:18" x14ac:dyDescent="0.25">
      <c r="A3" s="4"/>
      <c r="B3" s="5"/>
      <c r="C3" s="72"/>
      <c r="D3" s="72"/>
      <c r="E3" s="72"/>
      <c r="F3" s="72"/>
      <c r="G3" s="72"/>
      <c r="H3" s="72"/>
      <c r="I3" s="72"/>
      <c r="J3" s="72"/>
      <c r="K3" s="72"/>
      <c r="L3" s="72"/>
      <c r="M3" s="72"/>
      <c r="N3" s="72"/>
      <c r="O3" s="72"/>
      <c r="P3" s="5"/>
      <c r="Q3" s="6"/>
    </row>
    <row r="4" spans="1:18" x14ac:dyDescent="0.25">
      <c r="A4" s="4"/>
      <c r="B4" s="5"/>
      <c r="C4" s="73"/>
      <c r="D4" s="73"/>
      <c r="E4" s="73"/>
      <c r="F4" s="73"/>
      <c r="G4" s="73"/>
      <c r="H4" s="73"/>
      <c r="I4" s="73"/>
      <c r="J4" s="73"/>
      <c r="K4" s="73"/>
      <c r="L4" s="73"/>
      <c r="M4" s="73"/>
      <c r="N4" s="73"/>
      <c r="O4" s="73"/>
      <c r="P4" s="5"/>
      <c r="Q4" s="6"/>
    </row>
    <row r="5" spans="1:18" x14ac:dyDescent="0.25">
      <c r="A5" s="4"/>
      <c r="B5" s="5"/>
      <c r="C5" s="74" t="s">
        <v>14</v>
      </c>
      <c r="D5" s="74"/>
      <c r="E5" s="74"/>
      <c r="F5" s="74"/>
      <c r="G5" s="74"/>
      <c r="H5" s="74"/>
      <c r="I5" s="74"/>
      <c r="J5" s="74"/>
      <c r="K5" s="74"/>
      <c r="L5" s="74"/>
      <c r="M5" s="74"/>
      <c r="N5" s="74"/>
      <c r="O5" s="74"/>
      <c r="P5" s="5"/>
      <c r="Q5" s="6"/>
    </row>
    <row r="6" spans="1:18" x14ac:dyDescent="0.25">
      <c r="A6" s="4"/>
      <c r="B6" s="5"/>
      <c r="C6" s="75"/>
      <c r="D6" s="75"/>
      <c r="E6" s="75"/>
      <c r="F6" s="75"/>
      <c r="G6" s="75"/>
      <c r="H6" s="75"/>
      <c r="I6" s="75"/>
      <c r="J6" s="75"/>
      <c r="K6" s="75"/>
      <c r="L6" s="75"/>
      <c r="M6" s="75"/>
      <c r="N6" s="75"/>
      <c r="O6" s="75"/>
      <c r="P6" s="5"/>
      <c r="Q6" s="6"/>
    </row>
    <row r="7" spans="1:18" x14ac:dyDescent="0.25">
      <c r="A7" s="4"/>
      <c r="B7" s="5"/>
      <c r="C7" s="75"/>
      <c r="D7" s="75"/>
      <c r="E7" s="75"/>
      <c r="F7" s="75"/>
      <c r="G7" s="75"/>
      <c r="H7" s="75"/>
      <c r="I7" s="75"/>
      <c r="J7" s="75"/>
      <c r="K7" s="75"/>
      <c r="L7" s="75"/>
      <c r="M7" s="75"/>
      <c r="N7" s="75"/>
      <c r="O7" s="75"/>
      <c r="P7" s="5"/>
      <c r="Q7" s="6"/>
    </row>
    <row r="8" spans="1:18" x14ac:dyDescent="0.25">
      <c r="A8" s="4"/>
      <c r="B8" s="5"/>
      <c r="C8" s="5"/>
      <c r="D8" s="5"/>
      <c r="E8" s="5"/>
      <c r="F8" s="5"/>
      <c r="G8" s="5"/>
      <c r="H8" s="5"/>
      <c r="I8" s="5"/>
      <c r="J8" s="5"/>
      <c r="K8" s="5"/>
      <c r="L8" s="5"/>
      <c r="M8" s="5"/>
      <c r="N8" s="5"/>
      <c r="O8" s="5"/>
      <c r="P8" s="5"/>
      <c r="Q8" s="6"/>
    </row>
    <row r="9" spans="1:18" x14ac:dyDescent="0.25">
      <c r="A9" s="4"/>
      <c r="B9" s="5"/>
      <c r="C9" s="5"/>
      <c r="D9" s="5"/>
      <c r="E9" s="5"/>
      <c r="F9" s="5"/>
      <c r="G9" s="5"/>
      <c r="H9" s="5"/>
      <c r="I9" s="5"/>
      <c r="J9" s="5"/>
      <c r="K9" s="5"/>
      <c r="L9" s="5"/>
      <c r="M9" s="5"/>
      <c r="N9" s="5"/>
      <c r="O9" s="5"/>
      <c r="P9" s="5"/>
      <c r="Q9" s="6"/>
    </row>
    <row r="10" spans="1:18" x14ac:dyDescent="0.25">
      <c r="A10" s="4"/>
      <c r="B10" s="5"/>
      <c r="C10" s="51" t="s">
        <v>158</v>
      </c>
      <c r="D10" s="51"/>
      <c r="E10" s="51"/>
      <c r="F10" s="51"/>
      <c r="G10" s="51"/>
      <c r="H10" s="51"/>
      <c r="I10" s="51"/>
      <c r="J10" s="51"/>
      <c r="K10" s="51"/>
      <c r="L10" s="51"/>
      <c r="M10" s="51"/>
      <c r="N10" s="65"/>
      <c r="O10" s="65"/>
      <c r="P10" s="65"/>
      <c r="Q10" s="6"/>
    </row>
    <row r="11" spans="1:18" x14ac:dyDescent="0.25">
      <c r="A11" s="4"/>
      <c r="B11" s="5"/>
      <c r="C11" s="52"/>
      <c r="D11" s="52"/>
      <c r="E11" s="52"/>
      <c r="F11" s="52"/>
      <c r="G11" s="52"/>
      <c r="H11" s="52"/>
      <c r="I11" s="52"/>
      <c r="J11" s="52"/>
      <c r="K11" s="52"/>
      <c r="L11" s="52"/>
      <c r="M11" s="52"/>
      <c r="N11" s="66"/>
      <c r="O11" s="66"/>
      <c r="P11" s="66"/>
      <c r="Q11" s="6"/>
    </row>
    <row r="12" spans="1:18" ht="19.5" x14ac:dyDescent="0.25">
      <c r="A12" s="4"/>
      <c r="B12" s="5"/>
      <c r="C12" s="10"/>
      <c r="D12" s="10"/>
      <c r="E12" s="10"/>
      <c r="F12" s="10"/>
      <c r="G12" s="10"/>
      <c r="H12" s="10"/>
      <c r="I12" s="10"/>
      <c r="J12" s="10"/>
      <c r="K12" s="10"/>
      <c r="L12" s="10"/>
      <c r="M12" s="10"/>
      <c r="N12" s="21"/>
      <c r="O12" s="21"/>
      <c r="P12" s="21"/>
      <c r="Q12" s="6"/>
    </row>
    <row r="13" spans="1:18" ht="15.75" x14ac:dyDescent="0.25">
      <c r="A13" s="4"/>
      <c r="B13" s="5"/>
      <c r="C13" s="12"/>
      <c r="D13" s="12"/>
      <c r="E13" s="12"/>
      <c r="F13" s="12"/>
      <c r="G13" s="12"/>
      <c r="H13" s="12"/>
      <c r="I13" s="12"/>
      <c r="J13" s="12"/>
      <c r="K13" s="12"/>
      <c r="L13" s="12"/>
      <c r="M13" s="12"/>
      <c r="N13" s="13"/>
      <c r="O13" s="13"/>
      <c r="P13" s="14" t="s">
        <v>15</v>
      </c>
      <c r="Q13" s="6"/>
    </row>
    <row r="14" spans="1:18" ht="15.75" x14ac:dyDescent="0.25">
      <c r="A14" s="4"/>
      <c r="B14" s="5"/>
      <c r="C14" s="12"/>
      <c r="D14" s="12"/>
      <c r="E14" s="12"/>
      <c r="F14" s="12"/>
      <c r="G14" s="12"/>
      <c r="H14" s="12"/>
      <c r="I14" s="12"/>
      <c r="J14" s="12"/>
      <c r="K14" s="12"/>
      <c r="L14" s="12"/>
      <c r="M14" s="12"/>
      <c r="N14" s="15"/>
      <c r="O14" s="15" t="s">
        <v>52</v>
      </c>
      <c r="P14" s="16"/>
      <c r="Q14" s="6"/>
    </row>
    <row r="15" spans="1:18" ht="15.75" x14ac:dyDescent="0.25">
      <c r="A15" s="4"/>
      <c r="B15" s="5"/>
      <c r="C15" s="12"/>
      <c r="D15" s="12"/>
      <c r="E15" s="12"/>
      <c r="F15" s="12"/>
      <c r="G15" s="12"/>
      <c r="H15" s="12"/>
      <c r="I15" s="12"/>
      <c r="J15" s="12"/>
      <c r="K15" s="12"/>
      <c r="L15" s="12"/>
      <c r="M15" s="17" t="s">
        <v>16</v>
      </c>
      <c r="N15" s="18"/>
      <c r="O15" s="34">
        <f>COUNTIF(Table1[EEO CATEGORY],R15)+COUNTIF(Table2[Indicate The Racial Or Ethnic Group With Which You Identify],R15)</f>
        <v>0</v>
      </c>
      <c r="P15" s="18"/>
      <c r="Q15" s="6"/>
      <c r="R15" s="44" t="s">
        <v>159</v>
      </c>
    </row>
    <row r="16" spans="1:18" ht="15.75" x14ac:dyDescent="0.25">
      <c r="A16" s="4"/>
      <c r="B16" s="5"/>
      <c r="C16" s="12"/>
      <c r="D16" s="12"/>
      <c r="E16" s="12"/>
      <c r="F16" s="12"/>
      <c r="G16" s="12"/>
      <c r="H16" s="12"/>
      <c r="I16" s="12"/>
      <c r="J16" s="12"/>
      <c r="K16" s="12"/>
      <c r="L16" s="12"/>
      <c r="M16" s="17" t="s">
        <v>18</v>
      </c>
      <c r="N16" s="18"/>
      <c r="O16" s="34">
        <f>COUNTIF(Table1[EEO CATEGORY],R16)+COUNTIF(Table2[Indicate The Racial Or Ethnic Group With Which You Identify],R16)</f>
        <v>0</v>
      </c>
      <c r="P16" s="18"/>
      <c r="Q16" s="6"/>
      <c r="R16" s="44" t="s">
        <v>160</v>
      </c>
    </row>
    <row r="17" spans="1:18" ht="15.75" x14ac:dyDescent="0.25">
      <c r="A17" s="4"/>
      <c r="B17" s="5"/>
      <c r="C17" s="12"/>
      <c r="D17" s="12"/>
      <c r="E17" s="12"/>
      <c r="F17" s="12"/>
      <c r="G17" s="12"/>
      <c r="H17" s="12"/>
      <c r="I17" s="12"/>
      <c r="J17" s="12"/>
      <c r="K17" s="12"/>
      <c r="L17" s="12"/>
      <c r="M17" s="17" t="s">
        <v>19</v>
      </c>
      <c r="N17" s="18"/>
      <c r="O17" s="34">
        <f>COUNTIF(Table1[EEO CATEGORY],R17)+COUNTIF(Table2[Indicate The Racial Or Ethnic Group With Which You Identify],R17)</f>
        <v>0</v>
      </c>
      <c r="P17" s="18"/>
      <c r="Q17" s="6"/>
      <c r="R17" s="44" t="s">
        <v>161</v>
      </c>
    </row>
    <row r="18" spans="1:18" ht="15.75" x14ac:dyDescent="0.25">
      <c r="A18" s="4"/>
      <c r="B18" s="5"/>
      <c r="C18" s="12"/>
      <c r="D18" s="12"/>
      <c r="E18" s="12"/>
      <c r="F18" s="12"/>
      <c r="G18" s="12"/>
      <c r="H18" s="12"/>
      <c r="I18" s="12"/>
      <c r="J18" s="12"/>
      <c r="K18" s="12"/>
      <c r="L18" s="12"/>
      <c r="M18" s="17" t="s">
        <v>20</v>
      </c>
      <c r="N18" s="18"/>
      <c r="O18" s="34">
        <f>COUNTIF(Table1[EEO CATEGORY],R18)+COUNTIF(Table2[Indicate The Racial Or Ethnic Group With Which You Identify],R18)</f>
        <v>0</v>
      </c>
      <c r="P18" s="18"/>
      <c r="Q18" s="6"/>
      <c r="R18" s="44" t="s">
        <v>162</v>
      </c>
    </row>
    <row r="19" spans="1:18" ht="15.75" x14ac:dyDescent="0.25">
      <c r="A19" s="4"/>
      <c r="B19" s="5"/>
      <c r="C19" s="12"/>
      <c r="D19" s="12"/>
      <c r="E19" s="12"/>
      <c r="F19" s="12"/>
      <c r="G19" s="12"/>
      <c r="H19" s="12"/>
      <c r="I19" s="12"/>
      <c r="J19" s="12"/>
      <c r="K19" s="12"/>
      <c r="L19" s="12"/>
      <c r="M19" s="17" t="s">
        <v>21</v>
      </c>
      <c r="N19" s="18"/>
      <c r="O19" s="34">
        <f>COUNTIF(Table1[EEO CATEGORY],R19)+COUNTIF(Table2[Indicate The Racial Or Ethnic Group With Which You Identify],R19)</f>
        <v>0</v>
      </c>
      <c r="P19" s="18"/>
      <c r="Q19" s="6"/>
      <c r="R19" s="44" t="s">
        <v>163</v>
      </c>
    </row>
    <row r="20" spans="1:18" ht="15.75" x14ac:dyDescent="0.25">
      <c r="A20" s="4"/>
      <c r="B20" s="5"/>
      <c r="C20" s="12"/>
      <c r="D20" s="12"/>
      <c r="E20" s="12"/>
      <c r="F20" s="12"/>
      <c r="G20" s="12"/>
      <c r="H20" s="12"/>
      <c r="I20" s="12"/>
      <c r="J20" s="12"/>
      <c r="K20" s="12"/>
      <c r="L20" s="12"/>
      <c r="M20" s="17" t="s">
        <v>22</v>
      </c>
      <c r="N20" s="18"/>
      <c r="O20" s="34">
        <f>COUNTIF(Table1[EEO CATEGORY],R20)+COUNTIF(Table2[Indicate The Racial Or Ethnic Group With Which You Identify],R20)</f>
        <v>0</v>
      </c>
      <c r="P20" s="18"/>
      <c r="Q20" s="6"/>
      <c r="R20" s="44" t="s">
        <v>164</v>
      </c>
    </row>
    <row r="21" spans="1:18" ht="15.75" x14ac:dyDescent="0.25">
      <c r="A21" s="4"/>
      <c r="B21" s="5"/>
      <c r="C21" s="12"/>
      <c r="D21" s="12"/>
      <c r="E21" s="12"/>
      <c r="F21" s="12"/>
      <c r="G21" s="12"/>
      <c r="H21" s="12"/>
      <c r="I21" s="12"/>
      <c r="J21" s="12"/>
      <c r="K21" s="12"/>
      <c r="L21" s="12"/>
      <c r="M21" s="17" t="s">
        <v>23</v>
      </c>
      <c r="N21" s="18"/>
      <c r="O21" s="34">
        <f>COUNTIF(Table1[EEO CATEGORY],R21)+COUNTIF(Table2[Indicate The Racial Or Ethnic Group With Which You Identify],R21)</f>
        <v>0</v>
      </c>
      <c r="P21" s="18"/>
      <c r="Q21" s="6"/>
      <c r="R21" s="44" t="s">
        <v>165</v>
      </c>
    </row>
    <row r="22" spans="1:18" ht="15.75" x14ac:dyDescent="0.25">
      <c r="A22" s="4"/>
      <c r="B22" s="5"/>
      <c r="C22" s="12"/>
      <c r="D22" s="12"/>
      <c r="E22" s="12"/>
      <c r="F22" s="12"/>
      <c r="G22" s="12"/>
      <c r="H22" s="12"/>
      <c r="I22" s="12"/>
      <c r="J22" s="12"/>
      <c r="K22" s="12"/>
      <c r="L22" s="12"/>
      <c r="M22" s="17" t="s">
        <v>24</v>
      </c>
      <c r="N22" s="18"/>
      <c r="O22" s="34">
        <f>COUNTIF(Table1[EEO CATEGORY],R22)+COUNTIF(Table2[Indicate The Racial Or Ethnic Group With Which You Identify],R22)</f>
        <v>0</v>
      </c>
      <c r="P22" s="18"/>
      <c r="Q22" s="6"/>
      <c r="R22" s="44" t="s">
        <v>166</v>
      </c>
    </row>
    <row r="23" spans="1:18" ht="15.75" x14ac:dyDescent="0.25">
      <c r="A23" s="4"/>
      <c r="B23" s="5"/>
      <c r="C23" s="12"/>
      <c r="D23" s="12"/>
      <c r="E23" s="12"/>
      <c r="F23" s="12"/>
      <c r="G23" s="12"/>
      <c r="H23" s="12"/>
      <c r="I23" s="12"/>
      <c r="J23" s="12"/>
      <c r="K23" s="12"/>
      <c r="L23" s="12"/>
      <c r="M23" s="17" t="s">
        <v>25</v>
      </c>
      <c r="N23" s="18"/>
      <c r="O23" s="34">
        <f>COUNTIF(Table1[EEO CATEGORY],R23)+COUNTIF(Table2[Indicate The Racial Or Ethnic Group With Which You Identify],R23)</f>
        <v>0</v>
      </c>
      <c r="P23" s="18"/>
      <c r="Q23" s="6"/>
      <c r="R23" s="44" t="s">
        <v>167</v>
      </c>
    </row>
    <row r="24" spans="1:18" ht="15.75" x14ac:dyDescent="0.25">
      <c r="A24" s="4"/>
      <c r="B24" s="5"/>
      <c r="C24" s="12"/>
      <c r="D24" s="12"/>
      <c r="E24" s="12"/>
      <c r="F24" s="12"/>
      <c r="G24" s="12"/>
      <c r="H24" s="12"/>
      <c r="I24" s="12"/>
      <c r="J24" s="12"/>
      <c r="K24" s="12"/>
      <c r="L24" s="12"/>
      <c r="M24" s="17" t="s">
        <v>26</v>
      </c>
      <c r="N24" s="18"/>
      <c r="O24" s="34">
        <f>COUNTIF(Table1[EEO CATEGORY],R24)+COUNTIF(Table2[Indicate The Racial Or Ethnic Group With Which You Identify],R24)</f>
        <v>0</v>
      </c>
      <c r="P24" s="18"/>
      <c r="Q24" s="6"/>
      <c r="R24" s="44" t="s">
        <v>168</v>
      </c>
    </row>
    <row r="25" spans="1:18" ht="15.75" x14ac:dyDescent="0.25">
      <c r="A25" s="4"/>
      <c r="B25" s="5"/>
      <c r="C25" s="12"/>
      <c r="D25" s="12"/>
      <c r="E25" s="12"/>
      <c r="F25" s="12"/>
      <c r="G25" s="12"/>
      <c r="H25" s="12"/>
      <c r="I25" s="12"/>
      <c r="J25" s="12"/>
      <c r="K25" s="12"/>
      <c r="L25" s="12"/>
      <c r="M25" s="12"/>
      <c r="N25" s="12"/>
      <c r="O25" s="35"/>
      <c r="P25" s="5"/>
      <c r="Q25" s="6"/>
    </row>
    <row r="26" spans="1:18" ht="15.75" x14ac:dyDescent="0.25">
      <c r="A26" s="4"/>
      <c r="B26" s="5"/>
      <c r="C26" s="12"/>
      <c r="D26" s="12"/>
      <c r="E26" s="12"/>
      <c r="F26" s="12"/>
      <c r="G26" s="12"/>
      <c r="H26" s="12"/>
      <c r="I26" s="12"/>
      <c r="J26" s="12"/>
      <c r="K26" s="12"/>
      <c r="L26" s="12"/>
      <c r="M26" s="12"/>
      <c r="N26" s="13"/>
      <c r="O26" s="36"/>
      <c r="P26" s="14" t="s">
        <v>27</v>
      </c>
      <c r="Q26" s="6"/>
    </row>
    <row r="27" spans="1:18" ht="15.75" x14ac:dyDescent="0.25">
      <c r="A27" s="4"/>
      <c r="B27" s="5"/>
      <c r="C27" s="19"/>
      <c r="D27" s="12"/>
      <c r="E27" s="12"/>
      <c r="F27" s="12"/>
      <c r="G27" s="12"/>
      <c r="H27" s="12"/>
      <c r="I27" s="12"/>
      <c r="J27" s="12"/>
      <c r="K27" s="12"/>
      <c r="L27" s="12"/>
      <c r="M27" s="12"/>
      <c r="N27" s="15"/>
      <c r="O27" s="37" t="s">
        <v>52</v>
      </c>
      <c r="P27" s="16"/>
      <c r="Q27" s="6"/>
    </row>
    <row r="28" spans="1:18" ht="15.75" x14ac:dyDescent="0.25">
      <c r="A28" s="4"/>
      <c r="B28" s="5"/>
      <c r="C28" s="20"/>
      <c r="D28" s="12"/>
      <c r="E28" s="12"/>
      <c r="F28" s="12"/>
      <c r="G28" s="12"/>
      <c r="H28" s="12"/>
      <c r="I28" s="71"/>
      <c r="J28" s="71"/>
      <c r="K28" s="71"/>
      <c r="L28" s="71"/>
      <c r="M28" s="71"/>
      <c r="N28" s="18"/>
      <c r="O28" s="34">
        <f>COUNTIF(Table1[EMPLOYEE CATEGORY],I28)+COUNTIF(Table2[Indicate The Appropriate Gender],I28)</f>
        <v>0</v>
      </c>
      <c r="P28" s="18"/>
      <c r="Q28" s="6"/>
    </row>
    <row r="29" spans="1:18" ht="15.75" x14ac:dyDescent="0.25">
      <c r="A29" s="4"/>
      <c r="B29" s="5"/>
      <c r="C29" s="20"/>
      <c r="D29" s="12"/>
      <c r="E29" s="12"/>
      <c r="F29" s="12"/>
      <c r="G29" s="12"/>
      <c r="H29" s="12"/>
      <c r="I29" s="71"/>
      <c r="J29" s="71"/>
      <c r="K29" s="71"/>
      <c r="L29" s="71"/>
      <c r="M29" s="71"/>
      <c r="N29" s="18"/>
      <c r="O29" s="34">
        <f>COUNTIF(Table1[EMPLOYEE CATEGORY],I29)+COUNTIF(Table2[Indicate The Appropriate Gender],I29)</f>
        <v>0</v>
      </c>
      <c r="P29" s="18"/>
      <c r="Q29" s="6"/>
    </row>
    <row r="30" spans="1:18" ht="15.75" x14ac:dyDescent="0.25">
      <c r="A30" s="4"/>
      <c r="B30" s="5"/>
      <c r="C30" s="20"/>
      <c r="D30" s="12"/>
      <c r="E30" s="12"/>
      <c r="F30" s="12"/>
      <c r="G30" s="12"/>
      <c r="H30" s="12"/>
      <c r="I30" s="71"/>
      <c r="J30" s="71"/>
      <c r="K30" s="71"/>
      <c r="L30" s="71"/>
      <c r="M30" s="71"/>
      <c r="N30" s="18"/>
      <c r="O30" s="34">
        <f>COUNTIF(Table1[EMPLOYEE CATEGORY],I30)+COUNTIF(Table2[Indicate The Appropriate Gender],I30)</f>
        <v>0</v>
      </c>
      <c r="P30" s="18"/>
      <c r="Q30" s="6"/>
    </row>
    <row r="31" spans="1:18" ht="15.75" x14ac:dyDescent="0.25">
      <c r="A31" s="4"/>
      <c r="B31" s="5"/>
      <c r="C31" s="20"/>
      <c r="D31" s="12"/>
      <c r="E31" s="12"/>
      <c r="F31" s="12"/>
      <c r="G31" s="12"/>
      <c r="H31" s="12"/>
      <c r="I31" s="71"/>
      <c r="J31" s="71"/>
      <c r="K31" s="71"/>
      <c r="L31" s="71"/>
      <c r="M31" s="71"/>
      <c r="N31" s="18"/>
      <c r="O31" s="34">
        <f>COUNTIF(Table1[EMPLOYEE CATEGORY],I31)+COUNTIF(Table2[Indicate The Appropriate Gender],I31)</f>
        <v>0</v>
      </c>
      <c r="P31" s="18"/>
      <c r="Q31" s="6"/>
    </row>
    <row r="32" spans="1:18" ht="15.75" x14ac:dyDescent="0.25">
      <c r="A32" s="4"/>
      <c r="B32" s="5"/>
      <c r="C32" s="20"/>
      <c r="D32" s="12"/>
      <c r="E32" s="12"/>
      <c r="F32" s="12"/>
      <c r="G32" s="12"/>
      <c r="H32" s="12"/>
      <c r="I32" s="71"/>
      <c r="J32" s="71"/>
      <c r="K32" s="71"/>
      <c r="L32" s="71"/>
      <c r="M32" s="71"/>
      <c r="N32" s="18"/>
      <c r="O32" s="34">
        <f>COUNTIF(Table1[EMPLOYEE CATEGORY],I32)+COUNTIF(Table2[Indicate The Appropriate Gender],I32)</f>
        <v>0</v>
      </c>
      <c r="P32" s="18"/>
      <c r="Q32" s="6"/>
    </row>
    <row r="33" spans="1:17" ht="15.75" x14ac:dyDescent="0.25">
      <c r="A33" s="4"/>
      <c r="B33" s="5"/>
      <c r="C33" s="20"/>
      <c r="D33" s="12"/>
      <c r="E33" s="12"/>
      <c r="F33" s="12"/>
      <c r="G33" s="12"/>
      <c r="H33" s="12"/>
      <c r="I33" s="71"/>
      <c r="J33" s="71"/>
      <c r="K33" s="71"/>
      <c r="L33" s="71"/>
      <c r="M33" s="71"/>
      <c r="N33" s="18"/>
      <c r="O33" s="34">
        <f>COUNTIF(Table1[EMPLOYEE CATEGORY],I33)+COUNTIF(Table2[Indicate The Appropriate Gender],I33)</f>
        <v>0</v>
      </c>
      <c r="P33" s="18"/>
      <c r="Q33" s="6"/>
    </row>
    <row r="34" spans="1:17" ht="15.75" x14ac:dyDescent="0.25">
      <c r="A34" s="4"/>
      <c r="B34" s="5"/>
      <c r="C34" s="20"/>
      <c r="D34" s="12"/>
      <c r="E34" s="12"/>
      <c r="F34" s="12"/>
      <c r="G34" s="12"/>
      <c r="H34" s="12"/>
      <c r="I34" s="71"/>
      <c r="J34" s="71"/>
      <c r="K34" s="71"/>
      <c r="L34" s="71"/>
      <c r="M34" s="71"/>
      <c r="N34" s="18"/>
      <c r="O34" s="34">
        <f>COUNTIF(Table1[EMPLOYEE CATEGORY],I34)+COUNTIF(Table2[Indicate The Appropriate Gender],I34)</f>
        <v>0</v>
      </c>
      <c r="P34" s="18"/>
      <c r="Q34" s="6"/>
    </row>
    <row r="35" spans="1:17" ht="15.75" x14ac:dyDescent="0.25">
      <c r="A35" s="4"/>
      <c r="B35" s="5"/>
      <c r="C35" s="20"/>
      <c r="D35" s="12"/>
      <c r="E35" s="12"/>
      <c r="F35" s="12"/>
      <c r="G35" s="12"/>
      <c r="H35" s="12"/>
      <c r="I35" s="71"/>
      <c r="J35" s="71"/>
      <c r="K35" s="71"/>
      <c r="L35" s="71"/>
      <c r="M35" s="71"/>
      <c r="N35" s="18"/>
      <c r="O35" s="34">
        <f>COUNTIF(Table1[EMPLOYEE CATEGORY],I35)+COUNTIF(Table2[Indicate The Appropriate Gender],I35)</f>
        <v>0</v>
      </c>
      <c r="P35" s="18"/>
      <c r="Q35" s="6"/>
    </row>
    <row r="36" spans="1:17" ht="15.75" x14ac:dyDescent="0.25">
      <c r="A36" s="4"/>
      <c r="B36" s="5"/>
      <c r="C36" s="20"/>
      <c r="D36" s="12"/>
      <c r="E36" s="12"/>
      <c r="F36" s="12"/>
      <c r="G36" s="12"/>
      <c r="H36" s="12"/>
      <c r="I36" s="71"/>
      <c r="J36" s="71"/>
      <c r="K36" s="71"/>
      <c r="L36" s="71"/>
      <c r="M36" s="71"/>
      <c r="N36" s="18"/>
      <c r="O36" s="34">
        <f>COUNTIF(Table1[EMPLOYEE CATEGORY],I36)+COUNTIF(Table2[Indicate The Appropriate Gender],I36)</f>
        <v>0</v>
      </c>
      <c r="P36" s="18"/>
      <c r="Q36" s="6"/>
    </row>
    <row r="37" spans="1:17" ht="15.75" x14ac:dyDescent="0.25">
      <c r="A37" s="4"/>
      <c r="B37" s="5"/>
      <c r="C37" s="20"/>
      <c r="D37" s="12"/>
      <c r="E37" s="12"/>
      <c r="F37" s="12"/>
      <c r="G37" s="12"/>
      <c r="H37" s="12"/>
      <c r="I37" s="71"/>
      <c r="J37" s="71"/>
      <c r="K37" s="71"/>
      <c r="L37" s="71"/>
      <c r="M37" s="71"/>
      <c r="N37" s="18"/>
      <c r="O37" s="34">
        <f>COUNTIF(Table1[EMPLOYEE CATEGORY],I37)+COUNTIF(Table2[Indicate The Appropriate Gender],I37)</f>
        <v>0</v>
      </c>
      <c r="P37" s="18"/>
      <c r="Q37" s="6"/>
    </row>
    <row r="38" spans="1:17" ht="15.75" x14ac:dyDescent="0.25">
      <c r="A38" s="4"/>
      <c r="B38" s="5"/>
      <c r="C38" s="20"/>
      <c r="D38" s="12"/>
      <c r="E38" s="12"/>
      <c r="F38" s="12"/>
      <c r="G38" s="12"/>
      <c r="H38" s="12"/>
      <c r="I38" s="71"/>
      <c r="J38" s="71"/>
      <c r="K38" s="71"/>
      <c r="L38" s="71"/>
      <c r="M38" s="71"/>
      <c r="N38" s="18"/>
      <c r="O38" s="34">
        <f>COUNTIF(Table1[EMPLOYEE CATEGORY],I38)+COUNTIF(Table2[Indicate The Appropriate Gender],I38)</f>
        <v>0</v>
      </c>
      <c r="P38" s="18"/>
      <c r="Q38" s="6"/>
    </row>
    <row r="39" spans="1:17" ht="15.75" x14ac:dyDescent="0.25">
      <c r="A39" s="4"/>
      <c r="B39" s="5"/>
      <c r="C39" s="20"/>
      <c r="D39" s="12"/>
      <c r="E39" s="12"/>
      <c r="F39" s="12"/>
      <c r="G39" s="12"/>
      <c r="H39" s="12"/>
      <c r="I39" s="71"/>
      <c r="J39" s="71"/>
      <c r="K39" s="71"/>
      <c r="L39" s="71"/>
      <c r="M39" s="71"/>
      <c r="N39" s="18"/>
      <c r="O39" s="34">
        <f>COUNTIF(Table1[EMPLOYEE CATEGORY],I39)+COUNTIF(Table2[Indicate The Appropriate Gender],I39)</f>
        <v>0</v>
      </c>
      <c r="P39" s="18"/>
      <c r="Q39" s="6"/>
    </row>
    <row r="40" spans="1:17" ht="15.75" x14ac:dyDescent="0.25">
      <c r="A40" s="4"/>
      <c r="B40" s="5"/>
      <c r="C40" s="20"/>
      <c r="D40" s="12"/>
      <c r="E40" s="12"/>
      <c r="F40" s="12"/>
      <c r="G40" s="12"/>
      <c r="H40" s="12"/>
      <c r="I40" s="71"/>
      <c r="J40" s="71"/>
      <c r="K40" s="71"/>
      <c r="L40" s="71"/>
      <c r="M40" s="71"/>
      <c r="N40" s="18"/>
      <c r="O40" s="34">
        <f>COUNTIF(Table1[EMPLOYEE CATEGORY],I40)+COUNTIF(Table2[Indicate The Appropriate Gender],I40)</f>
        <v>0</v>
      </c>
      <c r="P40" s="18"/>
      <c r="Q40" s="6"/>
    </row>
    <row r="41" spans="1:17" ht="15.75" x14ac:dyDescent="0.25">
      <c r="A41" s="4"/>
      <c r="B41" s="5"/>
      <c r="C41" s="20"/>
      <c r="D41" s="12"/>
      <c r="E41" s="12"/>
      <c r="F41" s="12"/>
      <c r="G41" s="12"/>
      <c r="H41" s="12"/>
      <c r="I41" s="71"/>
      <c r="J41" s="71"/>
      <c r="K41" s="71"/>
      <c r="L41" s="71"/>
      <c r="M41" s="71"/>
      <c r="N41" s="18"/>
      <c r="O41" s="34">
        <f>COUNTIF(Table1[EMPLOYEE CATEGORY],I41)+COUNTIF(Table2[Indicate The Appropriate Gender],I41)</f>
        <v>0</v>
      </c>
      <c r="P41" s="18"/>
      <c r="Q41" s="6"/>
    </row>
    <row r="42" spans="1:17" ht="15.75" x14ac:dyDescent="0.25">
      <c r="A42" s="4"/>
      <c r="B42" s="5"/>
      <c r="C42" s="20"/>
      <c r="D42" s="12"/>
      <c r="E42" s="12"/>
      <c r="F42" s="12"/>
      <c r="G42" s="12"/>
      <c r="H42" s="12"/>
      <c r="I42" s="71"/>
      <c r="J42" s="71"/>
      <c r="K42" s="71"/>
      <c r="L42" s="71"/>
      <c r="M42" s="71"/>
      <c r="N42" s="18"/>
      <c r="O42" s="34">
        <f>COUNTIF(Table1[EMPLOYEE CATEGORY],I42)+COUNTIF(Table2[Indicate The Appropriate Gender],I42)</f>
        <v>0</v>
      </c>
      <c r="P42" s="18"/>
      <c r="Q42" s="6"/>
    </row>
    <row r="43" spans="1:17" ht="15.75" x14ac:dyDescent="0.25">
      <c r="A43" s="4"/>
      <c r="B43" s="5"/>
      <c r="C43" s="19"/>
      <c r="D43" s="12"/>
      <c r="E43" s="12"/>
      <c r="F43" s="12"/>
      <c r="G43" s="12"/>
      <c r="H43" s="12"/>
      <c r="I43" s="12"/>
      <c r="J43" s="12"/>
      <c r="K43" s="12"/>
      <c r="L43" s="12"/>
      <c r="M43" s="17"/>
      <c r="N43" s="13"/>
      <c r="O43" s="13"/>
      <c r="P43" s="16"/>
      <c r="Q43" s="6"/>
    </row>
    <row r="44" spans="1:17" ht="15.75" x14ac:dyDescent="0.25">
      <c r="A44" s="4"/>
      <c r="B44" s="5"/>
      <c r="C44" s="12"/>
      <c r="D44" s="12"/>
      <c r="E44" s="12"/>
      <c r="F44" s="12"/>
      <c r="G44" s="12"/>
      <c r="H44" s="12"/>
      <c r="I44" s="12"/>
      <c r="J44" s="12"/>
      <c r="K44" s="12"/>
      <c r="L44" s="12"/>
      <c r="M44" s="17"/>
      <c r="N44" s="13"/>
      <c r="O44" s="13"/>
      <c r="P44" s="16"/>
      <c r="Q44" s="6"/>
    </row>
    <row r="45" spans="1:17" x14ac:dyDescent="0.25">
      <c r="A45" s="4"/>
      <c r="B45" s="5"/>
      <c r="C45" s="51" t="s">
        <v>157</v>
      </c>
      <c r="D45" s="51"/>
      <c r="E45" s="51"/>
      <c r="F45" s="51"/>
      <c r="G45" s="51"/>
      <c r="H45" s="51"/>
      <c r="I45" s="51"/>
      <c r="J45" s="51"/>
      <c r="K45" s="51"/>
      <c r="L45" s="51"/>
      <c r="M45" s="51"/>
      <c r="N45" s="65"/>
      <c r="O45" s="65"/>
      <c r="P45" s="65"/>
      <c r="Q45" s="6"/>
    </row>
    <row r="46" spans="1:17" x14ac:dyDescent="0.25">
      <c r="A46" s="4"/>
      <c r="B46" s="5"/>
      <c r="C46" s="52"/>
      <c r="D46" s="52"/>
      <c r="E46" s="52"/>
      <c r="F46" s="52"/>
      <c r="G46" s="52"/>
      <c r="H46" s="52"/>
      <c r="I46" s="52"/>
      <c r="J46" s="52"/>
      <c r="K46" s="52"/>
      <c r="L46" s="52"/>
      <c r="M46" s="52"/>
      <c r="N46" s="65"/>
      <c r="O46" s="65"/>
      <c r="P46" s="65"/>
      <c r="Q46" s="6"/>
    </row>
    <row r="47" spans="1:17" x14ac:dyDescent="0.25">
      <c r="A47" s="4"/>
      <c r="B47" s="5"/>
      <c r="C47" s="22"/>
      <c r="D47" s="22"/>
      <c r="E47" s="22"/>
      <c r="F47" s="22"/>
      <c r="G47" s="22"/>
      <c r="H47" s="22"/>
      <c r="I47" s="22"/>
      <c r="J47" s="22"/>
      <c r="K47" s="22"/>
      <c r="L47" s="22"/>
      <c r="M47" s="22"/>
      <c r="N47" s="22"/>
      <c r="O47" s="22"/>
      <c r="P47" s="22"/>
      <c r="Q47" s="6"/>
    </row>
    <row r="48" spans="1:17" ht="15.75" x14ac:dyDescent="0.25">
      <c r="A48" s="4"/>
      <c r="B48" s="5"/>
      <c r="C48" s="12"/>
      <c r="D48" s="12"/>
      <c r="E48" s="12"/>
      <c r="F48" s="12"/>
      <c r="G48" s="12"/>
      <c r="H48" s="12"/>
      <c r="I48" s="12"/>
      <c r="J48" s="12"/>
      <c r="K48" s="12"/>
      <c r="L48" s="12"/>
      <c r="M48" s="12"/>
      <c r="N48" s="13"/>
      <c r="O48" s="13"/>
      <c r="P48" s="14" t="s">
        <v>28</v>
      </c>
      <c r="Q48" s="6"/>
    </row>
    <row r="49" spans="1:18" ht="15.75" x14ac:dyDescent="0.25">
      <c r="A49" s="4"/>
      <c r="B49" s="5"/>
      <c r="C49" s="12"/>
      <c r="D49" s="12"/>
      <c r="E49" s="12"/>
      <c r="F49" s="12"/>
      <c r="G49" s="12"/>
      <c r="H49" s="12"/>
      <c r="I49" s="12"/>
      <c r="J49" s="12"/>
      <c r="K49" s="12"/>
      <c r="L49" s="12"/>
      <c r="M49" s="12"/>
      <c r="N49" s="15"/>
      <c r="O49" s="15" t="s">
        <v>52</v>
      </c>
      <c r="P49" s="16"/>
      <c r="Q49" s="6"/>
    </row>
    <row r="50" spans="1:18" ht="15.75" x14ac:dyDescent="0.25">
      <c r="A50" s="4"/>
      <c r="B50" s="5"/>
      <c r="C50" s="12"/>
      <c r="D50" s="12"/>
      <c r="E50" s="12"/>
      <c r="F50" s="12"/>
      <c r="G50" s="12"/>
      <c r="H50" s="12"/>
      <c r="I50" s="12"/>
      <c r="J50" s="12"/>
      <c r="K50" s="12"/>
      <c r="L50" s="12"/>
      <c r="M50" s="17" t="s">
        <v>29</v>
      </c>
      <c r="N50" s="18"/>
      <c r="O50" s="34" t="e">
        <f>COUNTIFS(Table1[EEO CATEGORY],R50,#REF!,1)+COUNTIFS(Table2[Indicate The Racial Or Ethnic Group With Which You Identify],R50,Table2[Submitted At],"&gt;0")</f>
        <v>#REF!</v>
      </c>
      <c r="P50" s="18"/>
      <c r="Q50" s="6"/>
      <c r="R50" s="44" t="s">
        <v>159</v>
      </c>
    </row>
    <row r="51" spans="1:18" ht="15.75" x14ac:dyDescent="0.25">
      <c r="A51" s="4"/>
      <c r="B51" s="5"/>
      <c r="C51" s="12"/>
      <c r="D51" s="12"/>
      <c r="E51" s="12"/>
      <c r="F51" s="12"/>
      <c r="G51" s="12"/>
      <c r="H51" s="12"/>
      <c r="I51" s="12"/>
      <c r="J51" s="12"/>
      <c r="K51" s="12"/>
      <c r="L51" s="12"/>
      <c r="M51" s="17" t="s">
        <v>30</v>
      </c>
      <c r="N51" s="18"/>
      <c r="O51" s="34" t="e">
        <f>COUNTIFS(Table1[EEO CATEGORY],R51,#REF!,1)+COUNTIFS(Table2[Indicate The Racial Or Ethnic Group With Which You Identify],R51,Table2[Submitted At],"&gt;0")</f>
        <v>#REF!</v>
      </c>
      <c r="P51" s="18"/>
      <c r="Q51" s="6"/>
      <c r="R51" s="44" t="s">
        <v>160</v>
      </c>
    </row>
    <row r="52" spans="1:18" ht="15.75" x14ac:dyDescent="0.25">
      <c r="A52" s="4"/>
      <c r="B52" s="5"/>
      <c r="C52" s="12"/>
      <c r="D52" s="12"/>
      <c r="E52" s="12"/>
      <c r="F52" s="12"/>
      <c r="G52" s="12"/>
      <c r="H52" s="12"/>
      <c r="I52" s="12"/>
      <c r="J52" s="12"/>
      <c r="K52" s="12"/>
      <c r="L52" s="12"/>
      <c r="M52" s="17" t="s">
        <v>31</v>
      </c>
      <c r="N52" s="18"/>
      <c r="O52" s="34" t="e">
        <f>COUNTIFS(Table1[EEO CATEGORY],R52,#REF!,1)+COUNTIFS(Table2[Indicate The Racial Or Ethnic Group With Which You Identify],R52,Table2[Submitted At],"&gt;0")</f>
        <v>#REF!</v>
      </c>
      <c r="P52" s="18"/>
      <c r="Q52" s="6"/>
      <c r="R52" s="44" t="s">
        <v>161</v>
      </c>
    </row>
    <row r="53" spans="1:18" ht="15.75" x14ac:dyDescent="0.25">
      <c r="A53" s="4"/>
      <c r="B53" s="5"/>
      <c r="C53" s="12"/>
      <c r="D53" s="12"/>
      <c r="E53" s="12"/>
      <c r="F53" s="12"/>
      <c r="G53" s="12"/>
      <c r="H53" s="12"/>
      <c r="I53" s="12"/>
      <c r="J53" s="12"/>
      <c r="K53" s="12"/>
      <c r="L53" s="12"/>
      <c r="M53" s="17" t="s">
        <v>32</v>
      </c>
      <c r="N53" s="18"/>
      <c r="O53" s="34" t="e">
        <f>COUNTIFS(Table1[EEO CATEGORY],R53,#REF!,1)+COUNTIFS(Table2[Indicate The Racial Or Ethnic Group With Which You Identify],R53,Table2[Submitted At],"&gt;0")</f>
        <v>#REF!</v>
      </c>
      <c r="P53" s="18"/>
      <c r="Q53" s="6"/>
      <c r="R53" s="44" t="s">
        <v>162</v>
      </c>
    </row>
    <row r="54" spans="1:18" ht="15.75" x14ac:dyDescent="0.25">
      <c r="A54" s="4"/>
      <c r="B54" s="5"/>
      <c r="C54" s="12"/>
      <c r="D54" s="12"/>
      <c r="E54" s="12"/>
      <c r="F54" s="12"/>
      <c r="G54" s="12"/>
      <c r="H54" s="12"/>
      <c r="I54" s="12"/>
      <c r="J54" s="12"/>
      <c r="K54" s="12"/>
      <c r="L54" s="12"/>
      <c r="M54" s="17" t="s">
        <v>33</v>
      </c>
      <c r="N54" s="18"/>
      <c r="O54" s="34" t="e">
        <f>COUNTIFS(Table1[EEO CATEGORY],R54,#REF!,1)+COUNTIFS(Table2[Indicate The Racial Or Ethnic Group With Which You Identify],R54,Table2[Submitted At],"&gt;0")</f>
        <v>#REF!</v>
      </c>
      <c r="P54" s="18"/>
      <c r="Q54" s="6"/>
      <c r="R54" s="44" t="s">
        <v>163</v>
      </c>
    </row>
    <row r="55" spans="1:18" ht="15.75" x14ac:dyDescent="0.25">
      <c r="A55" s="4"/>
      <c r="B55" s="5"/>
      <c r="C55" s="12"/>
      <c r="D55" s="12"/>
      <c r="E55" s="12"/>
      <c r="F55" s="12"/>
      <c r="G55" s="12"/>
      <c r="H55" s="12"/>
      <c r="I55" s="12"/>
      <c r="J55" s="12"/>
      <c r="K55" s="12"/>
      <c r="L55" s="12"/>
      <c r="M55" s="17" t="s">
        <v>34</v>
      </c>
      <c r="N55" s="18"/>
      <c r="O55" s="34" t="e">
        <f>COUNTIFS(Table1[EEO CATEGORY],R55,#REF!,1)+COUNTIFS(Table2[Indicate The Racial Or Ethnic Group With Which You Identify],R55,Table2[Submitted At],"&gt;0")</f>
        <v>#REF!</v>
      </c>
      <c r="P55" s="18"/>
      <c r="Q55" s="6"/>
      <c r="R55" s="44" t="s">
        <v>164</v>
      </c>
    </row>
    <row r="56" spans="1:18" ht="15.75" x14ac:dyDescent="0.25">
      <c r="A56" s="4"/>
      <c r="B56" s="5"/>
      <c r="C56" s="12"/>
      <c r="D56" s="12"/>
      <c r="E56" s="12"/>
      <c r="F56" s="12"/>
      <c r="G56" s="12"/>
      <c r="H56" s="12"/>
      <c r="I56" s="12"/>
      <c r="J56" s="12"/>
      <c r="K56" s="12"/>
      <c r="L56" s="12"/>
      <c r="M56" s="17" t="s">
        <v>35</v>
      </c>
      <c r="N56" s="18"/>
      <c r="O56" s="34" t="e">
        <f>COUNTIFS(Table1[EEO CATEGORY],R56,#REF!,1)+COUNTIFS(Table2[Indicate The Racial Or Ethnic Group With Which You Identify],R56,Table2[Submitted At],"&gt;0")</f>
        <v>#REF!</v>
      </c>
      <c r="P56" s="18"/>
      <c r="Q56" s="6"/>
      <c r="R56" s="44" t="s">
        <v>165</v>
      </c>
    </row>
    <row r="57" spans="1:18" ht="15.75" x14ac:dyDescent="0.25">
      <c r="A57" s="4"/>
      <c r="B57" s="5"/>
      <c r="C57" s="12"/>
      <c r="D57" s="12"/>
      <c r="E57" s="12"/>
      <c r="F57" s="12"/>
      <c r="G57" s="12"/>
      <c r="H57" s="12"/>
      <c r="I57" s="12"/>
      <c r="J57" s="12"/>
      <c r="K57" s="12"/>
      <c r="L57" s="12"/>
      <c r="M57" s="17" t="s">
        <v>36</v>
      </c>
      <c r="N57" s="18"/>
      <c r="O57" s="34" t="e">
        <f>COUNTIFS(Table1[EEO CATEGORY],R57,#REF!,1)+COUNTIFS(Table2[Indicate The Racial Or Ethnic Group With Which You Identify],R57,Table2[Submitted At],"&gt;0")</f>
        <v>#REF!</v>
      </c>
      <c r="P57" s="18"/>
      <c r="Q57" s="6"/>
      <c r="R57" s="44" t="s">
        <v>166</v>
      </c>
    </row>
    <row r="58" spans="1:18" ht="15.75" x14ac:dyDescent="0.25">
      <c r="A58" s="4"/>
      <c r="B58" s="5"/>
      <c r="C58" s="12"/>
      <c r="D58" s="12"/>
      <c r="E58" s="12"/>
      <c r="F58" s="12"/>
      <c r="G58" s="12"/>
      <c r="H58" s="12"/>
      <c r="I58" s="12"/>
      <c r="J58" s="12"/>
      <c r="K58" s="12"/>
      <c r="L58" s="12"/>
      <c r="M58" s="17" t="s">
        <v>37</v>
      </c>
      <c r="N58" s="18"/>
      <c r="O58" s="34" t="e">
        <f>COUNTIFS(Table1[EEO CATEGORY],R58,#REF!,1)+COUNTIFS(Table2[Indicate The Racial Or Ethnic Group With Which You Identify],R58,Table2[Submitted At],"&gt;0")</f>
        <v>#REF!</v>
      </c>
      <c r="P58" s="18"/>
      <c r="Q58" s="6"/>
      <c r="R58" s="44" t="s">
        <v>167</v>
      </c>
    </row>
    <row r="59" spans="1:18" ht="15.75" x14ac:dyDescent="0.25">
      <c r="A59" s="4"/>
      <c r="B59" s="5"/>
      <c r="C59" s="12"/>
      <c r="D59" s="12"/>
      <c r="E59" s="12"/>
      <c r="F59" s="12"/>
      <c r="G59" s="12"/>
      <c r="H59" s="12"/>
      <c r="I59" s="12"/>
      <c r="J59" s="12"/>
      <c r="K59" s="12"/>
      <c r="L59" s="12"/>
      <c r="M59" s="17" t="s">
        <v>38</v>
      </c>
      <c r="N59" s="18"/>
      <c r="O59" s="34" t="e">
        <f>COUNTIFS(Table1[EEO CATEGORY],R59,#REF!,1)+COUNTIFS(Table2[Indicate The Racial Or Ethnic Group With Which You Identify],R59,Table2[Submitted At],"&gt;0")</f>
        <v>#REF!</v>
      </c>
      <c r="P59" s="18"/>
      <c r="Q59" s="6"/>
      <c r="R59" s="44" t="s">
        <v>168</v>
      </c>
    </row>
    <row r="60" spans="1:18" ht="15.75" x14ac:dyDescent="0.25">
      <c r="A60" s="4"/>
      <c r="B60" s="5"/>
      <c r="C60" s="12"/>
      <c r="D60" s="12"/>
      <c r="E60" s="12"/>
      <c r="F60" s="12"/>
      <c r="G60" s="12"/>
      <c r="H60" s="12"/>
      <c r="I60" s="12"/>
      <c r="J60" s="12"/>
      <c r="K60" s="12"/>
      <c r="L60" s="12"/>
      <c r="M60" s="12"/>
      <c r="N60" s="12"/>
      <c r="O60" s="35"/>
      <c r="P60" s="5"/>
      <c r="Q60" s="6"/>
    </row>
    <row r="61" spans="1:18" ht="15.75" x14ac:dyDescent="0.25">
      <c r="A61" s="4"/>
      <c r="B61" s="5"/>
      <c r="C61" s="12"/>
      <c r="D61" s="12"/>
      <c r="E61" s="12"/>
      <c r="F61" s="12"/>
      <c r="G61" s="12"/>
      <c r="H61" s="12"/>
      <c r="I61" s="12"/>
      <c r="J61" s="12"/>
      <c r="K61" s="12"/>
      <c r="L61" s="12"/>
      <c r="M61" s="12"/>
      <c r="N61" s="13"/>
      <c r="O61" s="36"/>
      <c r="P61" s="14" t="s">
        <v>39</v>
      </c>
      <c r="Q61" s="6"/>
    </row>
    <row r="62" spans="1:18" ht="15.75" x14ac:dyDescent="0.25">
      <c r="A62" s="4"/>
      <c r="B62" s="5"/>
      <c r="C62" s="12"/>
      <c r="D62" s="12"/>
      <c r="E62" s="12"/>
      <c r="F62" s="12"/>
      <c r="G62" s="12"/>
      <c r="H62" s="12"/>
      <c r="I62" s="12"/>
      <c r="J62" s="12"/>
      <c r="K62" s="12"/>
      <c r="L62" s="12"/>
      <c r="M62" s="12"/>
      <c r="N62" s="15"/>
      <c r="O62" s="37" t="s">
        <v>52</v>
      </c>
      <c r="P62" s="16"/>
      <c r="Q62" s="6"/>
    </row>
    <row r="63" spans="1:18" ht="15.75" x14ac:dyDescent="0.25">
      <c r="A63" s="4"/>
      <c r="B63" s="5"/>
      <c r="C63" s="20"/>
      <c r="D63" s="12"/>
      <c r="E63" s="12"/>
      <c r="F63" s="12"/>
      <c r="G63" s="12"/>
      <c r="H63" s="12"/>
      <c r="I63" s="63">
        <f>I28</f>
        <v>0</v>
      </c>
      <c r="J63" s="63"/>
      <c r="K63" s="63"/>
      <c r="L63" s="63"/>
      <c r="M63" s="63"/>
      <c r="N63" s="18"/>
      <c r="O63" s="34" t="e">
        <f>COUNTIFS(Table1[EMPLOYEE CATEGORY],I63,#REF!,1)+COUNTIFS(Table2[Indicate The Appropriate Gender],I63,Table2[Submitted At],"&gt;0")</f>
        <v>#REF!</v>
      </c>
      <c r="P63" s="18"/>
      <c r="Q63" s="6"/>
    </row>
    <row r="64" spans="1:18" ht="15.75" x14ac:dyDescent="0.25">
      <c r="A64" s="4"/>
      <c r="B64" s="5"/>
      <c r="C64" s="20"/>
      <c r="D64" s="12"/>
      <c r="E64" s="12"/>
      <c r="F64" s="12"/>
      <c r="G64" s="12"/>
      <c r="H64" s="12"/>
      <c r="I64" s="63">
        <f t="shared" ref="I64:I77" si="0">I29</f>
        <v>0</v>
      </c>
      <c r="J64" s="63"/>
      <c r="K64" s="63"/>
      <c r="L64" s="63"/>
      <c r="M64" s="63"/>
      <c r="N64" s="18"/>
      <c r="O64" s="34" t="e">
        <f>COUNTIFS(Table1[EMPLOYEE CATEGORY],I64,#REF!,1)+COUNTIFS(Table2[Indicate The Appropriate Gender],I64,Table2[Submitted At],"&gt;0")</f>
        <v>#REF!</v>
      </c>
      <c r="P64" s="18"/>
      <c r="Q64" s="6"/>
    </row>
    <row r="65" spans="1:17" ht="15.75" x14ac:dyDescent="0.25">
      <c r="A65" s="4"/>
      <c r="B65" s="5"/>
      <c r="C65" s="20"/>
      <c r="D65" s="12"/>
      <c r="E65" s="12"/>
      <c r="F65" s="12"/>
      <c r="G65" s="12"/>
      <c r="H65" s="12"/>
      <c r="I65" s="63">
        <f t="shared" si="0"/>
        <v>0</v>
      </c>
      <c r="J65" s="63"/>
      <c r="K65" s="63"/>
      <c r="L65" s="63"/>
      <c r="M65" s="63"/>
      <c r="N65" s="18"/>
      <c r="O65" s="34" t="e">
        <f>COUNTIFS(Table1[EMPLOYEE CATEGORY],I65,#REF!,1)+COUNTIFS(Table2[Indicate The Appropriate Gender],I65,Table2[Submitted At],"&gt;0")</f>
        <v>#REF!</v>
      </c>
      <c r="P65" s="18"/>
      <c r="Q65" s="6"/>
    </row>
    <row r="66" spans="1:17" ht="15.75" x14ac:dyDescent="0.25">
      <c r="A66" s="4"/>
      <c r="B66" s="5"/>
      <c r="C66" s="20"/>
      <c r="D66" s="12"/>
      <c r="E66" s="12"/>
      <c r="F66" s="12"/>
      <c r="G66" s="12"/>
      <c r="H66" s="12"/>
      <c r="I66" s="63">
        <f t="shared" si="0"/>
        <v>0</v>
      </c>
      <c r="J66" s="63"/>
      <c r="K66" s="63"/>
      <c r="L66" s="63"/>
      <c r="M66" s="63"/>
      <c r="N66" s="18"/>
      <c r="O66" s="34" t="e">
        <f>COUNTIFS(Table1[EMPLOYEE CATEGORY],I66,#REF!,1)+COUNTIFS(Table2[Indicate The Appropriate Gender],I66,Table2[Submitted At],"&gt;0")</f>
        <v>#REF!</v>
      </c>
      <c r="P66" s="18"/>
      <c r="Q66" s="6"/>
    </row>
    <row r="67" spans="1:17" ht="15.75" x14ac:dyDescent="0.25">
      <c r="A67" s="4"/>
      <c r="B67" s="5"/>
      <c r="C67" s="20"/>
      <c r="D67" s="12"/>
      <c r="E67" s="12"/>
      <c r="F67" s="12"/>
      <c r="G67" s="12"/>
      <c r="H67" s="12"/>
      <c r="I67" s="63">
        <f t="shared" si="0"/>
        <v>0</v>
      </c>
      <c r="J67" s="63"/>
      <c r="K67" s="63"/>
      <c r="L67" s="63"/>
      <c r="M67" s="63"/>
      <c r="N67" s="18"/>
      <c r="O67" s="34" t="e">
        <f>COUNTIFS(Table1[EMPLOYEE CATEGORY],I67,#REF!,1)+COUNTIFS(Table2[Indicate The Appropriate Gender],I67,Table2[Submitted At],"&gt;0")</f>
        <v>#REF!</v>
      </c>
      <c r="P67" s="18"/>
      <c r="Q67" s="6"/>
    </row>
    <row r="68" spans="1:17" ht="15.75" x14ac:dyDescent="0.25">
      <c r="A68" s="4"/>
      <c r="B68" s="5"/>
      <c r="C68" s="20"/>
      <c r="D68" s="12"/>
      <c r="E68" s="12"/>
      <c r="F68" s="12"/>
      <c r="G68" s="12"/>
      <c r="H68" s="12"/>
      <c r="I68" s="63">
        <f t="shared" si="0"/>
        <v>0</v>
      </c>
      <c r="J68" s="63"/>
      <c r="K68" s="63"/>
      <c r="L68" s="63"/>
      <c r="M68" s="63"/>
      <c r="N68" s="18"/>
      <c r="O68" s="34" t="e">
        <f>COUNTIFS(Table1[EMPLOYEE CATEGORY],I68,#REF!,1)+COUNTIFS(Table2[Indicate The Appropriate Gender],I68,Table2[Submitted At],"&gt;0")</f>
        <v>#REF!</v>
      </c>
      <c r="P68" s="18"/>
      <c r="Q68" s="6"/>
    </row>
    <row r="69" spans="1:17" ht="15.75" x14ac:dyDescent="0.25">
      <c r="A69" s="4"/>
      <c r="B69" s="5"/>
      <c r="C69" s="20"/>
      <c r="D69" s="12"/>
      <c r="E69" s="12"/>
      <c r="F69" s="12"/>
      <c r="G69" s="12"/>
      <c r="H69" s="12"/>
      <c r="I69" s="63">
        <f t="shared" si="0"/>
        <v>0</v>
      </c>
      <c r="J69" s="63"/>
      <c r="K69" s="63"/>
      <c r="L69" s="63"/>
      <c r="M69" s="63"/>
      <c r="N69" s="18"/>
      <c r="O69" s="34" t="e">
        <f>COUNTIFS(Table1[EMPLOYEE CATEGORY],I69,#REF!,1)+COUNTIFS(Table2[Indicate The Appropriate Gender],I69,Table2[Submitted At],"&gt;0")</f>
        <v>#REF!</v>
      </c>
      <c r="P69" s="18"/>
      <c r="Q69" s="6"/>
    </row>
    <row r="70" spans="1:17" ht="15.75" x14ac:dyDescent="0.25">
      <c r="A70" s="4"/>
      <c r="B70" s="5"/>
      <c r="C70" s="20"/>
      <c r="D70" s="12"/>
      <c r="E70" s="12"/>
      <c r="F70" s="12"/>
      <c r="G70" s="12"/>
      <c r="H70" s="12"/>
      <c r="I70" s="63">
        <f t="shared" si="0"/>
        <v>0</v>
      </c>
      <c r="J70" s="63"/>
      <c r="K70" s="63"/>
      <c r="L70" s="63"/>
      <c r="M70" s="63"/>
      <c r="N70" s="18"/>
      <c r="O70" s="34" t="e">
        <f>COUNTIFS(Table1[EMPLOYEE CATEGORY],I70,#REF!,1)+COUNTIFS(Table2[Indicate The Appropriate Gender],I70,Table2[Submitted At],"&gt;0")</f>
        <v>#REF!</v>
      </c>
      <c r="P70" s="18"/>
      <c r="Q70" s="6"/>
    </row>
    <row r="71" spans="1:17" ht="15.75" x14ac:dyDescent="0.25">
      <c r="A71" s="4"/>
      <c r="B71" s="5"/>
      <c r="C71" s="20"/>
      <c r="D71" s="12"/>
      <c r="E71" s="12"/>
      <c r="F71" s="12"/>
      <c r="G71" s="12"/>
      <c r="H71" s="12"/>
      <c r="I71" s="63">
        <f t="shared" si="0"/>
        <v>0</v>
      </c>
      <c r="J71" s="63"/>
      <c r="K71" s="63"/>
      <c r="L71" s="63"/>
      <c r="M71" s="63"/>
      <c r="N71" s="18"/>
      <c r="O71" s="34" t="e">
        <f>COUNTIFS(Table1[EMPLOYEE CATEGORY],I71,#REF!,1)+COUNTIFS(Table2[Indicate The Appropriate Gender],I71,Table2[Submitted At],"&gt;0")</f>
        <v>#REF!</v>
      </c>
      <c r="P71" s="18"/>
      <c r="Q71" s="6"/>
    </row>
    <row r="72" spans="1:17" ht="15.75" x14ac:dyDescent="0.25">
      <c r="A72" s="4"/>
      <c r="B72" s="5"/>
      <c r="C72" s="20"/>
      <c r="D72" s="12"/>
      <c r="E72" s="12"/>
      <c r="F72" s="12"/>
      <c r="G72" s="12"/>
      <c r="H72" s="12"/>
      <c r="I72" s="63">
        <f t="shared" si="0"/>
        <v>0</v>
      </c>
      <c r="J72" s="63"/>
      <c r="K72" s="63"/>
      <c r="L72" s="63"/>
      <c r="M72" s="63"/>
      <c r="N72" s="18"/>
      <c r="O72" s="34" t="e">
        <f>COUNTIFS(Table1[EMPLOYEE CATEGORY],I72,#REF!,1)+COUNTIFS(Table2[Indicate The Appropriate Gender],I72,Table2[Submitted At],"&gt;0")</f>
        <v>#REF!</v>
      </c>
      <c r="P72" s="18"/>
      <c r="Q72" s="6"/>
    </row>
    <row r="73" spans="1:17" ht="15.75" x14ac:dyDescent="0.25">
      <c r="A73" s="4"/>
      <c r="B73" s="5"/>
      <c r="C73" s="20"/>
      <c r="D73" s="12"/>
      <c r="E73" s="12"/>
      <c r="F73" s="12"/>
      <c r="G73" s="12"/>
      <c r="H73" s="12"/>
      <c r="I73" s="63">
        <f t="shared" si="0"/>
        <v>0</v>
      </c>
      <c r="J73" s="63"/>
      <c r="K73" s="63"/>
      <c r="L73" s="63"/>
      <c r="M73" s="63"/>
      <c r="N73" s="18"/>
      <c r="O73" s="34" t="e">
        <f>COUNTIFS(Table1[EMPLOYEE CATEGORY],I73,#REF!,1)+COUNTIFS(Table2[Indicate The Appropriate Gender],I73,Table2[Submitted At],"&gt;0")</f>
        <v>#REF!</v>
      </c>
      <c r="P73" s="18"/>
      <c r="Q73" s="6"/>
    </row>
    <row r="74" spans="1:17" ht="15.75" x14ac:dyDescent="0.25">
      <c r="A74" s="4"/>
      <c r="B74" s="5"/>
      <c r="C74" s="20"/>
      <c r="D74" s="12"/>
      <c r="E74" s="12"/>
      <c r="F74" s="12"/>
      <c r="G74" s="12"/>
      <c r="H74" s="12"/>
      <c r="I74" s="63">
        <f t="shared" si="0"/>
        <v>0</v>
      </c>
      <c r="J74" s="63"/>
      <c r="K74" s="63"/>
      <c r="L74" s="63"/>
      <c r="M74" s="63"/>
      <c r="N74" s="18"/>
      <c r="O74" s="34" t="e">
        <f>COUNTIFS(Table1[EMPLOYEE CATEGORY],I74,#REF!,1)+COUNTIFS(Table2[Indicate The Appropriate Gender],I74,Table2[Submitted At],"&gt;0")</f>
        <v>#REF!</v>
      </c>
      <c r="P74" s="18"/>
      <c r="Q74" s="6"/>
    </row>
    <row r="75" spans="1:17" ht="15.75" x14ac:dyDescent="0.25">
      <c r="A75" s="4"/>
      <c r="B75" s="5"/>
      <c r="C75" s="20"/>
      <c r="D75" s="12"/>
      <c r="E75" s="12"/>
      <c r="F75" s="12"/>
      <c r="G75" s="12"/>
      <c r="H75" s="12"/>
      <c r="I75" s="63">
        <f t="shared" si="0"/>
        <v>0</v>
      </c>
      <c r="J75" s="63"/>
      <c r="K75" s="63"/>
      <c r="L75" s="63"/>
      <c r="M75" s="63"/>
      <c r="N75" s="18"/>
      <c r="O75" s="34" t="e">
        <f>COUNTIFS(Table1[EMPLOYEE CATEGORY],I75,#REF!,1)+COUNTIFS(Table2[Indicate The Appropriate Gender],I75,Table2[Submitted At],"&gt;0")</f>
        <v>#REF!</v>
      </c>
      <c r="P75" s="18"/>
      <c r="Q75" s="6"/>
    </row>
    <row r="76" spans="1:17" ht="15.75" x14ac:dyDescent="0.25">
      <c r="A76" s="4"/>
      <c r="B76" s="5"/>
      <c r="C76" s="20"/>
      <c r="D76" s="12"/>
      <c r="E76" s="12"/>
      <c r="F76" s="12"/>
      <c r="G76" s="12"/>
      <c r="H76" s="12"/>
      <c r="I76" s="63">
        <f t="shared" si="0"/>
        <v>0</v>
      </c>
      <c r="J76" s="63"/>
      <c r="K76" s="63"/>
      <c r="L76" s="63"/>
      <c r="M76" s="63"/>
      <c r="N76" s="18"/>
      <c r="O76" s="34" t="e">
        <f>COUNTIFS(Table1[EMPLOYEE CATEGORY],I76,#REF!,1)+COUNTIFS(Table2[Indicate The Appropriate Gender],I76,Table2[Submitted At],"&gt;0")</f>
        <v>#REF!</v>
      </c>
      <c r="P76" s="18"/>
      <c r="Q76" s="6"/>
    </row>
    <row r="77" spans="1:17" ht="15.75" x14ac:dyDescent="0.25">
      <c r="A77" s="4"/>
      <c r="B77" s="5"/>
      <c r="C77" s="20"/>
      <c r="D77" s="12"/>
      <c r="E77" s="12"/>
      <c r="F77" s="12"/>
      <c r="G77" s="12"/>
      <c r="H77" s="12"/>
      <c r="I77" s="63">
        <f t="shared" si="0"/>
        <v>0</v>
      </c>
      <c r="J77" s="63"/>
      <c r="K77" s="63"/>
      <c r="L77" s="63"/>
      <c r="M77" s="63"/>
      <c r="N77" s="18"/>
      <c r="O77" s="34" t="e">
        <f>COUNTIFS(Table1[EMPLOYEE CATEGORY],I77,#REF!,1)+COUNTIFS(Table2[Indicate The Appropriate Gender],I77,Table2[Submitted At],"&gt;0")</f>
        <v>#REF!</v>
      </c>
      <c r="P77" s="18"/>
      <c r="Q77" s="6"/>
    </row>
    <row r="78" spans="1:17" ht="15.75" x14ac:dyDescent="0.25">
      <c r="A78" s="4"/>
      <c r="B78" s="5"/>
      <c r="C78" s="12"/>
      <c r="D78" s="12"/>
      <c r="E78" s="12"/>
      <c r="F78" s="12"/>
      <c r="G78" s="12"/>
      <c r="H78" s="12"/>
      <c r="I78" s="12"/>
      <c r="J78" s="12"/>
      <c r="K78" s="12"/>
      <c r="L78" s="12"/>
      <c r="M78" s="17"/>
      <c r="N78" s="13"/>
      <c r="O78" s="13"/>
      <c r="P78" s="16"/>
      <c r="Q78" s="6"/>
    </row>
    <row r="79" spans="1:17" ht="15.75" x14ac:dyDescent="0.25">
      <c r="A79" s="4"/>
      <c r="B79" s="5"/>
      <c r="C79" s="12"/>
      <c r="D79" s="12"/>
      <c r="E79" s="12"/>
      <c r="F79" s="12"/>
      <c r="G79" s="12"/>
      <c r="H79" s="12"/>
      <c r="I79" s="12"/>
      <c r="J79" s="12"/>
      <c r="K79" s="12"/>
      <c r="L79" s="12"/>
      <c r="M79" s="17"/>
      <c r="N79" s="13"/>
      <c r="O79" s="13"/>
      <c r="P79" s="16"/>
      <c r="Q79" s="6"/>
    </row>
    <row r="80" spans="1:17" x14ac:dyDescent="0.25">
      <c r="A80" s="4"/>
      <c r="B80" s="5"/>
      <c r="C80" s="51" t="s">
        <v>156</v>
      </c>
      <c r="D80" s="51"/>
      <c r="E80" s="51"/>
      <c r="F80" s="51"/>
      <c r="G80" s="51"/>
      <c r="H80" s="51"/>
      <c r="I80" s="51"/>
      <c r="J80" s="51"/>
      <c r="K80" s="51"/>
      <c r="L80" s="51"/>
      <c r="M80" s="51"/>
      <c r="N80" s="65"/>
      <c r="O80" s="65"/>
      <c r="P80" s="65"/>
      <c r="Q80" s="6"/>
    </row>
    <row r="81" spans="1:18" x14ac:dyDescent="0.25">
      <c r="A81" s="4"/>
      <c r="B81" s="5"/>
      <c r="C81" s="51"/>
      <c r="D81" s="51"/>
      <c r="E81" s="51"/>
      <c r="F81" s="51"/>
      <c r="G81" s="51"/>
      <c r="H81" s="51"/>
      <c r="I81" s="51"/>
      <c r="J81" s="51"/>
      <c r="K81" s="51"/>
      <c r="L81" s="51"/>
      <c r="M81" s="51"/>
      <c r="N81" s="65"/>
      <c r="O81" s="65"/>
      <c r="P81" s="65"/>
      <c r="Q81" s="6"/>
    </row>
    <row r="82" spans="1:18" x14ac:dyDescent="0.25">
      <c r="A82" s="4"/>
      <c r="B82" s="5"/>
      <c r="C82" s="22"/>
      <c r="D82" s="22"/>
      <c r="E82" s="22"/>
      <c r="F82" s="22"/>
      <c r="G82" s="22"/>
      <c r="H82" s="22"/>
      <c r="I82" s="22"/>
      <c r="J82" s="22"/>
      <c r="K82" s="22"/>
      <c r="L82" s="22"/>
      <c r="M82" s="22"/>
      <c r="N82" s="22"/>
      <c r="O82" s="22"/>
      <c r="P82" s="22"/>
      <c r="Q82" s="6"/>
    </row>
    <row r="83" spans="1:18" x14ac:dyDescent="0.25">
      <c r="A83" s="4"/>
      <c r="B83" s="5"/>
      <c r="C83" s="33"/>
      <c r="D83" s="33"/>
      <c r="E83" s="33"/>
      <c r="F83" s="33"/>
      <c r="G83" s="33"/>
      <c r="H83" s="33"/>
      <c r="I83" s="33"/>
      <c r="J83" s="33"/>
      <c r="K83" s="33"/>
      <c r="L83" s="33"/>
      <c r="M83" s="33"/>
      <c r="N83" s="33"/>
      <c r="O83" s="33"/>
      <c r="P83" s="33"/>
      <c r="Q83" s="6"/>
    </row>
    <row r="84" spans="1:18" x14ac:dyDescent="0.25">
      <c r="A84" s="4"/>
      <c r="B84" s="5"/>
      <c r="C84" s="33"/>
      <c r="D84" s="33"/>
      <c r="E84" s="33"/>
      <c r="F84" s="33"/>
      <c r="G84" s="33"/>
      <c r="H84" s="33"/>
      <c r="I84" s="33"/>
      <c r="J84" s="33"/>
      <c r="K84" s="33"/>
      <c r="L84" s="33"/>
      <c r="M84" s="33"/>
      <c r="N84" s="33"/>
      <c r="O84" s="33"/>
      <c r="P84" s="33"/>
      <c r="Q84" s="6"/>
    </row>
    <row r="85" spans="1:18" x14ac:dyDescent="0.25">
      <c r="A85" s="4"/>
      <c r="B85" s="5"/>
      <c r="C85" s="33"/>
      <c r="D85" s="33"/>
      <c r="E85" s="33"/>
      <c r="F85" s="33"/>
      <c r="G85" s="33"/>
      <c r="H85" s="33"/>
      <c r="I85" s="33"/>
      <c r="J85" s="33"/>
      <c r="K85" s="33"/>
      <c r="L85" s="33"/>
      <c r="M85" s="33"/>
      <c r="N85" s="33"/>
      <c r="O85" s="33"/>
      <c r="P85" s="33"/>
      <c r="Q85" s="6"/>
    </row>
    <row r="86" spans="1:18" ht="15.75" x14ac:dyDescent="0.25">
      <c r="A86" s="4"/>
      <c r="B86" s="24" t="s">
        <v>53</v>
      </c>
      <c r="C86" s="23"/>
      <c r="D86" s="12"/>
      <c r="E86" s="12"/>
      <c r="F86" s="12"/>
      <c r="G86" s="12"/>
      <c r="H86" s="12"/>
      <c r="I86" s="12"/>
      <c r="J86" s="12"/>
      <c r="K86" s="12"/>
      <c r="L86" s="12"/>
      <c r="M86" s="12"/>
      <c r="N86" s="13"/>
      <c r="O86" s="13"/>
      <c r="P86" s="14" t="s">
        <v>40</v>
      </c>
      <c r="Q86" s="6"/>
    </row>
    <row r="87" spans="1:18" ht="15.75" x14ac:dyDescent="0.25">
      <c r="A87" s="4"/>
      <c r="B87" s="69"/>
      <c r="C87" s="70"/>
      <c r="D87" s="12"/>
      <c r="E87" s="12"/>
      <c r="F87" s="12"/>
      <c r="G87" s="12"/>
      <c r="H87" s="12"/>
      <c r="I87" s="12"/>
      <c r="J87" s="12"/>
      <c r="K87" s="12"/>
      <c r="L87" s="12"/>
      <c r="M87" s="12"/>
      <c r="N87" s="15"/>
      <c r="O87" s="15" t="s">
        <v>52</v>
      </c>
      <c r="P87" s="16"/>
      <c r="Q87" s="6"/>
    </row>
    <row r="88" spans="1:18" ht="15.75" x14ac:dyDescent="0.25">
      <c r="A88" s="4"/>
      <c r="B88" s="69"/>
      <c r="C88" s="70"/>
      <c r="D88" s="12"/>
      <c r="E88" s="12"/>
      <c r="F88" s="12"/>
      <c r="G88" s="12"/>
      <c r="H88" s="12"/>
      <c r="I88" s="12"/>
      <c r="J88" s="12"/>
      <c r="K88" s="12"/>
      <c r="L88" s="12"/>
      <c r="M88" s="17" t="s">
        <v>41</v>
      </c>
      <c r="N88" s="18"/>
      <c r="O88" s="34" t="e">
        <f>COUNTIFS(Table1[EEO CATEGORY],R88,#REF!,1)+COUNTIFS(Table2[Indicate The Racial Or Ethnic Group With Which You Identify],R88,Table2[Active/Inactive],1)</f>
        <v>#REF!</v>
      </c>
      <c r="P88" s="18"/>
      <c r="Q88" s="6"/>
      <c r="R88" s="44" t="s">
        <v>159</v>
      </c>
    </row>
    <row r="89" spans="1:18" ht="15.75" x14ac:dyDescent="0.25">
      <c r="A89" s="4"/>
      <c r="B89" s="69"/>
      <c r="C89" s="70"/>
      <c r="D89" s="12"/>
      <c r="E89" s="12"/>
      <c r="F89" s="12"/>
      <c r="G89" s="12"/>
      <c r="H89" s="12"/>
      <c r="I89" s="12"/>
      <c r="J89" s="12"/>
      <c r="K89" s="12"/>
      <c r="L89" s="12"/>
      <c r="M89" s="17" t="s">
        <v>42</v>
      </c>
      <c r="N89" s="18"/>
      <c r="O89" s="34" t="e">
        <f>COUNTIFS(Table1[EEO CATEGORY],R89,#REF!,1)+COUNTIFS(Table2[Indicate The Racial Or Ethnic Group With Which You Identify],R89,Table2[Active/Inactive],1)</f>
        <v>#REF!</v>
      </c>
      <c r="P89" s="18"/>
      <c r="Q89" s="6"/>
      <c r="R89" s="44" t="s">
        <v>160</v>
      </c>
    </row>
    <row r="90" spans="1:18" ht="15.75" x14ac:dyDescent="0.25">
      <c r="A90" s="4"/>
      <c r="B90" s="69"/>
      <c r="C90" s="70"/>
      <c r="D90" s="12"/>
      <c r="E90" s="12"/>
      <c r="F90" s="12"/>
      <c r="G90" s="12"/>
      <c r="H90" s="12"/>
      <c r="I90" s="12"/>
      <c r="J90" s="12"/>
      <c r="K90" s="12"/>
      <c r="L90" s="12"/>
      <c r="M90" s="17" t="s">
        <v>43</v>
      </c>
      <c r="N90" s="18"/>
      <c r="O90" s="34" t="e">
        <f>COUNTIFS(Table1[EEO CATEGORY],R90,#REF!,1)+COUNTIFS(Table2[Indicate The Racial Or Ethnic Group With Which You Identify],R90,Table2[Active/Inactive],1)</f>
        <v>#REF!</v>
      </c>
      <c r="P90" s="18"/>
      <c r="Q90" s="6"/>
      <c r="R90" s="44" t="s">
        <v>161</v>
      </c>
    </row>
    <row r="91" spans="1:18" ht="15.75" x14ac:dyDescent="0.25">
      <c r="A91" s="4"/>
      <c r="B91" s="69"/>
      <c r="C91" s="70"/>
      <c r="D91" s="12"/>
      <c r="E91" s="12"/>
      <c r="F91" s="12"/>
      <c r="G91" s="12"/>
      <c r="H91" s="12"/>
      <c r="I91" s="12"/>
      <c r="J91" s="12"/>
      <c r="K91" s="12"/>
      <c r="L91" s="12"/>
      <c r="M91" s="17" t="s">
        <v>44</v>
      </c>
      <c r="N91" s="18"/>
      <c r="O91" s="34" t="e">
        <f>COUNTIFS(Table1[EEO CATEGORY],R91,#REF!,1)+COUNTIFS(Table2[Indicate The Racial Or Ethnic Group With Which You Identify],R91,Table2[Active/Inactive],1)</f>
        <v>#REF!</v>
      </c>
      <c r="P91" s="18"/>
      <c r="Q91" s="6"/>
      <c r="R91" s="44" t="s">
        <v>162</v>
      </c>
    </row>
    <row r="92" spans="1:18" ht="15.75" x14ac:dyDescent="0.25">
      <c r="A92" s="4"/>
      <c r="B92" s="69"/>
      <c r="C92" s="70"/>
      <c r="D92" s="12"/>
      <c r="E92" s="12"/>
      <c r="F92" s="12"/>
      <c r="G92" s="12"/>
      <c r="H92" s="12"/>
      <c r="I92" s="12"/>
      <c r="J92" s="12"/>
      <c r="K92" s="12"/>
      <c r="L92" s="12"/>
      <c r="M92" s="17" t="s">
        <v>45</v>
      </c>
      <c r="N92" s="18"/>
      <c r="O92" s="34" t="e">
        <f>COUNTIFS(Table1[EEO CATEGORY],R92,#REF!,1)+COUNTIFS(Table2[Indicate The Racial Or Ethnic Group With Which You Identify],R92,Table2[Active/Inactive],1)</f>
        <v>#REF!</v>
      </c>
      <c r="P92" s="18"/>
      <c r="Q92" s="6"/>
      <c r="R92" s="44" t="s">
        <v>163</v>
      </c>
    </row>
    <row r="93" spans="1:18" ht="15.75" x14ac:dyDescent="0.25">
      <c r="A93" s="4"/>
      <c r="B93" s="69"/>
      <c r="C93" s="70"/>
      <c r="D93" s="12"/>
      <c r="E93" s="12"/>
      <c r="F93" s="12"/>
      <c r="G93" s="12"/>
      <c r="H93" s="12"/>
      <c r="I93" s="12"/>
      <c r="J93" s="12"/>
      <c r="K93" s="12"/>
      <c r="L93" s="12"/>
      <c r="M93" s="17" t="s">
        <v>46</v>
      </c>
      <c r="N93" s="18"/>
      <c r="O93" s="34" t="e">
        <f>COUNTIFS(Table1[EEO CATEGORY],R93,#REF!,1)+COUNTIFS(Table2[Indicate The Racial Or Ethnic Group With Which You Identify],R93,Table2[Active/Inactive],1)</f>
        <v>#REF!</v>
      </c>
      <c r="P93" s="18"/>
      <c r="Q93" s="6"/>
      <c r="R93" s="44" t="s">
        <v>164</v>
      </c>
    </row>
    <row r="94" spans="1:18" ht="15.75" x14ac:dyDescent="0.25">
      <c r="A94" s="4"/>
      <c r="B94" s="69"/>
      <c r="C94" s="70"/>
      <c r="D94" s="12"/>
      <c r="E94" s="12"/>
      <c r="F94" s="12"/>
      <c r="G94" s="12"/>
      <c r="H94" s="12"/>
      <c r="I94" s="12"/>
      <c r="J94" s="12"/>
      <c r="K94" s="12"/>
      <c r="L94" s="12"/>
      <c r="M94" s="17" t="s">
        <v>47</v>
      </c>
      <c r="N94" s="18"/>
      <c r="O94" s="34" t="e">
        <f>COUNTIFS(Table1[EEO CATEGORY],R94,#REF!,1)+COUNTIFS(Table2[Indicate The Racial Or Ethnic Group With Which You Identify],R94,Table2[Active/Inactive],1)</f>
        <v>#REF!</v>
      </c>
      <c r="P94" s="18"/>
      <c r="Q94" s="6"/>
      <c r="R94" s="44" t="s">
        <v>165</v>
      </c>
    </row>
    <row r="95" spans="1:18" ht="15.75" x14ac:dyDescent="0.25">
      <c r="A95" s="4"/>
      <c r="B95" s="69"/>
      <c r="C95" s="70"/>
      <c r="D95" s="12"/>
      <c r="E95" s="12"/>
      <c r="F95" s="12"/>
      <c r="G95" s="12"/>
      <c r="H95" s="12"/>
      <c r="I95" s="12"/>
      <c r="J95" s="12"/>
      <c r="K95" s="12"/>
      <c r="L95" s="12"/>
      <c r="M95" s="17" t="s">
        <v>48</v>
      </c>
      <c r="N95" s="18"/>
      <c r="O95" s="34" t="e">
        <f>COUNTIFS(Table1[EEO CATEGORY],R95,#REF!,1)+COUNTIFS(Table2[Indicate The Racial Or Ethnic Group With Which You Identify],R95,Table2[Active/Inactive],1)</f>
        <v>#REF!</v>
      </c>
      <c r="P95" s="18"/>
      <c r="Q95" s="6"/>
      <c r="R95" s="44" t="s">
        <v>166</v>
      </c>
    </row>
    <row r="96" spans="1:18" ht="15.75" x14ac:dyDescent="0.25">
      <c r="A96" s="4"/>
      <c r="B96" s="69"/>
      <c r="C96" s="70"/>
      <c r="D96" s="12"/>
      <c r="E96" s="12"/>
      <c r="F96" s="12"/>
      <c r="G96" s="12"/>
      <c r="H96" s="12"/>
      <c r="I96" s="12"/>
      <c r="J96" s="12"/>
      <c r="K96" s="12"/>
      <c r="L96" s="12"/>
      <c r="M96" s="17" t="s">
        <v>49</v>
      </c>
      <c r="N96" s="18"/>
      <c r="O96" s="34" t="e">
        <f>COUNTIFS(Table1[EEO CATEGORY],R96,#REF!,1)+COUNTIFS(Table2[Indicate The Racial Or Ethnic Group With Which You Identify],R96,Table2[Active/Inactive],1)</f>
        <v>#REF!</v>
      </c>
      <c r="P96" s="18"/>
      <c r="Q96" s="6"/>
      <c r="R96" s="44" t="s">
        <v>167</v>
      </c>
    </row>
    <row r="97" spans="1:18" ht="15.75" x14ac:dyDescent="0.25">
      <c r="A97" s="4"/>
      <c r="B97" s="69"/>
      <c r="C97" s="70"/>
      <c r="D97" s="12"/>
      <c r="E97" s="12"/>
      <c r="F97" s="12"/>
      <c r="G97" s="12"/>
      <c r="H97" s="12"/>
      <c r="I97" s="12"/>
      <c r="J97" s="12"/>
      <c r="K97" s="12"/>
      <c r="L97" s="12"/>
      <c r="M97" s="17" t="s">
        <v>50</v>
      </c>
      <c r="N97" s="18"/>
      <c r="O97" s="34" t="e">
        <f>COUNTIFS(Table1[EEO CATEGORY],R97,#REF!,1)+COUNTIFS(Table2[Indicate The Racial Or Ethnic Group With Which You Identify],R97,Table2[Active/Inactive],1)</f>
        <v>#REF!</v>
      </c>
      <c r="P97" s="18"/>
      <c r="Q97" s="6"/>
      <c r="R97" s="44" t="s">
        <v>168</v>
      </c>
    </row>
    <row r="98" spans="1:18" ht="15.75" x14ac:dyDescent="0.25">
      <c r="A98" s="4"/>
      <c r="B98" s="69"/>
      <c r="C98" s="70"/>
      <c r="D98" s="12"/>
      <c r="E98" s="12"/>
      <c r="F98" s="12"/>
      <c r="G98" s="12"/>
      <c r="H98" s="12"/>
      <c r="I98" s="12"/>
      <c r="J98" s="12"/>
      <c r="K98" s="12"/>
      <c r="L98" s="12"/>
      <c r="M98" s="12"/>
      <c r="N98" s="12"/>
      <c r="O98" s="35"/>
      <c r="P98" s="5"/>
      <c r="Q98" s="6"/>
    </row>
    <row r="99" spans="1:18" ht="15.75" x14ac:dyDescent="0.25">
      <c r="A99" s="4"/>
      <c r="B99" s="69"/>
      <c r="C99" s="70"/>
      <c r="D99" s="12"/>
      <c r="E99" s="12"/>
      <c r="F99" s="12"/>
      <c r="G99" s="12"/>
      <c r="H99" s="12"/>
      <c r="I99" s="12"/>
      <c r="J99" s="12"/>
      <c r="K99" s="12"/>
      <c r="L99" s="12"/>
      <c r="M99" s="12"/>
      <c r="N99" s="13"/>
      <c r="O99" s="36"/>
      <c r="P99" s="14" t="s">
        <v>51</v>
      </c>
      <c r="Q99" s="6"/>
    </row>
    <row r="100" spans="1:18" ht="15.75" x14ac:dyDescent="0.25">
      <c r="A100" s="4"/>
      <c r="B100" s="69"/>
      <c r="C100" s="70"/>
      <c r="D100" s="12"/>
      <c r="E100" s="12"/>
      <c r="F100" s="12"/>
      <c r="G100" s="12"/>
      <c r="H100" s="12"/>
      <c r="I100" s="12"/>
      <c r="J100" s="12"/>
      <c r="K100" s="12"/>
      <c r="L100" s="12"/>
      <c r="M100" s="12"/>
      <c r="N100" s="15"/>
      <c r="O100" s="37" t="s">
        <v>52</v>
      </c>
      <c r="P100" s="16"/>
      <c r="Q100" s="6"/>
    </row>
    <row r="101" spans="1:18" ht="15.75" x14ac:dyDescent="0.25">
      <c r="A101" s="4"/>
      <c r="B101" s="69"/>
      <c r="C101" s="70"/>
      <c r="D101" s="12"/>
      <c r="E101" s="12"/>
      <c r="F101" s="12"/>
      <c r="G101" s="12"/>
      <c r="H101" s="12"/>
      <c r="I101" s="63">
        <f>I28</f>
        <v>0</v>
      </c>
      <c r="J101" s="63"/>
      <c r="K101" s="63"/>
      <c r="L101" s="63"/>
      <c r="M101" s="63"/>
      <c r="N101" s="18"/>
      <c r="O101" s="34" t="e">
        <f>COUNTIFS(Table1[EMPLOYEE CATEGORY],I101,#REF!,1)+COUNTIFS(Table2[Indicate The Appropriate Gender],I101,Table2[Active/Inactive],1)</f>
        <v>#REF!</v>
      </c>
      <c r="P101" s="18"/>
      <c r="Q101" s="6"/>
    </row>
    <row r="102" spans="1:18" ht="15.75" x14ac:dyDescent="0.25">
      <c r="A102" s="4"/>
      <c r="B102" s="69"/>
      <c r="C102" s="70"/>
      <c r="D102" s="12"/>
      <c r="E102" s="12"/>
      <c r="F102" s="12"/>
      <c r="G102" s="12"/>
      <c r="H102" s="12"/>
      <c r="I102" s="63">
        <f t="shared" ref="I102:I115" si="1">I29</f>
        <v>0</v>
      </c>
      <c r="J102" s="63"/>
      <c r="K102" s="63"/>
      <c r="L102" s="63"/>
      <c r="M102" s="63"/>
      <c r="N102" s="18"/>
      <c r="O102" s="34" t="e">
        <f>COUNTIFS(Table1[EMPLOYEE CATEGORY],I102,#REF!,1)+COUNTIFS(Table2[Indicate The Appropriate Gender],I102,Table2[Active/Inactive],1)</f>
        <v>#REF!</v>
      </c>
      <c r="P102" s="18"/>
      <c r="Q102" s="6"/>
    </row>
    <row r="103" spans="1:18" ht="15.75" x14ac:dyDescent="0.25">
      <c r="A103" s="4"/>
      <c r="B103" s="69"/>
      <c r="C103" s="70"/>
      <c r="D103" s="12"/>
      <c r="E103" s="12"/>
      <c r="F103" s="12"/>
      <c r="G103" s="12"/>
      <c r="H103" s="12"/>
      <c r="I103" s="63">
        <f t="shared" si="1"/>
        <v>0</v>
      </c>
      <c r="J103" s="63"/>
      <c r="K103" s="63"/>
      <c r="L103" s="63"/>
      <c r="M103" s="63"/>
      <c r="N103" s="18"/>
      <c r="O103" s="34" t="e">
        <f>COUNTIFS(Table1[EMPLOYEE CATEGORY],I103,#REF!,1)+COUNTIFS(Table2[Indicate The Appropriate Gender],I103,Table2[Active/Inactive],1)</f>
        <v>#REF!</v>
      </c>
      <c r="P103" s="18"/>
      <c r="Q103" s="6"/>
    </row>
    <row r="104" spans="1:18" ht="15.75" x14ac:dyDescent="0.25">
      <c r="A104" s="4"/>
      <c r="B104" s="69"/>
      <c r="C104" s="70"/>
      <c r="D104" s="12"/>
      <c r="E104" s="12"/>
      <c r="F104" s="12"/>
      <c r="G104" s="12"/>
      <c r="H104" s="12"/>
      <c r="I104" s="63">
        <f t="shared" si="1"/>
        <v>0</v>
      </c>
      <c r="J104" s="63"/>
      <c r="K104" s="63"/>
      <c r="L104" s="63"/>
      <c r="M104" s="63"/>
      <c r="N104" s="18"/>
      <c r="O104" s="34" t="e">
        <f>COUNTIFS(Table1[EMPLOYEE CATEGORY],I104,#REF!,1)+COUNTIFS(Table2[Indicate The Appropriate Gender],I104,Table2[Active/Inactive],1)</f>
        <v>#REF!</v>
      </c>
      <c r="P104" s="18"/>
      <c r="Q104" s="6"/>
    </row>
    <row r="105" spans="1:18" ht="15.75" x14ac:dyDescent="0.25">
      <c r="A105" s="4"/>
      <c r="B105" s="69"/>
      <c r="C105" s="70"/>
      <c r="D105" s="12"/>
      <c r="E105" s="12"/>
      <c r="F105" s="12"/>
      <c r="G105" s="12"/>
      <c r="H105" s="12"/>
      <c r="I105" s="63">
        <f t="shared" si="1"/>
        <v>0</v>
      </c>
      <c r="J105" s="63"/>
      <c r="K105" s="63"/>
      <c r="L105" s="63"/>
      <c r="M105" s="63"/>
      <c r="N105" s="18"/>
      <c r="O105" s="34" t="e">
        <f>COUNTIFS(Table1[EMPLOYEE CATEGORY],I105,#REF!,1)+COUNTIFS(Table2[Indicate The Appropriate Gender],I105,Table2[Active/Inactive],1)</f>
        <v>#REF!</v>
      </c>
      <c r="P105" s="18"/>
      <c r="Q105" s="6"/>
    </row>
    <row r="106" spans="1:18" ht="15.75" x14ac:dyDescent="0.25">
      <c r="A106" s="4"/>
      <c r="B106" s="69"/>
      <c r="C106" s="70"/>
      <c r="D106" s="12"/>
      <c r="E106" s="12"/>
      <c r="F106" s="12"/>
      <c r="G106" s="12"/>
      <c r="H106" s="12"/>
      <c r="I106" s="63">
        <f t="shared" si="1"/>
        <v>0</v>
      </c>
      <c r="J106" s="63"/>
      <c r="K106" s="63"/>
      <c r="L106" s="63"/>
      <c r="M106" s="63"/>
      <c r="N106" s="18"/>
      <c r="O106" s="34" t="e">
        <f>COUNTIFS(Table1[EMPLOYEE CATEGORY],I106,#REF!,1)+COUNTIFS(Table2[Indicate The Appropriate Gender],I106,Table2[Active/Inactive],1)</f>
        <v>#REF!</v>
      </c>
      <c r="P106" s="18"/>
      <c r="Q106" s="6"/>
    </row>
    <row r="107" spans="1:18" ht="15.75" x14ac:dyDescent="0.25">
      <c r="A107" s="4"/>
      <c r="B107" s="69"/>
      <c r="C107" s="70"/>
      <c r="D107" s="12"/>
      <c r="E107" s="12"/>
      <c r="F107" s="12"/>
      <c r="G107" s="12"/>
      <c r="H107" s="12"/>
      <c r="I107" s="63">
        <f t="shared" si="1"/>
        <v>0</v>
      </c>
      <c r="J107" s="63"/>
      <c r="K107" s="63"/>
      <c r="L107" s="63"/>
      <c r="M107" s="63"/>
      <c r="N107" s="18"/>
      <c r="O107" s="34" t="e">
        <f>COUNTIFS(Table1[EMPLOYEE CATEGORY],I107,#REF!,1)+COUNTIFS(Table2[Indicate The Appropriate Gender],I107,Table2[Active/Inactive],1)</f>
        <v>#REF!</v>
      </c>
      <c r="P107" s="18"/>
      <c r="Q107" s="6"/>
    </row>
    <row r="108" spans="1:18" ht="15.75" x14ac:dyDescent="0.25">
      <c r="A108" s="4"/>
      <c r="B108" s="69"/>
      <c r="C108" s="70"/>
      <c r="D108" s="12"/>
      <c r="E108" s="12"/>
      <c r="F108" s="12"/>
      <c r="G108" s="12"/>
      <c r="H108" s="12"/>
      <c r="I108" s="63">
        <f t="shared" si="1"/>
        <v>0</v>
      </c>
      <c r="J108" s="63"/>
      <c r="K108" s="63"/>
      <c r="L108" s="63"/>
      <c r="M108" s="63"/>
      <c r="N108" s="18"/>
      <c r="O108" s="34" t="e">
        <f>COUNTIFS(Table1[EMPLOYEE CATEGORY],I108,#REF!,1)+COUNTIFS(Table2[Indicate The Appropriate Gender],I108,Table2[Active/Inactive],1)</f>
        <v>#REF!</v>
      </c>
      <c r="P108" s="18"/>
      <c r="Q108" s="6"/>
    </row>
    <row r="109" spans="1:18" ht="15.75" x14ac:dyDescent="0.25">
      <c r="A109" s="4"/>
      <c r="B109" s="69"/>
      <c r="C109" s="70"/>
      <c r="D109" s="12"/>
      <c r="E109" s="12"/>
      <c r="F109" s="12"/>
      <c r="G109" s="12"/>
      <c r="H109" s="12"/>
      <c r="I109" s="63">
        <f t="shared" si="1"/>
        <v>0</v>
      </c>
      <c r="J109" s="63"/>
      <c r="K109" s="63"/>
      <c r="L109" s="63"/>
      <c r="M109" s="63"/>
      <c r="N109" s="18"/>
      <c r="O109" s="34" t="e">
        <f>COUNTIFS(Table1[EMPLOYEE CATEGORY],I109,#REF!,1)+COUNTIFS(Table2[Indicate The Appropriate Gender],I109,Table2[Active/Inactive],1)</f>
        <v>#REF!</v>
      </c>
      <c r="P109" s="18"/>
      <c r="Q109" s="6"/>
    </row>
    <row r="110" spans="1:18" ht="15.75" x14ac:dyDescent="0.25">
      <c r="A110" s="4"/>
      <c r="B110" s="69"/>
      <c r="C110" s="70"/>
      <c r="D110" s="12"/>
      <c r="E110" s="12"/>
      <c r="F110" s="12"/>
      <c r="G110" s="12"/>
      <c r="H110" s="12"/>
      <c r="I110" s="63">
        <f t="shared" si="1"/>
        <v>0</v>
      </c>
      <c r="J110" s="63"/>
      <c r="K110" s="63"/>
      <c r="L110" s="63"/>
      <c r="M110" s="63"/>
      <c r="N110" s="18"/>
      <c r="O110" s="34" t="e">
        <f>COUNTIFS(Table1[EMPLOYEE CATEGORY],I110,#REF!,1)+COUNTIFS(Table2[Indicate The Appropriate Gender],I110,Table2[Active/Inactive],1)</f>
        <v>#REF!</v>
      </c>
      <c r="P110" s="18"/>
      <c r="Q110" s="6"/>
    </row>
    <row r="111" spans="1:18" ht="15.75" x14ac:dyDescent="0.25">
      <c r="A111" s="4"/>
      <c r="B111" s="69"/>
      <c r="C111" s="70"/>
      <c r="D111" s="12"/>
      <c r="E111" s="12"/>
      <c r="F111" s="12"/>
      <c r="G111" s="12"/>
      <c r="H111" s="12"/>
      <c r="I111" s="63">
        <f t="shared" si="1"/>
        <v>0</v>
      </c>
      <c r="J111" s="63"/>
      <c r="K111" s="63"/>
      <c r="L111" s="63"/>
      <c r="M111" s="63"/>
      <c r="N111" s="18"/>
      <c r="O111" s="34" t="e">
        <f>COUNTIFS(Table1[EMPLOYEE CATEGORY],I111,#REF!,1)+COUNTIFS(Table2[Indicate The Appropriate Gender],I111,Table2[Active/Inactive],1)</f>
        <v>#REF!</v>
      </c>
      <c r="P111" s="18"/>
      <c r="Q111" s="6"/>
    </row>
    <row r="112" spans="1:18" ht="15.75" x14ac:dyDescent="0.25">
      <c r="A112" s="4"/>
      <c r="B112" s="69"/>
      <c r="C112" s="70"/>
      <c r="D112" s="12"/>
      <c r="E112" s="12"/>
      <c r="F112" s="12"/>
      <c r="G112" s="12"/>
      <c r="H112" s="12"/>
      <c r="I112" s="63">
        <f t="shared" si="1"/>
        <v>0</v>
      </c>
      <c r="J112" s="63"/>
      <c r="K112" s="63"/>
      <c r="L112" s="63"/>
      <c r="M112" s="63"/>
      <c r="N112" s="18"/>
      <c r="O112" s="34" t="e">
        <f>COUNTIFS(Table1[EMPLOYEE CATEGORY],I112,#REF!,1)+COUNTIFS(Table2[Indicate The Appropriate Gender],I112,Table2[Active/Inactive],1)</f>
        <v>#REF!</v>
      </c>
      <c r="P112" s="18"/>
      <c r="Q112" s="6"/>
    </row>
    <row r="113" spans="1:17" ht="15.75" x14ac:dyDescent="0.25">
      <c r="A113" s="4"/>
      <c r="B113" s="69"/>
      <c r="C113" s="70"/>
      <c r="D113" s="12"/>
      <c r="E113" s="12"/>
      <c r="F113" s="12"/>
      <c r="G113" s="12"/>
      <c r="H113" s="12"/>
      <c r="I113" s="63">
        <f t="shared" si="1"/>
        <v>0</v>
      </c>
      <c r="J113" s="63"/>
      <c r="K113" s="63"/>
      <c r="L113" s="63"/>
      <c r="M113" s="63"/>
      <c r="N113" s="18"/>
      <c r="O113" s="34" t="e">
        <f>COUNTIFS(Table1[EMPLOYEE CATEGORY],I113,#REF!,1)+COUNTIFS(Table2[Indicate The Appropriate Gender],I113,Table2[Active/Inactive],1)</f>
        <v>#REF!</v>
      </c>
      <c r="P113" s="18"/>
      <c r="Q113" s="6"/>
    </row>
    <row r="114" spans="1:17" ht="15.75" x14ac:dyDescent="0.25">
      <c r="A114" s="4"/>
      <c r="B114" s="69"/>
      <c r="C114" s="70"/>
      <c r="D114" s="12"/>
      <c r="E114" s="12"/>
      <c r="F114" s="12"/>
      <c r="G114" s="12"/>
      <c r="H114" s="12"/>
      <c r="I114" s="63">
        <f t="shared" si="1"/>
        <v>0</v>
      </c>
      <c r="J114" s="63"/>
      <c r="K114" s="63"/>
      <c r="L114" s="63"/>
      <c r="M114" s="63"/>
      <c r="N114" s="18"/>
      <c r="O114" s="34" t="e">
        <f>COUNTIFS(Table1[EMPLOYEE CATEGORY],I114,#REF!,1)+COUNTIFS(Table2[Indicate The Appropriate Gender],I114,Table2[Active/Inactive],1)</f>
        <v>#REF!</v>
      </c>
      <c r="P114" s="18"/>
      <c r="Q114" s="6"/>
    </row>
    <row r="115" spans="1:17" ht="15.75" x14ac:dyDescent="0.25">
      <c r="A115" s="4"/>
      <c r="B115" s="69"/>
      <c r="C115" s="70"/>
      <c r="D115" s="12"/>
      <c r="E115" s="12"/>
      <c r="F115" s="12"/>
      <c r="G115" s="12"/>
      <c r="H115" s="12"/>
      <c r="I115" s="63">
        <f t="shared" si="1"/>
        <v>0</v>
      </c>
      <c r="J115" s="63"/>
      <c r="K115" s="63"/>
      <c r="L115" s="63"/>
      <c r="M115" s="63"/>
      <c r="N115" s="18"/>
      <c r="O115" s="34" t="e">
        <f>COUNTIFS(Table1[EMPLOYEE CATEGORY],I115,#REF!,1)+COUNTIFS(Table2[Indicate The Appropriate Gender],I115,Table2[Active/Inactive],1)</f>
        <v>#REF!</v>
      </c>
      <c r="P115" s="18"/>
      <c r="Q115" s="6"/>
    </row>
    <row r="116" spans="1:17" x14ac:dyDescent="0.25">
      <c r="A116" s="4"/>
      <c r="B116" s="69"/>
      <c r="C116" s="70"/>
      <c r="D116" s="5"/>
      <c r="E116" s="5"/>
      <c r="F116" s="5"/>
      <c r="G116" s="5"/>
      <c r="H116" s="5"/>
      <c r="I116" s="5"/>
      <c r="J116" s="5"/>
      <c r="K116" s="5"/>
      <c r="L116" s="5"/>
      <c r="M116" s="5"/>
      <c r="N116" s="5"/>
      <c r="O116" s="5"/>
      <c r="P116" s="5"/>
      <c r="Q116" s="6"/>
    </row>
    <row r="117" spans="1:17" x14ac:dyDescent="0.25">
      <c r="A117" s="4"/>
      <c r="B117" s="69"/>
      <c r="C117" s="70"/>
      <c r="D117" s="5"/>
      <c r="E117" s="5"/>
      <c r="F117" s="5"/>
      <c r="G117" s="5"/>
      <c r="H117" s="5"/>
      <c r="I117" s="5"/>
      <c r="J117" s="5"/>
      <c r="K117" s="5"/>
      <c r="L117" s="5"/>
      <c r="M117" s="5"/>
      <c r="N117" s="5"/>
      <c r="O117" s="5"/>
      <c r="P117" s="5"/>
      <c r="Q117" s="6"/>
    </row>
    <row r="118" spans="1:17" x14ac:dyDescent="0.25">
      <c r="A118" s="4"/>
      <c r="B118" s="69"/>
      <c r="C118" s="70"/>
      <c r="D118" s="5"/>
      <c r="E118" s="5"/>
      <c r="F118" s="5"/>
      <c r="G118" s="5"/>
      <c r="H118" s="5"/>
      <c r="I118" s="5"/>
      <c r="J118" s="5"/>
      <c r="K118" s="5"/>
      <c r="L118" s="5"/>
      <c r="M118" s="5"/>
      <c r="N118" s="5"/>
      <c r="O118" s="5"/>
      <c r="P118" s="5"/>
      <c r="Q118" s="6"/>
    </row>
    <row r="119" spans="1:17" x14ac:dyDescent="0.25">
      <c r="A119" s="4"/>
      <c r="B119" s="69"/>
      <c r="C119" s="70"/>
      <c r="D119" s="5"/>
      <c r="E119" s="5"/>
      <c r="F119" s="5"/>
      <c r="G119" s="5"/>
      <c r="H119" s="5"/>
      <c r="I119" s="5"/>
      <c r="J119" s="5"/>
      <c r="K119" s="5"/>
      <c r="L119" s="5"/>
      <c r="M119" s="5"/>
      <c r="N119" s="5"/>
      <c r="O119" s="5"/>
      <c r="P119" s="5"/>
      <c r="Q119" s="6"/>
    </row>
    <row r="120" spans="1:17" x14ac:dyDescent="0.25">
      <c r="A120" s="4"/>
      <c r="B120" s="69"/>
      <c r="C120" s="70"/>
      <c r="D120" s="5"/>
      <c r="E120" s="5"/>
      <c r="F120" s="5"/>
      <c r="G120" s="5"/>
      <c r="H120" s="5"/>
      <c r="I120" s="5"/>
      <c r="J120" s="5"/>
      <c r="K120" s="5"/>
      <c r="L120" s="5"/>
      <c r="M120" s="5"/>
      <c r="N120" s="5"/>
      <c r="O120" s="5"/>
      <c r="P120" s="5"/>
      <c r="Q120" s="6"/>
    </row>
    <row r="121" spans="1:17" x14ac:dyDescent="0.25">
      <c r="A121" s="4"/>
      <c r="B121" s="69"/>
      <c r="C121" s="70"/>
      <c r="D121" s="5"/>
      <c r="E121" s="5"/>
      <c r="F121" s="5"/>
      <c r="G121" s="5"/>
      <c r="H121" s="5"/>
      <c r="I121" s="5"/>
      <c r="J121" s="5"/>
      <c r="K121" s="5"/>
      <c r="L121" s="5"/>
      <c r="M121" s="5"/>
      <c r="N121" s="5"/>
      <c r="O121" s="5"/>
      <c r="P121" s="5"/>
      <c r="Q121" s="6"/>
    </row>
    <row r="122" spans="1:17" x14ac:dyDescent="0.25">
      <c r="A122" s="4"/>
      <c r="B122" s="69"/>
      <c r="C122" s="70"/>
      <c r="D122" s="5"/>
      <c r="E122" s="5"/>
      <c r="F122" s="5"/>
      <c r="G122" s="5"/>
      <c r="H122" s="5"/>
      <c r="I122" s="5"/>
      <c r="J122" s="5"/>
      <c r="K122" s="5"/>
      <c r="L122" s="5"/>
      <c r="M122" s="5"/>
      <c r="N122" s="5"/>
      <c r="O122" s="5"/>
      <c r="P122" s="5"/>
      <c r="Q122" s="6"/>
    </row>
    <row r="123" spans="1:17" x14ac:dyDescent="0.25">
      <c r="A123" s="4"/>
      <c r="B123" s="69"/>
      <c r="C123" s="70"/>
      <c r="D123" s="5"/>
      <c r="E123" s="5"/>
      <c r="F123" s="5"/>
      <c r="G123" s="5"/>
      <c r="H123" s="5"/>
      <c r="I123" s="5"/>
      <c r="J123" s="5"/>
      <c r="K123" s="5"/>
      <c r="L123" s="5"/>
      <c r="M123" s="5"/>
      <c r="N123" s="5"/>
      <c r="O123" s="5"/>
      <c r="P123" s="5"/>
      <c r="Q123" s="6"/>
    </row>
    <row r="124" spans="1:17" x14ac:dyDescent="0.25">
      <c r="A124" s="4"/>
      <c r="B124" s="69"/>
      <c r="C124" s="70"/>
      <c r="D124" s="5"/>
      <c r="E124" s="5"/>
      <c r="F124" s="5"/>
      <c r="G124" s="5"/>
      <c r="H124" s="5"/>
      <c r="I124" s="5"/>
      <c r="J124" s="5"/>
      <c r="K124" s="5"/>
      <c r="L124" s="5"/>
      <c r="M124" s="5"/>
      <c r="N124" s="5"/>
      <c r="O124" s="5"/>
      <c r="P124" s="5"/>
      <c r="Q124" s="6"/>
    </row>
    <row r="125" spans="1:17" x14ac:dyDescent="0.25">
      <c r="A125" s="4"/>
      <c r="B125" s="5"/>
      <c r="C125" s="5"/>
      <c r="D125" s="5"/>
      <c r="E125" s="5"/>
      <c r="F125" s="5"/>
      <c r="G125" s="5"/>
      <c r="H125" s="5"/>
      <c r="I125" s="5"/>
      <c r="J125" s="5"/>
      <c r="K125" s="5"/>
      <c r="L125" s="5"/>
      <c r="M125" s="5"/>
      <c r="N125" s="5"/>
      <c r="O125" s="5"/>
      <c r="P125" s="5"/>
      <c r="Q125" s="6"/>
    </row>
    <row r="126" spans="1:17" x14ac:dyDescent="0.25">
      <c r="A126" s="4"/>
      <c r="B126" s="5"/>
      <c r="C126" s="5"/>
      <c r="D126" s="5"/>
      <c r="E126" s="5"/>
      <c r="F126" s="5"/>
      <c r="G126" s="5"/>
      <c r="H126" s="5"/>
      <c r="I126" s="5"/>
      <c r="J126" s="5"/>
      <c r="K126" s="5"/>
      <c r="L126" s="5"/>
      <c r="M126" s="5"/>
      <c r="N126" s="5"/>
      <c r="O126" s="5"/>
      <c r="P126" s="5"/>
      <c r="Q126" s="6"/>
    </row>
    <row r="127" spans="1:17" x14ac:dyDescent="0.25">
      <c r="A127" s="4"/>
      <c r="B127" s="5"/>
      <c r="C127" s="5"/>
      <c r="D127" s="5"/>
      <c r="E127" s="5"/>
      <c r="F127" s="5"/>
      <c r="G127" s="5"/>
      <c r="H127" s="5"/>
      <c r="I127" s="5"/>
      <c r="J127" s="5"/>
      <c r="K127" s="5"/>
      <c r="L127" s="5"/>
      <c r="M127" s="5"/>
      <c r="N127" s="5"/>
      <c r="O127" s="5"/>
      <c r="P127" s="5"/>
      <c r="Q127" s="6"/>
    </row>
    <row r="128" spans="1:17" ht="15" customHeight="1" x14ac:dyDescent="0.25">
      <c r="A128" s="4"/>
      <c r="B128" s="51" t="s">
        <v>151</v>
      </c>
      <c r="C128" s="51"/>
      <c r="D128" s="51"/>
      <c r="E128" s="51"/>
      <c r="F128" s="51"/>
      <c r="G128" s="51"/>
      <c r="H128" s="51"/>
      <c r="I128" s="51"/>
      <c r="J128" s="51"/>
      <c r="K128" s="51"/>
      <c r="L128" s="51"/>
      <c r="M128" s="51"/>
      <c r="N128" s="51"/>
      <c r="O128" s="51"/>
      <c r="P128" s="51"/>
      <c r="Q128" s="6"/>
    </row>
    <row r="129" spans="1:18" ht="15" customHeight="1" x14ac:dyDescent="0.25">
      <c r="A129" s="4"/>
      <c r="B129" s="52"/>
      <c r="C129" s="52"/>
      <c r="D129" s="52"/>
      <c r="E129" s="52"/>
      <c r="F129" s="52"/>
      <c r="G129" s="52"/>
      <c r="H129" s="52"/>
      <c r="I129" s="52"/>
      <c r="J129" s="52"/>
      <c r="K129" s="52"/>
      <c r="L129" s="52"/>
      <c r="M129" s="52"/>
      <c r="N129" s="52"/>
      <c r="O129" s="52"/>
      <c r="P129" s="52"/>
      <c r="Q129" s="6"/>
    </row>
    <row r="130" spans="1:18" ht="15" customHeight="1" x14ac:dyDescent="0.25">
      <c r="A130" s="4"/>
      <c r="B130" s="67"/>
      <c r="C130" s="67"/>
      <c r="D130" s="67"/>
      <c r="E130" s="67"/>
      <c r="F130" s="67"/>
      <c r="G130" s="67"/>
      <c r="H130" s="67"/>
      <c r="I130" s="67"/>
      <c r="J130" s="67"/>
      <c r="K130" s="67"/>
      <c r="L130" s="67"/>
      <c r="M130" s="67"/>
      <c r="N130" s="67"/>
      <c r="O130" s="67"/>
      <c r="P130" s="67"/>
      <c r="Q130" s="6"/>
    </row>
    <row r="131" spans="1:18" x14ac:dyDescent="0.25">
      <c r="A131" s="4"/>
      <c r="B131" s="5"/>
      <c r="C131" s="5"/>
      <c r="D131" s="5"/>
      <c r="E131" s="5"/>
      <c r="F131" s="5"/>
      <c r="G131" s="5"/>
      <c r="H131" s="5"/>
      <c r="I131" s="5"/>
      <c r="J131" s="5"/>
      <c r="K131" s="5"/>
      <c r="L131" s="5"/>
      <c r="M131" s="31"/>
      <c r="N131" s="5"/>
      <c r="O131" s="5"/>
      <c r="P131" s="5"/>
      <c r="Q131" s="6"/>
    </row>
    <row r="132" spans="1:18" ht="15.75" x14ac:dyDescent="0.25">
      <c r="A132" s="4"/>
      <c r="B132" s="5"/>
      <c r="C132" s="5"/>
      <c r="D132" s="5"/>
      <c r="E132" s="5"/>
      <c r="F132" s="5"/>
      <c r="G132" s="5"/>
      <c r="H132" s="14"/>
      <c r="I132" s="14"/>
      <c r="J132" s="13"/>
      <c r="K132" s="13"/>
      <c r="L132" s="14"/>
      <c r="M132" s="25"/>
      <c r="N132" s="13"/>
      <c r="O132" s="13"/>
      <c r="P132" s="14" t="s">
        <v>54</v>
      </c>
      <c r="Q132" s="6"/>
    </row>
    <row r="133" spans="1:18" ht="15.75" x14ac:dyDescent="0.25">
      <c r="A133" s="4"/>
      <c r="B133" s="5"/>
      <c r="C133" s="5"/>
      <c r="D133" s="5"/>
      <c r="E133" s="5"/>
      <c r="F133" s="5"/>
      <c r="G133" s="5"/>
      <c r="H133" s="14"/>
      <c r="I133" s="14"/>
      <c r="J133" s="13"/>
      <c r="K133" s="13"/>
      <c r="L133" s="14"/>
      <c r="M133" s="25"/>
      <c r="N133" s="15"/>
      <c r="O133" s="15" t="s">
        <v>52</v>
      </c>
      <c r="P133" s="16"/>
      <c r="Q133" s="6"/>
    </row>
    <row r="134" spans="1:18" ht="15.75" x14ac:dyDescent="0.25">
      <c r="A134" s="4"/>
      <c r="B134" s="5"/>
      <c r="C134" s="5"/>
      <c r="D134" s="5"/>
      <c r="E134" s="5"/>
      <c r="F134" s="5"/>
      <c r="G134" s="5"/>
      <c r="H134" s="14"/>
      <c r="I134" s="14"/>
      <c r="J134" s="13"/>
      <c r="K134" s="13"/>
      <c r="L134" s="14"/>
      <c r="M134" s="26" t="s">
        <v>55</v>
      </c>
      <c r="N134" s="30"/>
      <c r="O134" s="34">
        <f>COUNTIF(Table1[GENDER],R134)</f>
        <v>0</v>
      </c>
      <c r="P134" s="18"/>
      <c r="Q134" s="6"/>
      <c r="R134" s="42" t="s">
        <v>169</v>
      </c>
    </row>
    <row r="135" spans="1:18" ht="15.75" x14ac:dyDescent="0.25">
      <c r="A135" s="4"/>
      <c r="B135" s="5"/>
      <c r="C135" s="5"/>
      <c r="D135" s="5"/>
      <c r="E135" s="5"/>
      <c r="F135" s="5"/>
      <c r="G135" s="5"/>
      <c r="H135" s="14"/>
      <c r="I135" s="14"/>
      <c r="J135" s="13"/>
      <c r="K135" s="13"/>
      <c r="L135" s="14"/>
      <c r="M135" s="26" t="s">
        <v>56</v>
      </c>
      <c r="N135" s="30"/>
      <c r="O135" s="34">
        <f>COUNTIF(Table1[GENDER],R135)</f>
        <v>0</v>
      </c>
      <c r="P135" s="18"/>
      <c r="Q135" s="6"/>
      <c r="R135" s="42" t="s">
        <v>170</v>
      </c>
    </row>
    <row r="136" spans="1:18" ht="15.75" x14ac:dyDescent="0.25">
      <c r="A136" s="4"/>
      <c r="B136" s="5"/>
      <c r="C136" s="5"/>
      <c r="D136" s="5"/>
      <c r="E136" s="5"/>
      <c r="F136" s="5"/>
      <c r="G136" s="5"/>
      <c r="H136" s="14"/>
      <c r="I136" s="14"/>
      <c r="J136" s="13"/>
      <c r="K136" s="13"/>
      <c r="L136" s="14"/>
      <c r="M136" s="25"/>
      <c r="N136" s="13"/>
      <c r="O136" s="36"/>
      <c r="P136" s="14"/>
      <c r="Q136" s="6"/>
    </row>
    <row r="137" spans="1:18" ht="15.75" x14ac:dyDescent="0.25">
      <c r="A137" s="4"/>
      <c r="B137" s="5"/>
      <c r="C137" s="5"/>
      <c r="D137" s="5"/>
      <c r="E137" s="5"/>
      <c r="F137" s="5"/>
      <c r="G137" s="5"/>
      <c r="H137" s="14"/>
      <c r="I137" s="14"/>
      <c r="J137" s="13"/>
      <c r="K137" s="13"/>
      <c r="L137" s="14"/>
      <c r="M137" s="25"/>
      <c r="N137" s="13"/>
      <c r="O137" s="36"/>
      <c r="P137" s="14" t="s">
        <v>57</v>
      </c>
      <c r="Q137" s="6"/>
    </row>
    <row r="138" spans="1:18" ht="15.75" x14ac:dyDescent="0.25">
      <c r="A138" s="4"/>
      <c r="B138" s="5"/>
      <c r="C138" s="5"/>
      <c r="D138" s="5"/>
      <c r="E138" s="5"/>
      <c r="F138" s="5"/>
      <c r="G138" s="5"/>
      <c r="H138" s="14"/>
      <c r="I138" s="14"/>
      <c r="J138" s="13"/>
      <c r="K138" s="13"/>
      <c r="L138" s="14"/>
      <c r="M138" s="25"/>
      <c r="N138" s="15"/>
      <c r="O138" s="37" t="s">
        <v>52</v>
      </c>
      <c r="P138" s="16"/>
      <c r="Q138" s="6"/>
    </row>
    <row r="139" spans="1:18" ht="15.75" x14ac:dyDescent="0.25">
      <c r="A139" s="4"/>
      <c r="B139" s="5"/>
      <c r="C139" s="5"/>
      <c r="D139" s="5"/>
      <c r="E139" s="5"/>
      <c r="F139" s="5"/>
      <c r="G139" s="5"/>
      <c r="H139" s="14"/>
      <c r="I139" s="14"/>
      <c r="J139" s="13"/>
      <c r="K139" s="13"/>
      <c r="L139" s="14"/>
      <c r="M139" s="26" t="s">
        <v>58</v>
      </c>
      <c r="N139" s="30" t="s">
        <v>17</v>
      </c>
      <c r="O139" s="34">
        <f>COUNTIF(Table1[RACE DESCRIPTION],R139)</f>
        <v>0</v>
      </c>
      <c r="P139" s="18"/>
      <c r="Q139" s="6"/>
      <c r="R139" s="44" t="s">
        <v>171</v>
      </c>
    </row>
    <row r="140" spans="1:18" ht="15.75" x14ac:dyDescent="0.25">
      <c r="A140" s="4"/>
      <c r="B140" s="5"/>
      <c r="C140" s="5" t="s">
        <v>17</v>
      </c>
      <c r="D140" s="5"/>
      <c r="E140" s="5"/>
      <c r="F140" s="5"/>
      <c r="G140" s="5"/>
      <c r="H140" s="14"/>
      <c r="I140" s="14"/>
      <c r="J140" s="13"/>
      <c r="K140" s="13"/>
      <c r="L140" s="14"/>
      <c r="M140" s="26" t="s">
        <v>59</v>
      </c>
      <c r="N140" s="30" t="s">
        <v>17</v>
      </c>
      <c r="O140" s="34">
        <f>COUNTIF(Table1[RACE DESCRIPTION],R140)</f>
        <v>0</v>
      </c>
      <c r="P140" s="18"/>
      <c r="Q140" s="6"/>
      <c r="R140" s="44" t="s">
        <v>172</v>
      </c>
    </row>
    <row r="141" spans="1:18" ht="15.75" x14ac:dyDescent="0.25">
      <c r="A141" s="4"/>
      <c r="B141" s="5"/>
      <c r="C141" s="5"/>
      <c r="D141" s="5"/>
      <c r="E141" s="5"/>
      <c r="F141" s="5"/>
      <c r="G141" s="5"/>
      <c r="H141" s="14"/>
      <c r="I141" s="14"/>
      <c r="J141" s="13"/>
      <c r="K141" s="13"/>
      <c r="L141" s="14"/>
      <c r="M141" s="26" t="s">
        <v>60</v>
      </c>
      <c r="N141" s="30" t="s">
        <v>17</v>
      </c>
      <c r="O141" s="34">
        <f>COUNTIF(Table1[RACE DESCRIPTION],R141)</f>
        <v>0</v>
      </c>
      <c r="P141" s="18"/>
      <c r="Q141" s="6"/>
      <c r="R141" s="44" t="s">
        <v>173</v>
      </c>
    </row>
    <row r="142" spans="1:18" ht="15.75" x14ac:dyDescent="0.25">
      <c r="A142" s="4"/>
      <c r="B142" s="5"/>
      <c r="C142" s="5"/>
      <c r="D142" s="5"/>
      <c r="E142" s="5"/>
      <c r="F142" s="5"/>
      <c r="G142" s="5"/>
      <c r="H142" s="14"/>
      <c r="I142" s="14"/>
      <c r="J142" s="13"/>
      <c r="K142" s="13"/>
      <c r="L142" s="14"/>
      <c r="M142" s="26" t="s">
        <v>61</v>
      </c>
      <c r="N142" s="30" t="s">
        <v>17</v>
      </c>
      <c r="O142" s="34">
        <f>COUNTIF(Table1[RACE DESCRIPTION],R142)</f>
        <v>0</v>
      </c>
      <c r="P142" s="18"/>
      <c r="Q142" s="6"/>
      <c r="R142" s="44" t="s">
        <v>174</v>
      </c>
    </row>
    <row r="143" spans="1:18" ht="15.75" x14ac:dyDescent="0.25">
      <c r="A143" s="4"/>
      <c r="B143" s="5"/>
      <c r="C143" s="5"/>
      <c r="D143" s="5"/>
      <c r="E143" s="5"/>
      <c r="F143" s="5"/>
      <c r="G143" s="5"/>
      <c r="H143" s="14"/>
      <c r="I143" s="14"/>
      <c r="J143" s="13"/>
      <c r="K143" s="13"/>
      <c r="L143" s="14"/>
      <c r="M143" s="26" t="s">
        <v>62</v>
      </c>
      <c r="N143" s="30" t="s">
        <v>17</v>
      </c>
      <c r="O143" s="34">
        <f>COUNTIF(Table1[RACE DESCRIPTION],R143)</f>
        <v>0</v>
      </c>
      <c r="P143" s="18"/>
      <c r="Q143" s="6"/>
      <c r="R143" s="44" t="s">
        <v>175</v>
      </c>
    </row>
    <row r="144" spans="1:18" ht="15.75" x14ac:dyDescent="0.25">
      <c r="A144" s="4"/>
      <c r="B144" s="5"/>
      <c r="C144" s="5"/>
      <c r="D144" s="5"/>
      <c r="E144" s="5"/>
      <c r="F144" s="5"/>
      <c r="G144" s="5"/>
      <c r="H144" s="14"/>
      <c r="I144" s="14"/>
      <c r="J144" s="13"/>
      <c r="K144" s="13"/>
      <c r="L144" s="14"/>
      <c r="M144" s="26" t="s">
        <v>63</v>
      </c>
      <c r="N144" s="30" t="s">
        <v>17</v>
      </c>
      <c r="O144" s="34">
        <f>COUNTIF(Table1[RACE DESCRIPTION],R144)</f>
        <v>0</v>
      </c>
      <c r="P144" s="18"/>
      <c r="Q144" s="6"/>
      <c r="R144" s="44" t="s">
        <v>176</v>
      </c>
    </row>
    <row r="145" spans="1:18" ht="15.75" x14ac:dyDescent="0.25">
      <c r="A145" s="4"/>
      <c r="B145" s="5"/>
      <c r="C145" s="5"/>
      <c r="D145" s="5"/>
      <c r="E145" s="5"/>
      <c r="F145" s="5"/>
      <c r="G145" s="5"/>
      <c r="H145" s="14"/>
      <c r="I145" s="14"/>
      <c r="J145" s="13"/>
      <c r="K145" s="13"/>
      <c r="L145" s="14"/>
      <c r="M145" s="26" t="s">
        <v>64</v>
      </c>
      <c r="N145" s="30" t="s">
        <v>17</v>
      </c>
      <c r="O145" s="34">
        <f>COUNTIF(Table1[RACE DESCRIPTION],R145)</f>
        <v>0</v>
      </c>
      <c r="P145" s="18"/>
      <c r="Q145" s="6"/>
      <c r="R145" s="44" t="s">
        <v>177</v>
      </c>
    </row>
    <row r="146" spans="1:18" ht="15.75" x14ac:dyDescent="0.25">
      <c r="A146" s="4"/>
      <c r="B146" s="5"/>
      <c r="C146" s="5"/>
      <c r="D146" s="5"/>
      <c r="E146" s="5"/>
      <c r="F146" s="5"/>
      <c r="G146" s="5"/>
      <c r="H146" s="14"/>
      <c r="I146" s="14"/>
      <c r="J146" s="13"/>
      <c r="K146" s="13"/>
      <c r="L146" s="14"/>
      <c r="M146" s="26" t="s">
        <v>65</v>
      </c>
      <c r="N146" s="30" t="s">
        <v>17</v>
      </c>
      <c r="O146" s="34">
        <f>COUNTIF(Table1[RACE DESCRIPTION],R146)</f>
        <v>0</v>
      </c>
      <c r="P146" s="18"/>
      <c r="Q146" s="6"/>
      <c r="R146" s="44" t="s">
        <v>178</v>
      </c>
    </row>
    <row r="147" spans="1:18" ht="15.75" x14ac:dyDescent="0.25">
      <c r="A147" s="4"/>
      <c r="B147" s="5"/>
      <c r="C147" s="5"/>
      <c r="D147" s="5"/>
      <c r="E147" s="5"/>
      <c r="F147" s="5"/>
      <c r="G147" s="5"/>
      <c r="H147" s="14"/>
      <c r="I147" s="14"/>
      <c r="J147" s="13"/>
      <c r="K147" s="13"/>
      <c r="L147" s="14"/>
      <c r="M147" s="25"/>
      <c r="N147" s="13"/>
      <c r="O147" s="37"/>
      <c r="P147" s="14"/>
      <c r="Q147" s="6"/>
      <c r="R147" s="44"/>
    </row>
    <row r="148" spans="1:18" ht="15.75" x14ac:dyDescent="0.25">
      <c r="A148" s="4"/>
      <c r="B148" s="5"/>
      <c r="C148" s="5"/>
      <c r="D148" s="5"/>
      <c r="E148" s="5"/>
      <c r="F148" s="5"/>
      <c r="G148" s="5"/>
      <c r="H148" s="14"/>
      <c r="I148" s="14"/>
      <c r="J148" s="13"/>
      <c r="K148" s="13"/>
      <c r="L148" s="14"/>
      <c r="M148" s="25"/>
      <c r="N148" s="13"/>
      <c r="O148" s="36"/>
      <c r="P148" s="14" t="s">
        <v>66</v>
      </c>
      <c r="Q148" s="6"/>
      <c r="R148" s="44"/>
    </row>
    <row r="149" spans="1:18" ht="15.75" x14ac:dyDescent="0.25">
      <c r="A149" s="4"/>
      <c r="B149" s="5"/>
      <c r="C149" s="5"/>
      <c r="D149" s="5"/>
      <c r="E149" s="12"/>
      <c r="F149" s="27"/>
      <c r="G149" s="27"/>
      <c r="H149" s="27"/>
      <c r="I149" s="27"/>
      <c r="J149" s="27"/>
      <c r="K149" s="27"/>
      <c r="L149" s="27"/>
      <c r="M149" s="25"/>
      <c r="N149" s="15"/>
      <c r="O149" s="37" t="s">
        <v>52</v>
      </c>
      <c r="P149" s="16"/>
      <c r="Q149" s="6"/>
    </row>
    <row r="150" spans="1:18" ht="15.75" x14ac:dyDescent="0.25">
      <c r="A150" s="4"/>
      <c r="B150" s="5"/>
      <c r="C150" s="5"/>
      <c r="D150" s="5"/>
      <c r="E150" s="17"/>
      <c r="F150" s="27"/>
      <c r="G150" s="27"/>
      <c r="H150" s="27"/>
      <c r="I150" s="27"/>
      <c r="J150" s="27"/>
      <c r="K150" s="27"/>
      <c r="L150" s="27"/>
      <c r="M150" s="26" t="s">
        <v>67</v>
      </c>
      <c r="N150" s="30" t="s">
        <v>17</v>
      </c>
      <c r="O150" s="34">
        <f>COUNTIF(Table1[EEO CATEGORY],R150)</f>
        <v>0</v>
      </c>
      <c r="P150" s="18"/>
      <c r="Q150" s="6"/>
      <c r="R150" s="44" t="s">
        <v>159</v>
      </c>
    </row>
    <row r="151" spans="1:18" ht="15.75" x14ac:dyDescent="0.25">
      <c r="A151" s="4"/>
      <c r="B151" s="5"/>
      <c r="C151" s="5"/>
      <c r="D151" s="5"/>
      <c r="E151" s="17"/>
      <c r="F151" s="27"/>
      <c r="G151" s="27"/>
      <c r="H151" s="27"/>
      <c r="I151" s="27"/>
      <c r="J151" s="27"/>
      <c r="K151" s="27"/>
      <c r="L151" s="27"/>
      <c r="M151" s="26" t="s">
        <v>68</v>
      </c>
      <c r="N151" s="30" t="s">
        <v>17</v>
      </c>
      <c r="O151" s="34">
        <f>COUNTIF(Table1[EEO CATEGORY],R151)</f>
        <v>0</v>
      </c>
      <c r="P151" s="18"/>
      <c r="Q151" s="6"/>
      <c r="R151" s="44" t="s">
        <v>160</v>
      </c>
    </row>
    <row r="152" spans="1:18" ht="15.75" x14ac:dyDescent="0.25">
      <c r="A152" s="4"/>
      <c r="B152" s="5"/>
      <c r="C152" s="5"/>
      <c r="D152" s="5"/>
      <c r="E152" s="17"/>
      <c r="F152" s="27"/>
      <c r="G152" s="27"/>
      <c r="H152" s="27"/>
      <c r="I152" s="27"/>
      <c r="J152" s="27"/>
      <c r="K152" s="27"/>
      <c r="L152" s="27"/>
      <c r="M152" s="26" t="s">
        <v>69</v>
      </c>
      <c r="N152" s="30" t="s">
        <v>17</v>
      </c>
      <c r="O152" s="34">
        <f>COUNTIF(Table1[EEO CATEGORY],R152)</f>
        <v>0</v>
      </c>
      <c r="P152" s="18"/>
      <c r="Q152" s="6"/>
      <c r="R152" s="44" t="s">
        <v>161</v>
      </c>
    </row>
    <row r="153" spans="1:18" ht="15.75" x14ac:dyDescent="0.25">
      <c r="A153" s="4"/>
      <c r="B153" s="5"/>
      <c r="C153" s="5"/>
      <c r="D153" s="5"/>
      <c r="E153" s="17"/>
      <c r="F153" s="27"/>
      <c r="G153" s="27"/>
      <c r="H153" s="27"/>
      <c r="I153" s="27"/>
      <c r="J153" s="27"/>
      <c r="K153" s="27"/>
      <c r="L153" s="27"/>
      <c r="M153" s="26" t="s">
        <v>70</v>
      </c>
      <c r="N153" s="30" t="s">
        <v>17</v>
      </c>
      <c r="O153" s="34">
        <f>COUNTIF(Table1[EEO CATEGORY],R153)</f>
        <v>0</v>
      </c>
      <c r="P153" s="18"/>
      <c r="Q153" s="6"/>
      <c r="R153" s="44" t="s">
        <v>162</v>
      </c>
    </row>
    <row r="154" spans="1:18" ht="15.75" x14ac:dyDescent="0.25">
      <c r="A154" s="4"/>
      <c r="B154" s="5"/>
      <c r="C154" s="5"/>
      <c r="D154" s="5"/>
      <c r="E154" s="17"/>
      <c r="F154" s="27"/>
      <c r="G154" s="27"/>
      <c r="H154" s="27"/>
      <c r="I154" s="27"/>
      <c r="J154" s="27"/>
      <c r="K154" s="27"/>
      <c r="L154" s="27"/>
      <c r="M154" s="26" t="s">
        <v>71</v>
      </c>
      <c r="N154" s="30" t="s">
        <v>17</v>
      </c>
      <c r="O154" s="34">
        <f>COUNTIF(Table1[EEO CATEGORY],R154)</f>
        <v>0</v>
      </c>
      <c r="P154" s="18"/>
      <c r="Q154" s="6"/>
      <c r="R154" s="44" t="s">
        <v>163</v>
      </c>
    </row>
    <row r="155" spans="1:18" ht="15.75" x14ac:dyDescent="0.25">
      <c r="A155" s="4"/>
      <c r="B155" s="5"/>
      <c r="C155" s="5"/>
      <c r="D155" s="5"/>
      <c r="E155" s="17"/>
      <c r="F155" s="27"/>
      <c r="G155" s="27"/>
      <c r="H155" s="27"/>
      <c r="I155" s="27"/>
      <c r="J155" s="27"/>
      <c r="K155" s="27"/>
      <c r="L155" s="27"/>
      <c r="M155" s="26" t="s">
        <v>72</v>
      </c>
      <c r="N155" s="30" t="s">
        <v>17</v>
      </c>
      <c r="O155" s="34">
        <f>COUNTIF(Table1[EEO CATEGORY],R155)</f>
        <v>0</v>
      </c>
      <c r="P155" s="18"/>
      <c r="Q155" s="6"/>
      <c r="R155" s="44" t="s">
        <v>164</v>
      </c>
    </row>
    <row r="156" spans="1:18" ht="15.75" x14ac:dyDescent="0.25">
      <c r="A156" s="4"/>
      <c r="B156" s="5"/>
      <c r="C156" s="5"/>
      <c r="D156" s="5"/>
      <c r="E156" s="17"/>
      <c r="F156" s="27"/>
      <c r="G156" s="27"/>
      <c r="H156" s="27"/>
      <c r="I156" s="27"/>
      <c r="J156" s="27"/>
      <c r="K156" s="27"/>
      <c r="L156" s="27"/>
      <c r="M156" s="26" t="s">
        <v>73</v>
      </c>
      <c r="N156" s="30" t="s">
        <v>17</v>
      </c>
      <c r="O156" s="34">
        <f>COUNTIF(Table1[EEO CATEGORY],R156)</f>
        <v>0</v>
      </c>
      <c r="P156" s="18"/>
      <c r="Q156" s="6"/>
      <c r="R156" s="44" t="s">
        <v>165</v>
      </c>
    </row>
    <row r="157" spans="1:18" ht="15.75" x14ac:dyDescent="0.25">
      <c r="A157" s="4"/>
      <c r="B157" s="5"/>
      <c r="C157" s="5"/>
      <c r="D157" s="5"/>
      <c r="E157" s="17"/>
      <c r="F157" s="27"/>
      <c r="G157" s="27"/>
      <c r="H157" s="27"/>
      <c r="I157" s="27"/>
      <c r="J157" s="27"/>
      <c r="K157" s="27"/>
      <c r="L157" s="27"/>
      <c r="M157" s="26" t="s">
        <v>74</v>
      </c>
      <c r="N157" s="30" t="s">
        <v>17</v>
      </c>
      <c r="O157" s="34">
        <f>COUNTIF(Table1[EEO CATEGORY],R157)</f>
        <v>0</v>
      </c>
      <c r="P157" s="18"/>
      <c r="Q157" s="6"/>
      <c r="R157" s="44" t="s">
        <v>166</v>
      </c>
    </row>
    <row r="158" spans="1:18" ht="15.75" x14ac:dyDescent="0.25">
      <c r="A158" s="4"/>
      <c r="B158" s="5"/>
      <c r="C158" s="5"/>
      <c r="D158" s="5"/>
      <c r="E158" s="17"/>
      <c r="F158" s="27"/>
      <c r="G158" s="27"/>
      <c r="H158" s="27"/>
      <c r="I158" s="27"/>
      <c r="J158" s="27"/>
      <c r="K158" s="27"/>
      <c r="L158" s="27"/>
      <c r="M158" s="26" t="s">
        <v>75</v>
      </c>
      <c r="N158" s="30" t="s">
        <v>17</v>
      </c>
      <c r="O158" s="34">
        <f>COUNTIF(Table1[EEO CATEGORY],R158)</f>
        <v>0</v>
      </c>
      <c r="P158" s="18"/>
      <c r="Q158" s="6"/>
      <c r="R158" s="44" t="s">
        <v>167</v>
      </c>
    </row>
    <row r="159" spans="1:18" ht="15.75" x14ac:dyDescent="0.25">
      <c r="A159" s="4"/>
      <c r="B159" s="5"/>
      <c r="C159" s="5"/>
      <c r="D159" s="5"/>
      <c r="E159" s="17"/>
      <c r="F159" s="27"/>
      <c r="G159" s="27"/>
      <c r="H159" s="27"/>
      <c r="I159" s="27"/>
      <c r="J159" s="27"/>
      <c r="K159" s="27"/>
      <c r="L159" s="27"/>
      <c r="M159" s="26" t="s">
        <v>76</v>
      </c>
      <c r="N159" s="30" t="s">
        <v>17</v>
      </c>
      <c r="O159" s="34">
        <f>COUNTIF(Table1[EEO CATEGORY],R159)</f>
        <v>0</v>
      </c>
      <c r="P159" s="18"/>
      <c r="Q159" s="6"/>
      <c r="R159" s="44" t="s">
        <v>168</v>
      </c>
    </row>
    <row r="160" spans="1:18" ht="15.75" x14ac:dyDescent="0.25">
      <c r="A160" s="4"/>
      <c r="B160" s="5"/>
      <c r="C160" s="5"/>
      <c r="D160" s="5"/>
      <c r="E160" s="28"/>
      <c r="F160" s="27"/>
      <c r="G160" s="27"/>
      <c r="H160" s="27"/>
      <c r="I160" s="27"/>
      <c r="J160" s="27"/>
      <c r="K160" s="27"/>
      <c r="L160" s="27"/>
      <c r="M160" s="29"/>
      <c r="N160" s="13"/>
      <c r="O160" s="36"/>
      <c r="P160" s="16"/>
      <c r="Q160" s="6"/>
    </row>
    <row r="161" spans="1:17" ht="15.75" x14ac:dyDescent="0.25">
      <c r="A161" s="4"/>
      <c r="B161" s="5"/>
      <c r="C161" s="5"/>
      <c r="D161" s="5"/>
      <c r="E161" s="28"/>
      <c r="F161" s="27"/>
      <c r="G161" s="27"/>
      <c r="H161" s="27"/>
      <c r="I161" s="27"/>
      <c r="J161" s="27"/>
      <c r="K161" s="27"/>
      <c r="L161" s="27"/>
      <c r="M161" s="29"/>
      <c r="N161" s="13"/>
      <c r="O161" s="36"/>
      <c r="P161" s="14" t="s">
        <v>77</v>
      </c>
      <c r="Q161" s="6"/>
    </row>
    <row r="162" spans="1:17" ht="15.75" x14ac:dyDescent="0.25">
      <c r="A162" s="4"/>
      <c r="B162" s="5"/>
      <c r="C162" s="5"/>
      <c r="D162" s="5"/>
      <c r="E162" s="12"/>
      <c r="F162" s="27"/>
      <c r="G162" s="27"/>
      <c r="H162" s="27"/>
      <c r="I162" s="27"/>
      <c r="J162" s="27"/>
      <c r="K162" s="27"/>
      <c r="L162" s="27"/>
      <c r="M162" s="25"/>
      <c r="N162" s="15"/>
      <c r="O162" s="37" t="s">
        <v>52</v>
      </c>
      <c r="P162" s="5"/>
      <c r="Q162" s="6"/>
    </row>
    <row r="163" spans="1:17" ht="15.75" x14ac:dyDescent="0.25">
      <c r="A163" s="4"/>
      <c r="B163" s="5"/>
      <c r="C163" s="20"/>
      <c r="D163" s="5"/>
      <c r="E163" s="17"/>
      <c r="F163" s="27"/>
      <c r="G163" s="27"/>
      <c r="H163" s="27"/>
      <c r="I163" s="63">
        <f>I28</f>
        <v>0</v>
      </c>
      <c r="J163" s="63"/>
      <c r="K163" s="63"/>
      <c r="L163" s="63"/>
      <c r="M163" s="63"/>
      <c r="N163" s="30" t="s">
        <v>17</v>
      </c>
      <c r="O163" s="34">
        <f>COUNTIF(Table1[EMPLOYEE CATEGORY],I163)</f>
        <v>0</v>
      </c>
      <c r="P163" s="18"/>
      <c r="Q163" s="6"/>
    </row>
    <row r="164" spans="1:17" ht="15.75" x14ac:dyDescent="0.25">
      <c r="A164" s="4"/>
      <c r="B164" s="5"/>
      <c r="C164" s="20"/>
      <c r="D164" s="5"/>
      <c r="E164" s="17"/>
      <c r="F164" s="27"/>
      <c r="G164" s="27"/>
      <c r="H164" s="27"/>
      <c r="I164" s="63">
        <f t="shared" ref="I164:I177" si="2">I29</f>
        <v>0</v>
      </c>
      <c r="J164" s="63"/>
      <c r="K164" s="63"/>
      <c r="L164" s="63"/>
      <c r="M164" s="63"/>
      <c r="N164" s="30" t="s">
        <v>17</v>
      </c>
      <c r="O164" s="34">
        <f>COUNTIF(Table1[EMPLOYEE CATEGORY],I164)</f>
        <v>0</v>
      </c>
      <c r="P164" s="18"/>
      <c r="Q164" s="6"/>
    </row>
    <row r="165" spans="1:17" ht="15.75" x14ac:dyDescent="0.25">
      <c r="A165" s="4"/>
      <c r="B165" s="5"/>
      <c r="C165" s="20"/>
      <c r="D165" s="5"/>
      <c r="E165" s="17"/>
      <c r="F165" s="27"/>
      <c r="G165" s="27"/>
      <c r="H165" s="27"/>
      <c r="I165" s="63">
        <f t="shared" si="2"/>
        <v>0</v>
      </c>
      <c r="J165" s="63"/>
      <c r="K165" s="63"/>
      <c r="L165" s="63"/>
      <c r="M165" s="63"/>
      <c r="N165" s="30" t="s">
        <v>17</v>
      </c>
      <c r="O165" s="34">
        <f>COUNTIF(Table1[EMPLOYEE CATEGORY],I165)</f>
        <v>0</v>
      </c>
      <c r="P165" s="18"/>
      <c r="Q165" s="6"/>
    </row>
    <row r="166" spans="1:17" ht="15.75" x14ac:dyDescent="0.25">
      <c r="A166" s="4"/>
      <c r="B166" s="5"/>
      <c r="C166" s="20"/>
      <c r="D166" s="5"/>
      <c r="E166" s="17"/>
      <c r="F166" s="27"/>
      <c r="G166" s="27"/>
      <c r="H166" s="27"/>
      <c r="I166" s="63">
        <f t="shared" si="2"/>
        <v>0</v>
      </c>
      <c r="J166" s="63"/>
      <c r="K166" s="63"/>
      <c r="L166" s="63"/>
      <c r="M166" s="63"/>
      <c r="N166" s="30" t="s">
        <v>17</v>
      </c>
      <c r="O166" s="34">
        <f>COUNTIF(Table1[EMPLOYEE CATEGORY],I166)</f>
        <v>0</v>
      </c>
      <c r="P166" s="18"/>
      <c r="Q166" s="6"/>
    </row>
    <row r="167" spans="1:17" ht="15.75" x14ac:dyDescent="0.25">
      <c r="A167" s="4"/>
      <c r="B167" s="5"/>
      <c r="C167" s="20"/>
      <c r="D167" s="5"/>
      <c r="E167" s="17"/>
      <c r="F167" s="27"/>
      <c r="G167" s="27"/>
      <c r="H167" s="27"/>
      <c r="I167" s="63">
        <f t="shared" si="2"/>
        <v>0</v>
      </c>
      <c r="J167" s="63"/>
      <c r="K167" s="63"/>
      <c r="L167" s="63"/>
      <c r="M167" s="63"/>
      <c r="N167" s="30" t="s">
        <v>17</v>
      </c>
      <c r="O167" s="34">
        <f>COUNTIF(Table1[EMPLOYEE CATEGORY],I167)</f>
        <v>0</v>
      </c>
      <c r="P167" s="18"/>
      <c r="Q167" s="6"/>
    </row>
    <row r="168" spans="1:17" ht="15.75" x14ac:dyDescent="0.25">
      <c r="A168" s="4"/>
      <c r="B168" s="5"/>
      <c r="C168" s="20"/>
      <c r="D168" s="5"/>
      <c r="E168" s="17"/>
      <c r="F168" s="27"/>
      <c r="G168" s="27"/>
      <c r="H168" s="27"/>
      <c r="I168" s="63">
        <f t="shared" si="2"/>
        <v>0</v>
      </c>
      <c r="J168" s="63"/>
      <c r="K168" s="63"/>
      <c r="L168" s="63"/>
      <c r="M168" s="63"/>
      <c r="N168" s="30" t="s">
        <v>17</v>
      </c>
      <c r="O168" s="34">
        <f>COUNTIF(Table1[EMPLOYEE CATEGORY],I168)</f>
        <v>0</v>
      </c>
      <c r="P168" s="18"/>
      <c r="Q168" s="6"/>
    </row>
    <row r="169" spans="1:17" ht="15.75" x14ac:dyDescent="0.25">
      <c r="A169" s="4"/>
      <c r="B169" s="5"/>
      <c r="C169" s="20"/>
      <c r="D169" s="5"/>
      <c r="E169" s="17"/>
      <c r="F169" s="27"/>
      <c r="G169" s="27"/>
      <c r="H169" s="27"/>
      <c r="I169" s="63">
        <f t="shared" si="2"/>
        <v>0</v>
      </c>
      <c r="J169" s="63"/>
      <c r="K169" s="63"/>
      <c r="L169" s="63"/>
      <c r="M169" s="63"/>
      <c r="N169" s="30" t="s">
        <v>17</v>
      </c>
      <c r="O169" s="34">
        <f>COUNTIF(Table1[EMPLOYEE CATEGORY],I169)</f>
        <v>0</v>
      </c>
      <c r="P169" s="18"/>
      <c r="Q169" s="6"/>
    </row>
    <row r="170" spans="1:17" ht="15.75" x14ac:dyDescent="0.25">
      <c r="A170" s="4"/>
      <c r="B170" s="5"/>
      <c r="C170" s="20"/>
      <c r="D170" s="5"/>
      <c r="E170" s="17"/>
      <c r="F170" s="27"/>
      <c r="G170" s="27"/>
      <c r="H170" s="27"/>
      <c r="I170" s="63">
        <f t="shared" si="2"/>
        <v>0</v>
      </c>
      <c r="J170" s="63"/>
      <c r="K170" s="63"/>
      <c r="L170" s="63"/>
      <c r="M170" s="63"/>
      <c r="N170" s="30" t="s">
        <v>17</v>
      </c>
      <c r="O170" s="34">
        <f>COUNTIF(Table1[EMPLOYEE CATEGORY],I170)</f>
        <v>0</v>
      </c>
      <c r="P170" s="18"/>
      <c r="Q170" s="6"/>
    </row>
    <row r="171" spans="1:17" ht="15.75" x14ac:dyDescent="0.25">
      <c r="A171" s="4"/>
      <c r="B171" s="5"/>
      <c r="C171" s="20"/>
      <c r="D171" s="5"/>
      <c r="E171" s="17"/>
      <c r="F171" s="27"/>
      <c r="G171" s="27"/>
      <c r="H171" s="27"/>
      <c r="I171" s="63">
        <f t="shared" si="2"/>
        <v>0</v>
      </c>
      <c r="J171" s="63"/>
      <c r="K171" s="63"/>
      <c r="L171" s="63"/>
      <c r="M171" s="63"/>
      <c r="N171" s="30" t="s">
        <v>17</v>
      </c>
      <c r="O171" s="34">
        <f>COUNTIF(Table1[EMPLOYEE CATEGORY],I171)</f>
        <v>0</v>
      </c>
      <c r="P171" s="18"/>
      <c r="Q171" s="6"/>
    </row>
    <row r="172" spans="1:17" ht="15.75" x14ac:dyDescent="0.25">
      <c r="A172" s="4"/>
      <c r="B172" s="5"/>
      <c r="C172" s="20"/>
      <c r="D172" s="5"/>
      <c r="E172" s="17"/>
      <c r="F172" s="27"/>
      <c r="G172" s="27"/>
      <c r="H172" s="27"/>
      <c r="I172" s="63">
        <f t="shared" si="2"/>
        <v>0</v>
      </c>
      <c r="J172" s="63"/>
      <c r="K172" s="63"/>
      <c r="L172" s="63"/>
      <c r="M172" s="63"/>
      <c r="N172" s="30" t="s">
        <v>17</v>
      </c>
      <c r="O172" s="34">
        <f>COUNTIF(Table1[EMPLOYEE CATEGORY],I172)</f>
        <v>0</v>
      </c>
      <c r="P172" s="18"/>
      <c r="Q172" s="6"/>
    </row>
    <row r="173" spans="1:17" ht="15.75" x14ac:dyDescent="0.25">
      <c r="A173" s="4"/>
      <c r="B173" s="5"/>
      <c r="C173" s="20"/>
      <c r="D173" s="5"/>
      <c r="E173" s="17"/>
      <c r="F173" s="27"/>
      <c r="G173" s="27"/>
      <c r="H173" s="27"/>
      <c r="I173" s="63">
        <f t="shared" si="2"/>
        <v>0</v>
      </c>
      <c r="J173" s="63"/>
      <c r="K173" s="63"/>
      <c r="L173" s="63"/>
      <c r="M173" s="63"/>
      <c r="N173" s="30" t="s">
        <v>17</v>
      </c>
      <c r="O173" s="34">
        <f>COUNTIF(Table1[EMPLOYEE CATEGORY],I173)</f>
        <v>0</v>
      </c>
      <c r="P173" s="18"/>
      <c r="Q173" s="6"/>
    </row>
    <row r="174" spans="1:17" ht="15.75" x14ac:dyDescent="0.25">
      <c r="A174" s="4"/>
      <c r="B174" s="5"/>
      <c r="C174" s="20"/>
      <c r="D174" s="5"/>
      <c r="E174" s="17"/>
      <c r="F174" s="27"/>
      <c r="G174" s="27"/>
      <c r="H174" s="27"/>
      <c r="I174" s="63">
        <f t="shared" si="2"/>
        <v>0</v>
      </c>
      <c r="J174" s="63"/>
      <c r="K174" s="63"/>
      <c r="L174" s="63"/>
      <c r="M174" s="63"/>
      <c r="N174" s="30" t="s">
        <v>17</v>
      </c>
      <c r="O174" s="34">
        <f>COUNTIF(Table1[EMPLOYEE CATEGORY],I174)</f>
        <v>0</v>
      </c>
      <c r="P174" s="18"/>
      <c r="Q174" s="6"/>
    </row>
    <row r="175" spans="1:17" ht="15.75" x14ac:dyDescent="0.25">
      <c r="A175" s="4"/>
      <c r="B175" s="5"/>
      <c r="C175" s="20"/>
      <c r="D175" s="5"/>
      <c r="E175" s="17"/>
      <c r="F175" s="27"/>
      <c r="G175" s="27"/>
      <c r="H175" s="27"/>
      <c r="I175" s="63">
        <f t="shared" si="2"/>
        <v>0</v>
      </c>
      <c r="J175" s="63"/>
      <c r="K175" s="63"/>
      <c r="L175" s="63"/>
      <c r="M175" s="63"/>
      <c r="N175" s="30" t="s">
        <v>17</v>
      </c>
      <c r="O175" s="34">
        <f>COUNTIF(Table1[EMPLOYEE CATEGORY],I175)</f>
        <v>0</v>
      </c>
      <c r="P175" s="18"/>
      <c r="Q175" s="6"/>
    </row>
    <row r="176" spans="1:17" ht="15.75" x14ac:dyDescent="0.25">
      <c r="A176" s="4"/>
      <c r="B176" s="5"/>
      <c r="C176" s="20"/>
      <c r="D176" s="5"/>
      <c r="E176" s="17"/>
      <c r="F176" s="27"/>
      <c r="G176" s="27"/>
      <c r="H176" s="27"/>
      <c r="I176" s="63">
        <f t="shared" si="2"/>
        <v>0</v>
      </c>
      <c r="J176" s="63"/>
      <c r="K176" s="63"/>
      <c r="L176" s="63"/>
      <c r="M176" s="63"/>
      <c r="N176" s="30" t="s">
        <v>17</v>
      </c>
      <c r="O176" s="34">
        <f>COUNTIF(Table1[EMPLOYEE CATEGORY],I176)</f>
        <v>0</v>
      </c>
      <c r="P176" s="18"/>
      <c r="Q176" s="6"/>
    </row>
    <row r="177" spans="1:18" ht="15.75" x14ac:dyDescent="0.25">
      <c r="A177" s="4"/>
      <c r="B177" s="5"/>
      <c r="C177" s="31"/>
      <c r="D177" s="5"/>
      <c r="E177" s="17"/>
      <c r="F177" s="27"/>
      <c r="G177" s="27"/>
      <c r="H177" s="27"/>
      <c r="I177" s="63">
        <f t="shared" si="2"/>
        <v>0</v>
      </c>
      <c r="J177" s="63"/>
      <c r="K177" s="63"/>
      <c r="L177" s="63"/>
      <c r="M177" s="63"/>
      <c r="N177" s="30" t="s">
        <v>17</v>
      </c>
      <c r="O177" s="34">
        <f>COUNTIF(Table1[EMPLOYEE CATEGORY],I177)</f>
        <v>0</v>
      </c>
      <c r="P177" s="18"/>
      <c r="Q177" s="6"/>
    </row>
    <row r="178" spans="1:18" x14ac:dyDescent="0.25">
      <c r="A178" s="4"/>
      <c r="B178" s="5"/>
      <c r="C178" s="5"/>
      <c r="D178" s="5"/>
      <c r="E178" s="5"/>
      <c r="F178" s="5"/>
      <c r="G178" s="5"/>
      <c r="H178" s="5"/>
      <c r="I178" s="5"/>
      <c r="J178" s="5"/>
      <c r="K178" s="5"/>
      <c r="L178" s="5"/>
      <c r="M178" s="31"/>
      <c r="N178" s="5"/>
      <c r="O178" s="38"/>
      <c r="P178" s="5"/>
      <c r="Q178" s="6"/>
    </row>
    <row r="179" spans="1:18" ht="15.75" x14ac:dyDescent="0.25">
      <c r="A179" s="4"/>
      <c r="B179" s="5"/>
      <c r="C179" s="5"/>
      <c r="D179" s="5"/>
      <c r="E179" s="5"/>
      <c r="F179" s="5"/>
      <c r="G179" s="5"/>
      <c r="H179" s="5"/>
      <c r="I179" s="5"/>
      <c r="J179" s="5"/>
      <c r="K179" s="5"/>
      <c r="L179" s="5"/>
      <c r="M179" s="25"/>
      <c r="N179" s="13"/>
      <c r="O179" s="36"/>
      <c r="P179" s="14" t="s">
        <v>78</v>
      </c>
      <c r="Q179" s="6"/>
    </row>
    <row r="180" spans="1:18" ht="15.75" x14ac:dyDescent="0.25">
      <c r="A180" s="4"/>
      <c r="B180" s="5"/>
      <c r="C180" s="5"/>
      <c r="D180" s="5"/>
      <c r="E180" s="5"/>
      <c r="F180" s="5"/>
      <c r="G180" s="5"/>
      <c r="H180" s="5"/>
      <c r="I180" s="5"/>
      <c r="J180" s="5"/>
      <c r="K180" s="5"/>
      <c r="L180" s="5"/>
      <c r="M180" s="25"/>
      <c r="N180" s="15"/>
      <c r="O180" s="37" t="s">
        <v>52</v>
      </c>
      <c r="P180" s="16"/>
      <c r="Q180" s="6"/>
    </row>
    <row r="181" spans="1:18" ht="15.75" x14ac:dyDescent="0.25">
      <c r="A181" s="4"/>
      <c r="B181" s="5"/>
      <c r="C181" s="5"/>
      <c r="D181" s="5"/>
      <c r="E181" s="5"/>
      <c r="F181" s="5"/>
      <c r="G181" s="5"/>
      <c r="H181" s="5"/>
      <c r="I181" s="64"/>
      <c r="J181" s="64"/>
      <c r="K181" s="64"/>
      <c r="L181" s="64"/>
      <c r="M181" s="64"/>
      <c r="N181" s="30" t="s">
        <v>17</v>
      </c>
      <c r="O181" s="34">
        <f>COUNTIF(Table1[DISABILITY CODE DESCRIPTION],I181)</f>
        <v>0</v>
      </c>
      <c r="P181" s="18"/>
      <c r="Q181" s="6"/>
    </row>
    <row r="182" spans="1:18" ht="15.75" x14ac:dyDescent="0.25">
      <c r="A182" s="4"/>
      <c r="B182" s="5"/>
      <c r="C182" s="5"/>
      <c r="D182" s="5"/>
      <c r="E182" s="5"/>
      <c r="F182" s="5"/>
      <c r="G182" s="5"/>
      <c r="H182" s="5"/>
      <c r="I182" s="64"/>
      <c r="J182" s="64"/>
      <c r="K182" s="64"/>
      <c r="L182" s="64"/>
      <c r="M182" s="64"/>
      <c r="N182" s="30" t="s">
        <v>17</v>
      </c>
      <c r="O182" s="34">
        <f>COUNTIF(Table1[VETERAN''S STATUS],I182)</f>
        <v>0</v>
      </c>
      <c r="P182" s="18"/>
      <c r="Q182" s="6"/>
    </row>
    <row r="183" spans="1:18" x14ac:dyDescent="0.25">
      <c r="A183" s="4"/>
      <c r="B183" s="5"/>
      <c r="C183" s="5"/>
      <c r="D183" s="5"/>
      <c r="E183" s="5"/>
      <c r="F183" s="5"/>
      <c r="G183" s="5"/>
      <c r="H183" s="5"/>
      <c r="I183" s="5"/>
      <c r="J183" s="5"/>
      <c r="K183" s="5"/>
      <c r="L183" s="5"/>
      <c r="M183" s="31"/>
      <c r="N183" s="5"/>
      <c r="O183" s="5"/>
      <c r="P183" s="5"/>
      <c r="Q183" s="6"/>
    </row>
    <row r="184" spans="1:18" x14ac:dyDescent="0.25">
      <c r="A184" s="4"/>
      <c r="B184" s="51" t="s">
        <v>152</v>
      </c>
      <c r="C184" s="51"/>
      <c r="D184" s="51"/>
      <c r="E184" s="51"/>
      <c r="F184" s="51"/>
      <c r="G184" s="51"/>
      <c r="H184" s="51"/>
      <c r="I184" s="51"/>
      <c r="J184" s="51"/>
      <c r="K184" s="51"/>
      <c r="L184" s="51"/>
      <c r="M184" s="51"/>
      <c r="N184" s="65"/>
      <c r="O184" s="65"/>
      <c r="P184" s="65"/>
      <c r="Q184" s="6"/>
    </row>
    <row r="185" spans="1:18" x14ac:dyDescent="0.25">
      <c r="A185" s="4"/>
      <c r="B185" s="52"/>
      <c r="C185" s="52"/>
      <c r="D185" s="52"/>
      <c r="E185" s="52"/>
      <c r="F185" s="52"/>
      <c r="G185" s="52"/>
      <c r="H185" s="52"/>
      <c r="I185" s="52"/>
      <c r="J185" s="52"/>
      <c r="K185" s="52"/>
      <c r="L185" s="52"/>
      <c r="M185" s="52"/>
      <c r="N185" s="66"/>
      <c r="O185" s="66"/>
      <c r="P185" s="66"/>
      <c r="Q185" s="6"/>
    </row>
    <row r="186" spans="1:18" x14ac:dyDescent="0.25">
      <c r="A186" s="4"/>
      <c r="B186" s="67"/>
      <c r="C186" s="67"/>
      <c r="D186" s="67"/>
      <c r="E186" s="67"/>
      <c r="F186" s="67"/>
      <c r="G186" s="67"/>
      <c r="H186" s="67"/>
      <c r="I186" s="67"/>
      <c r="J186" s="67"/>
      <c r="K186" s="67"/>
      <c r="L186" s="67"/>
      <c r="M186" s="67"/>
      <c r="N186" s="67"/>
      <c r="O186" s="67"/>
      <c r="P186" s="67"/>
      <c r="Q186" s="6"/>
    </row>
    <row r="187" spans="1:18" x14ac:dyDescent="0.25">
      <c r="A187" s="4"/>
      <c r="B187" s="5"/>
      <c r="C187" s="5"/>
      <c r="D187" s="5"/>
      <c r="E187" s="5"/>
      <c r="F187" s="5"/>
      <c r="G187" s="5"/>
      <c r="H187" s="5"/>
      <c r="I187" s="5"/>
      <c r="J187" s="5"/>
      <c r="K187" s="5"/>
      <c r="L187" s="5"/>
      <c r="M187" s="31"/>
      <c r="N187" s="5"/>
      <c r="O187" s="5"/>
      <c r="P187" s="5"/>
      <c r="Q187" s="6"/>
    </row>
    <row r="188" spans="1:18" ht="15.75" x14ac:dyDescent="0.25">
      <c r="A188" s="4"/>
      <c r="B188" s="5"/>
      <c r="C188" s="5"/>
      <c r="D188" s="5"/>
      <c r="E188" s="5"/>
      <c r="F188" s="5"/>
      <c r="G188" s="5"/>
      <c r="H188" s="5"/>
      <c r="I188" s="5"/>
      <c r="J188" s="5"/>
      <c r="K188" s="5"/>
      <c r="L188" s="5"/>
      <c r="M188" s="25"/>
      <c r="N188" s="13"/>
      <c r="O188" s="13"/>
      <c r="P188" s="14" t="s">
        <v>79</v>
      </c>
      <c r="Q188" s="6"/>
    </row>
    <row r="189" spans="1:18" ht="15.75" x14ac:dyDescent="0.25">
      <c r="A189" s="4"/>
      <c r="B189" s="5"/>
      <c r="C189" s="5"/>
      <c r="D189" s="5"/>
      <c r="E189" s="5"/>
      <c r="F189" s="5"/>
      <c r="G189" s="5"/>
      <c r="H189" s="5"/>
      <c r="I189" s="5"/>
      <c r="J189" s="5"/>
      <c r="K189" s="5"/>
      <c r="L189" s="5"/>
      <c r="M189" s="25"/>
      <c r="N189" s="15"/>
      <c r="O189" s="15" t="s">
        <v>52</v>
      </c>
      <c r="P189" s="16"/>
      <c r="Q189" s="6"/>
    </row>
    <row r="190" spans="1:18" ht="15.75" x14ac:dyDescent="0.25">
      <c r="A190" s="4"/>
      <c r="B190" s="5"/>
      <c r="C190" s="5"/>
      <c r="D190" s="5"/>
      <c r="E190" s="5"/>
      <c r="F190" s="5"/>
      <c r="G190" s="5"/>
      <c r="H190" s="5"/>
      <c r="I190" s="5"/>
      <c r="J190" s="5"/>
      <c r="K190" s="5"/>
      <c r="L190" s="5"/>
      <c r="M190" s="26" t="s">
        <v>80</v>
      </c>
      <c r="N190" s="30" t="s">
        <v>17</v>
      </c>
      <c r="O190" s="34" t="e">
        <f>COUNTIFS(Table1[GENDER],R190,#REF!,1)</f>
        <v>#REF!</v>
      </c>
      <c r="P190" s="18"/>
      <c r="Q190" s="6"/>
      <c r="R190" s="42" t="s">
        <v>169</v>
      </c>
    </row>
    <row r="191" spans="1:18" ht="15.75" x14ac:dyDescent="0.25">
      <c r="A191" s="4"/>
      <c r="B191" s="5"/>
      <c r="C191" s="5"/>
      <c r="D191" s="5"/>
      <c r="E191" s="5"/>
      <c r="F191" s="5"/>
      <c r="G191" s="5"/>
      <c r="H191" s="5"/>
      <c r="I191" s="5"/>
      <c r="J191" s="5"/>
      <c r="K191" s="5"/>
      <c r="L191" s="5"/>
      <c r="M191" s="26" t="s">
        <v>81</v>
      </c>
      <c r="N191" s="30" t="s">
        <v>17</v>
      </c>
      <c r="O191" s="34" t="e">
        <f>COUNTIFS(Table1[GENDER],R191,#REF!,1)</f>
        <v>#REF!</v>
      </c>
      <c r="P191" s="18"/>
      <c r="Q191" s="6"/>
      <c r="R191" s="42" t="s">
        <v>170</v>
      </c>
    </row>
    <row r="192" spans="1:18" ht="15.75" x14ac:dyDescent="0.25">
      <c r="A192" s="4"/>
      <c r="B192" s="5"/>
      <c r="C192" s="5"/>
      <c r="D192" s="5"/>
      <c r="E192" s="5"/>
      <c r="F192" s="5"/>
      <c r="G192" s="5"/>
      <c r="H192" s="5"/>
      <c r="I192" s="5"/>
      <c r="J192" s="5"/>
      <c r="K192" s="5"/>
      <c r="L192" s="5"/>
      <c r="M192" s="25"/>
      <c r="N192" s="13"/>
      <c r="O192" s="36"/>
      <c r="P192" s="14"/>
      <c r="Q192" s="6"/>
    </row>
    <row r="193" spans="1:18" ht="15.75" x14ac:dyDescent="0.25">
      <c r="A193" s="4"/>
      <c r="B193" s="5"/>
      <c r="C193" s="5"/>
      <c r="D193" s="5"/>
      <c r="E193" s="5"/>
      <c r="F193" s="5"/>
      <c r="G193" s="5"/>
      <c r="H193" s="5"/>
      <c r="I193" s="5"/>
      <c r="J193" s="5"/>
      <c r="K193" s="5"/>
      <c r="L193" s="5"/>
      <c r="M193" s="25"/>
      <c r="N193" s="13"/>
      <c r="O193" s="36"/>
      <c r="P193" s="14" t="s">
        <v>82</v>
      </c>
      <c r="Q193" s="6"/>
    </row>
    <row r="194" spans="1:18" ht="15.75" x14ac:dyDescent="0.25">
      <c r="A194" s="4"/>
      <c r="B194" s="5"/>
      <c r="C194" s="5"/>
      <c r="D194" s="5"/>
      <c r="E194" s="5"/>
      <c r="F194" s="5"/>
      <c r="G194" s="5"/>
      <c r="H194" s="5"/>
      <c r="I194" s="5"/>
      <c r="J194" s="5"/>
      <c r="K194" s="5"/>
      <c r="L194" s="5"/>
      <c r="M194" s="25"/>
      <c r="N194" s="15"/>
      <c r="O194" s="37" t="s">
        <v>52</v>
      </c>
      <c r="P194" s="16"/>
      <c r="Q194" s="6"/>
    </row>
    <row r="195" spans="1:18" ht="15.75" x14ac:dyDescent="0.25">
      <c r="A195" s="4"/>
      <c r="B195" s="5"/>
      <c r="C195" s="5"/>
      <c r="D195" s="5"/>
      <c r="E195" s="5"/>
      <c r="F195" s="5"/>
      <c r="G195" s="5"/>
      <c r="H195" s="5"/>
      <c r="I195" s="5"/>
      <c r="J195" s="5"/>
      <c r="K195" s="5"/>
      <c r="L195" s="5"/>
      <c r="M195" s="26" t="s">
        <v>83</v>
      </c>
      <c r="N195" s="30" t="s">
        <v>17</v>
      </c>
      <c r="O195" s="34" t="e">
        <f>COUNTIFS(Table1[RACE DESCRIPTION],R195,#REF!,1)</f>
        <v>#REF!</v>
      </c>
      <c r="P195" s="18"/>
      <c r="Q195" s="6"/>
      <c r="R195" s="44" t="s">
        <v>171</v>
      </c>
    </row>
    <row r="196" spans="1:18" ht="15.75" x14ac:dyDescent="0.25">
      <c r="A196" s="4"/>
      <c r="B196" s="5"/>
      <c r="C196" s="5"/>
      <c r="D196" s="5"/>
      <c r="E196" s="5"/>
      <c r="F196" s="5"/>
      <c r="G196" s="5"/>
      <c r="H196" s="5"/>
      <c r="I196" s="5"/>
      <c r="J196" s="5"/>
      <c r="K196" s="5"/>
      <c r="L196" s="5"/>
      <c r="M196" s="26" t="s">
        <v>84</v>
      </c>
      <c r="N196" s="30" t="s">
        <v>17</v>
      </c>
      <c r="O196" s="34" t="e">
        <f>COUNTIFS(Table1[RACE DESCRIPTION],R196,#REF!,1)</f>
        <v>#REF!</v>
      </c>
      <c r="P196" s="18"/>
      <c r="Q196" s="6"/>
      <c r="R196" s="44" t="s">
        <v>172</v>
      </c>
    </row>
    <row r="197" spans="1:18" ht="15.75" x14ac:dyDescent="0.25">
      <c r="A197" s="4"/>
      <c r="B197" s="5"/>
      <c r="C197" s="5"/>
      <c r="D197" s="5"/>
      <c r="E197" s="5"/>
      <c r="F197" s="5"/>
      <c r="G197" s="5"/>
      <c r="H197" s="5"/>
      <c r="I197" s="5"/>
      <c r="J197" s="5"/>
      <c r="K197" s="5"/>
      <c r="L197" s="5"/>
      <c r="M197" s="26" t="s">
        <v>85</v>
      </c>
      <c r="N197" s="30" t="s">
        <v>17</v>
      </c>
      <c r="O197" s="34" t="e">
        <f>COUNTIFS(Table1[RACE DESCRIPTION],R197,#REF!,1)</f>
        <v>#REF!</v>
      </c>
      <c r="P197" s="18"/>
      <c r="Q197" s="6"/>
      <c r="R197" s="44" t="s">
        <v>173</v>
      </c>
    </row>
    <row r="198" spans="1:18" ht="15.75" x14ac:dyDescent="0.25">
      <c r="A198" s="4"/>
      <c r="B198" s="5"/>
      <c r="C198" s="5"/>
      <c r="D198" s="5"/>
      <c r="E198" s="5"/>
      <c r="F198" s="5"/>
      <c r="G198" s="5"/>
      <c r="H198" s="5"/>
      <c r="I198" s="5"/>
      <c r="J198" s="5"/>
      <c r="K198" s="5"/>
      <c r="L198" s="5"/>
      <c r="M198" s="26" t="s">
        <v>86</v>
      </c>
      <c r="N198" s="30" t="s">
        <v>17</v>
      </c>
      <c r="O198" s="34" t="e">
        <f>COUNTIFS(Table1[RACE DESCRIPTION],R198,#REF!,1)</f>
        <v>#REF!</v>
      </c>
      <c r="P198" s="18"/>
      <c r="Q198" s="6"/>
      <c r="R198" s="44" t="s">
        <v>174</v>
      </c>
    </row>
    <row r="199" spans="1:18" ht="15.75" x14ac:dyDescent="0.25">
      <c r="A199" s="4"/>
      <c r="B199" s="5"/>
      <c r="C199" s="5"/>
      <c r="D199" s="5"/>
      <c r="E199" s="5"/>
      <c r="F199" s="5"/>
      <c r="G199" s="5"/>
      <c r="H199" s="5"/>
      <c r="I199" s="5"/>
      <c r="J199" s="5"/>
      <c r="K199" s="5"/>
      <c r="L199" s="5"/>
      <c r="M199" s="26" t="s">
        <v>87</v>
      </c>
      <c r="N199" s="30" t="s">
        <v>17</v>
      </c>
      <c r="O199" s="34" t="e">
        <f>COUNTIFS(Table1[RACE DESCRIPTION],R199,#REF!,1)</f>
        <v>#REF!</v>
      </c>
      <c r="P199" s="18"/>
      <c r="Q199" s="6"/>
      <c r="R199" s="44" t="s">
        <v>175</v>
      </c>
    </row>
    <row r="200" spans="1:18" ht="15.75" x14ac:dyDescent="0.25">
      <c r="A200" s="4"/>
      <c r="B200" s="5"/>
      <c r="C200" s="5"/>
      <c r="D200" s="5"/>
      <c r="E200" s="5"/>
      <c r="F200" s="5"/>
      <c r="G200" s="5"/>
      <c r="H200" s="5"/>
      <c r="I200" s="5"/>
      <c r="J200" s="5"/>
      <c r="K200" s="5"/>
      <c r="L200" s="5"/>
      <c r="M200" s="26" t="s">
        <v>88</v>
      </c>
      <c r="N200" s="30" t="s">
        <v>17</v>
      </c>
      <c r="O200" s="34" t="e">
        <f>COUNTIFS(Table1[RACE DESCRIPTION],R200,#REF!,1)</f>
        <v>#REF!</v>
      </c>
      <c r="P200" s="18"/>
      <c r="Q200" s="6"/>
      <c r="R200" s="44" t="s">
        <v>176</v>
      </c>
    </row>
    <row r="201" spans="1:18" ht="15.75" x14ac:dyDescent="0.25">
      <c r="A201" s="4"/>
      <c r="B201" s="5"/>
      <c r="C201" s="5"/>
      <c r="D201" s="5"/>
      <c r="E201" s="5"/>
      <c r="F201" s="5"/>
      <c r="G201" s="5"/>
      <c r="H201" s="5"/>
      <c r="I201" s="5"/>
      <c r="J201" s="5"/>
      <c r="K201" s="5"/>
      <c r="L201" s="5"/>
      <c r="M201" s="26" t="s">
        <v>64</v>
      </c>
      <c r="N201" s="30" t="s">
        <v>17</v>
      </c>
      <c r="O201" s="34" t="e">
        <f>COUNTIFS(Table1[RACE DESCRIPTION],R201,#REF!,1)</f>
        <v>#REF!</v>
      </c>
      <c r="P201" s="18"/>
      <c r="Q201" s="6"/>
      <c r="R201" s="44" t="s">
        <v>177</v>
      </c>
    </row>
    <row r="202" spans="1:18" ht="15.75" x14ac:dyDescent="0.25">
      <c r="A202" s="4"/>
      <c r="B202" s="5"/>
      <c r="C202" s="5"/>
      <c r="D202" s="5"/>
      <c r="E202" s="5"/>
      <c r="F202" s="5"/>
      <c r="G202" s="5"/>
      <c r="H202" s="5"/>
      <c r="I202" s="5"/>
      <c r="J202" s="5"/>
      <c r="K202" s="5"/>
      <c r="L202" s="5"/>
      <c r="M202" s="26" t="s">
        <v>89</v>
      </c>
      <c r="N202" s="30" t="s">
        <v>17</v>
      </c>
      <c r="O202" s="34" t="e">
        <f>COUNTIFS(Table1[RACE DESCRIPTION],R202,#REF!,1)</f>
        <v>#REF!</v>
      </c>
      <c r="P202" s="18"/>
      <c r="Q202" s="6"/>
      <c r="R202" s="44" t="s">
        <v>178</v>
      </c>
    </row>
    <row r="203" spans="1:18" ht="15.75" x14ac:dyDescent="0.25">
      <c r="A203" s="4"/>
      <c r="B203" s="5"/>
      <c r="C203" s="5"/>
      <c r="D203" s="5"/>
      <c r="E203" s="5"/>
      <c r="F203" s="5"/>
      <c r="G203" s="5"/>
      <c r="H203" s="5"/>
      <c r="I203" s="5"/>
      <c r="J203" s="5"/>
      <c r="K203" s="5"/>
      <c r="L203" s="5"/>
      <c r="M203" s="25"/>
      <c r="N203" s="13"/>
      <c r="O203" s="36"/>
      <c r="P203" s="14"/>
      <c r="Q203" s="6"/>
    </row>
    <row r="204" spans="1:18" ht="15.75" x14ac:dyDescent="0.25">
      <c r="A204" s="4"/>
      <c r="B204" s="5"/>
      <c r="C204" s="5"/>
      <c r="D204" s="5"/>
      <c r="E204" s="5"/>
      <c r="F204" s="5"/>
      <c r="G204" s="5"/>
      <c r="H204" s="5"/>
      <c r="I204" s="5"/>
      <c r="J204" s="5"/>
      <c r="K204" s="5"/>
      <c r="L204" s="5"/>
      <c r="M204" s="25"/>
      <c r="N204" s="13"/>
      <c r="O204" s="36"/>
      <c r="P204" s="14" t="s">
        <v>90</v>
      </c>
      <c r="Q204" s="6"/>
    </row>
    <row r="205" spans="1:18" ht="15.75" x14ac:dyDescent="0.25">
      <c r="A205" s="4"/>
      <c r="B205" s="5"/>
      <c r="C205" s="5"/>
      <c r="D205" s="5"/>
      <c r="E205" s="5"/>
      <c r="F205" s="5"/>
      <c r="G205" s="5"/>
      <c r="H205" s="5"/>
      <c r="I205" s="5"/>
      <c r="J205" s="5"/>
      <c r="K205" s="5"/>
      <c r="L205" s="5"/>
      <c r="M205" s="25"/>
      <c r="N205" s="15"/>
      <c r="O205" s="37" t="s">
        <v>52</v>
      </c>
      <c r="P205" s="16"/>
      <c r="Q205" s="6"/>
    </row>
    <row r="206" spans="1:18" ht="15.75" x14ac:dyDescent="0.25">
      <c r="A206" s="4"/>
      <c r="B206" s="5"/>
      <c r="C206" s="5"/>
      <c r="D206" s="5"/>
      <c r="E206" s="5"/>
      <c r="F206" s="5"/>
      <c r="G206" s="5"/>
      <c r="H206" s="5"/>
      <c r="I206" s="5"/>
      <c r="J206" s="5"/>
      <c r="K206" s="5"/>
      <c r="L206" s="5"/>
      <c r="M206" s="26" t="s">
        <v>91</v>
      </c>
      <c r="N206" s="30" t="s">
        <v>17</v>
      </c>
      <c r="O206" s="34" t="e">
        <f>COUNTIFS(Table1[EEO CATEGORY],R206,#REF!,1)</f>
        <v>#REF!</v>
      </c>
      <c r="P206" s="18"/>
      <c r="Q206" s="6"/>
      <c r="R206" s="44" t="s">
        <v>159</v>
      </c>
    </row>
    <row r="207" spans="1:18" ht="15.75" x14ac:dyDescent="0.25">
      <c r="A207" s="4"/>
      <c r="B207" s="5"/>
      <c r="C207" s="5"/>
      <c r="D207" s="5"/>
      <c r="E207" s="5"/>
      <c r="F207" s="5"/>
      <c r="G207" s="5"/>
      <c r="H207" s="5"/>
      <c r="I207" s="5"/>
      <c r="J207" s="5"/>
      <c r="K207" s="5"/>
      <c r="L207" s="5"/>
      <c r="M207" s="26" t="s">
        <v>92</v>
      </c>
      <c r="N207" s="30" t="s">
        <v>17</v>
      </c>
      <c r="O207" s="34" t="e">
        <f>COUNTIFS(Table1[EEO CATEGORY],R207,#REF!,1)</f>
        <v>#REF!</v>
      </c>
      <c r="P207" s="18"/>
      <c r="Q207" s="6"/>
      <c r="R207" s="44" t="s">
        <v>160</v>
      </c>
    </row>
    <row r="208" spans="1:18" ht="15.75" x14ac:dyDescent="0.25">
      <c r="A208" s="4"/>
      <c r="B208" s="5"/>
      <c r="C208" s="5"/>
      <c r="D208" s="5"/>
      <c r="E208" s="5"/>
      <c r="F208" s="5"/>
      <c r="G208" s="5"/>
      <c r="H208" s="5"/>
      <c r="I208" s="5"/>
      <c r="J208" s="5"/>
      <c r="K208" s="5"/>
      <c r="L208" s="5"/>
      <c r="M208" s="26" t="s">
        <v>93</v>
      </c>
      <c r="N208" s="30" t="s">
        <v>17</v>
      </c>
      <c r="O208" s="34" t="e">
        <f>COUNTIFS(Table1[EEO CATEGORY],R208,#REF!,1)</f>
        <v>#REF!</v>
      </c>
      <c r="P208" s="18"/>
      <c r="Q208" s="6"/>
      <c r="R208" s="44" t="s">
        <v>161</v>
      </c>
    </row>
    <row r="209" spans="1:18" ht="15.75" x14ac:dyDescent="0.25">
      <c r="A209" s="4"/>
      <c r="B209" s="5"/>
      <c r="C209" s="5"/>
      <c r="D209" s="5"/>
      <c r="E209" s="5"/>
      <c r="F209" s="5"/>
      <c r="G209" s="5"/>
      <c r="H209" s="5"/>
      <c r="I209" s="5"/>
      <c r="J209" s="5"/>
      <c r="K209" s="5"/>
      <c r="L209" s="5"/>
      <c r="M209" s="26" t="s">
        <v>94</v>
      </c>
      <c r="N209" s="30" t="s">
        <v>17</v>
      </c>
      <c r="O209" s="34" t="e">
        <f>COUNTIFS(Table1[EEO CATEGORY],R209,#REF!,1)</f>
        <v>#REF!</v>
      </c>
      <c r="P209" s="18"/>
      <c r="Q209" s="6"/>
      <c r="R209" s="44" t="s">
        <v>162</v>
      </c>
    </row>
    <row r="210" spans="1:18" ht="15.75" x14ac:dyDescent="0.25">
      <c r="A210" s="4"/>
      <c r="B210" s="5"/>
      <c r="C210" s="5"/>
      <c r="D210" s="5"/>
      <c r="E210" s="5"/>
      <c r="F210" s="5"/>
      <c r="G210" s="5"/>
      <c r="H210" s="5"/>
      <c r="I210" s="5"/>
      <c r="J210" s="5"/>
      <c r="K210" s="5"/>
      <c r="L210" s="5"/>
      <c r="M210" s="26" t="s">
        <v>95</v>
      </c>
      <c r="N210" s="30" t="s">
        <v>17</v>
      </c>
      <c r="O210" s="34" t="e">
        <f>COUNTIFS(Table1[EEO CATEGORY],R210,#REF!,1)</f>
        <v>#REF!</v>
      </c>
      <c r="P210" s="18"/>
      <c r="Q210" s="6"/>
      <c r="R210" s="44" t="s">
        <v>163</v>
      </c>
    </row>
    <row r="211" spans="1:18" ht="15.75" x14ac:dyDescent="0.25">
      <c r="A211" s="4"/>
      <c r="B211" s="5"/>
      <c r="C211" s="5"/>
      <c r="D211" s="5"/>
      <c r="E211" s="5"/>
      <c r="F211" s="5"/>
      <c r="G211" s="5"/>
      <c r="H211" s="5"/>
      <c r="I211" s="5"/>
      <c r="J211" s="5"/>
      <c r="K211" s="5"/>
      <c r="L211" s="5"/>
      <c r="M211" s="26" t="s">
        <v>96</v>
      </c>
      <c r="N211" s="30" t="s">
        <v>17</v>
      </c>
      <c r="O211" s="34" t="e">
        <f>COUNTIFS(Table1[EEO CATEGORY],R211,#REF!,1)</f>
        <v>#REF!</v>
      </c>
      <c r="P211" s="18"/>
      <c r="Q211" s="6"/>
      <c r="R211" s="44" t="s">
        <v>164</v>
      </c>
    </row>
    <row r="212" spans="1:18" ht="15.75" x14ac:dyDescent="0.25">
      <c r="A212" s="4"/>
      <c r="B212" s="5"/>
      <c r="C212" s="5"/>
      <c r="D212" s="5"/>
      <c r="E212" s="5"/>
      <c r="F212" s="5"/>
      <c r="G212" s="5"/>
      <c r="H212" s="5"/>
      <c r="I212" s="5"/>
      <c r="J212" s="5"/>
      <c r="K212" s="5"/>
      <c r="L212" s="5"/>
      <c r="M212" s="26" t="s">
        <v>97</v>
      </c>
      <c r="N212" s="30" t="s">
        <v>17</v>
      </c>
      <c r="O212" s="34" t="e">
        <f>COUNTIFS(Table1[EEO CATEGORY],R212,#REF!,1)</f>
        <v>#REF!</v>
      </c>
      <c r="P212" s="18"/>
      <c r="Q212" s="6"/>
      <c r="R212" s="44" t="s">
        <v>165</v>
      </c>
    </row>
    <row r="213" spans="1:18" ht="15.75" x14ac:dyDescent="0.25">
      <c r="A213" s="4"/>
      <c r="B213" s="5"/>
      <c r="C213" s="5"/>
      <c r="D213" s="5"/>
      <c r="E213" s="5"/>
      <c r="F213" s="5"/>
      <c r="G213" s="5"/>
      <c r="H213" s="5"/>
      <c r="I213" s="5"/>
      <c r="J213" s="5"/>
      <c r="K213" s="5"/>
      <c r="L213" s="5"/>
      <c r="M213" s="26" t="s">
        <v>98</v>
      </c>
      <c r="N213" s="30" t="s">
        <v>17</v>
      </c>
      <c r="O213" s="34" t="e">
        <f>COUNTIFS(Table1[EEO CATEGORY],R213,#REF!,1)</f>
        <v>#REF!</v>
      </c>
      <c r="P213" s="18"/>
      <c r="Q213" s="6"/>
      <c r="R213" s="44" t="s">
        <v>166</v>
      </c>
    </row>
    <row r="214" spans="1:18" ht="15.75" x14ac:dyDescent="0.25">
      <c r="A214" s="4"/>
      <c r="B214" s="5"/>
      <c r="C214" s="5"/>
      <c r="D214" s="5"/>
      <c r="E214" s="5"/>
      <c r="F214" s="5"/>
      <c r="G214" s="5"/>
      <c r="H214" s="5"/>
      <c r="I214" s="5"/>
      <c r="J214" s="5"/>
      <c r="K214" s="5"/>
      <c r="L214" s="5"/>
      <c r="M214" s="26" t="s">
        <v>99</v>
      </c>
      <c r="N214" s="30" t="s">
        <v>17</v>
      </c>
      <c r="O214" s="34" t="e">
        <f>COUNTIFS(Table1[EEO CATEGORY],R214,#REF!,1)</f>
        <v>#REF!</v>
      </c>
      <c r="P214" s="18"/>
      <c r="Q214" s="6"/>
      <c r="R214" s="44" t="s">
        <v>167</v>
      </c>
    </row>
    <row r="215" spans="1:18" ht="15.75" x14ac:dyDescent="0.25">
      <c r="A215" s="4"/>
      <c r="B215" s="5"/>
      <c r="C215" s="5"/>
      <c r="D215" s="5"/>
      <c r="E215" s="5"/>
      <c r="F215" s="5"/>
      <c r="G215" s="5"/>
      <c r="H215" s="5"/>
      <c r="I215" s="5"/>
      <c r="J215" s="5"/>
      <c r="K215" s="5"/>
      <c r="L215" s="5"/>
      <c r="M215" s="26" t="s">
        <v>100</v>
      </c>
      <c r="N215" s="30" t="s">
        <v>17</v>
      </c>
      <c r="O215" s="34" t="e">
        <f>COUNTIFS(Table1[EEO CATEGORY],R215,#REF!,1)</f>
        <v>#REF!</v>
      </c>
      <c r="P215" s="18"/>
      <c r="Q215" s="6"/>
      <c r="R215" s="44" t="s">
        <v>168</v>
      </c>
    </row>
    <row r="216" spans="1:18" ht="15.75" x14ac:dyDescent="0.25">
      <c r="A216" s="4"/>
      <c r="B216" s="5"/>
      <c r="C216" s="5"/>
      <c r="D216" s="5"/>
      <c r="E216" s="5"/>
      <c r="F216" s="5"/>
      <c r="G216" s="5"/>
      <c r="H216" s="5"/>
      <c r="I216" s="5"/>
      <c r="J216" s="5"/>
      <c r="K216" s="5"/>
      <c r="L216" s="5"/>
      <c r="M216" s="29"/>
      <c r="N216" s="13"/>
      <c r="O216" s="36"/>
      <c r="P216" s="16"/>
      <c r="Q216" s="6"/>
    </row>
    <row r="217" spans="1:18" ht="15.75" x14ac:dyDescent="0.25">
      <c r="A217" s="4"/>
      <c r="B217" s="5"/>
      <c r="C217" s="5"/>
      <c r="D217" s="5"/>
      <c r="E217" s="5"/>
      <c r="F217" s="5"/>
      <c r="G217" s="5"/>
      <c r="H217" s="5"/>
      <c r="I217" s="5"/>
      <c r="J217" s="5"/>
      <c r="K217" s="5"/>
      <c r="L217" s="5"/>
      <c r="M217" s="29"/>
      <c r="N217" s="13"/>
      <c r="O217" s="36"/>
      <c r="P217" s="14" t="s">
        <v>101</v>
      </c>
      <c r="Q217" s="6"/>
    </row>
    <row r="218" spans="1:18" ht="15.75" x14ac:dyDescent="0.25">
      <c r="A218" s="4"/>
      <c r="B218" s="5"/>
      <c r="C218" s="5"/>
      <c r="D218" s="5"/>
      <c r="E218" s="5"/>
      <c r="F218" s="5"/>
      <c r="G218" s="5"/>
      <c r="H218" s="5"/>
      <c r="I218" s="5"/>
      <c r="J218" s="5"/>
      <c r="K218" s="5"/>
      <c r="L218" s="5"/>
      <c r="M218" s="25"/>
      <c r="N218" s="15"/>
      <c r="O218" s="37" t="s">
        <v>52</v>
      </c>
      <c r="P218" s="5"/>
      <c r="Q218" s="6"/>
    </row>
    <row r="219" spans="1:18" ht="15.75" x14ac:dyDescent="0.25">
      <c r="A219" s="4"/>
      <c r="B219" s="5"/>
      <c r="C219" s="20"/>
      <c r="D219" s="5"/>
      <c r="E219" s="5"/>
      <c r="F219" s="5"/>
      <c r="G219" s="5"/>
      <c r="H219" s="5"/>
      <c r="I219" s="63">
        <f>I28</f>
        <v>0</v>
      </c>
      <c r="J219" s="63"/>
      <c r="K219" s="63"/>
      <c r="L219" s="63"/>
      <c r="M219" s="63"/>
      <c r="N219" s="30" t="s">
        <v>17</v>
      </c>
      <c r="O219" s="34" t="e">
        <f>COUNTIFS(Table1[EMPLOYEE CATEGORY],I219,#REF!,1)</f>
        <v>#REF!</v>
      </c>
      <c r="P219" s="18"/>
      <c r="Q219" s="6"/>
    </row>
    <row r="220" spans="1:18" ht="15.75" x14ac:dyDescent="0.25">
      <c r="A220" s="4"/>
      <c r="B220" s="5"/>
      <c r="C220" s="20"/>
      <c r="D220" s="5"/>
      <c r="E220" s="5"/>
      <c r="F220" s="5"/>
      <c r="G220" s="5"/>
      <c r="H220" s="5"/>
      <c r="I220" s="63">
        <f t="shared" ref="I220:I233" si="3">I29</f>
        <v>0</v>
      </c>
      <c r="J220" s="63"/>
      <c r="K220" s="63"/>
      <c r="L220" s="63"/>
      <c r="M220" s="63"/>
      <c r="N220" s="30" t="s">
        <v>17</v>
      </c>
      <c r="O220" s="34" t="e">
        <f>COUNTIFS(Table1[EMPLOYEE CATEGORY],I220,#REF!,1)</f>
        <v>#REF!</v>
      </c>
      <c r="P220" s="18"/>
      <c r="Q220" s="6"/>
    </row>
    <row r="221" spans="1:18" ht="15.75" x14ac:dyDescent="0.25">
      <c r="A221" s="4"/>
      <c r="B221" s="5"/>
      <c r="C221" s="20"/>
      <c r="D221" s="5"/>
      <c r="E221" s="5"/>
      <c r="F221" s="5"/>
      <c r="G221" s="5"/>
      <c r="H221" s="5"/>
      <c r="I221" s="63">
        <f t="shared" si="3"/>
        <v>0</v>
      </c>
      <c r="J221" s="63"/>
      <c r="K221" s="63"/>
      <c r="L221" s="63"/>
      <c r="M221" s="63"/>
      <c r="N221" s="30" t="s">
        <v>17</v>
      </c>
      <c r="O221" s="34" t="e">
        <f>COUNTIFS(Table1[EMPLOYEE CATEGORY],I221,#REF!,1)</f>
        <v>#REF!</v>
      </c>
      <c r="P221" s="18"/>
      <c r="Q221" s="6"/>
    </row>
    <row r="222" spans="1:18" ht="15.75" x14ac:dyDescent="0.25">
      <c r="A222" s="4"/>
      <c r="B222" s="5"/>
      <c r="C222" s="20"/>
      <c r="D222" s="5"/>
      <c r="E222" s="5"/>
      <c r="F222" s="5"/>
      <c r="G222" s="5"/>
      <c r="H222" s="5"/>
      <c r="I222" s="63">
        <f t="shared" si="3"/>
        <v>0</v>
      </c>
      <c r="J222" s="63"/>
      <c r="K222" s="63"/>
      <c r="L222" s="63"/>
      <c r="M222" s="63"/>
      <c r="N222" s="30" t="s">
        <v>17</v>
      </c>
      <c r="O222" s="34" t="e">
        <f>COUNTIFS(Table1[EMPLOYEE CATEGORY],I222,#REF!,1)</f>
        <v>#REF!</v>
      </c>
      <c r="P222" s="18"/>
      <c r="Q222" s="6"/>
    </row>
    <row r="223" spans="1:18" ht="15.75" x14ac:dyDescent="0.25">
      <c r="A223" s="4"/>
      <c r="B223" s="5"/>
      <c r="C223" s="20"/>
      <c r="D223" s="5"/>
      <c r="E223" s="5"/>
      <c r="F223" s="5"/>
      <c r="G223" s="5"/>
      <c r="H223" s="5"/>
      <c r="I223" s="63">
        <f t="shared" si="3"/>
        <v>0</v>
      </c>
      <c r="J223" s="63"/>
      <c r="K223" s="63"/>
      <c r="L223" s="63"/>
      <c r="M223" s="63"/>
      <c r="N223" s="30" t="s">
        <v>17</v>
      </c>
      <c r="O223" s="34" t="e">
        <f>COUNTIFS(Table1[EMPLOYEE CATEGORY],I223,#REF!,1)</f>
        <v>#REF!</v>
      </c>
      <c r="P223" s="18"/>
      <c r="Q223" s="6"/>
    </row>
    <row r="224" spans="1:18" ht="15.75" x14ac:dyDescent="0.25">
      <c r="A224" s="4"/>
      <c r="B224" s="5"/>
      <c r="C224" s="20"/>
      <c r="D224" s="5"/>
      <c r="E224" s="5"/>
      <c r="F224" s="5"/>
      <c r="G224" s="5"/>
      <c r="H224" s="5"/>
      <c r="I224" s="63">
        <f t="shared" si="3"/>
        <v>0</v>
      </c>
      <c r="J224" s="63"/>
      <c r="K224" s="63"/>
      <c r="L224" s="63"/>
      <c r="M224" s="63"/>
      <c r="N224" s="30" t="s">
        <v>17</v>
      </c>
      <c r="O224" s="34" t="e">
        <f>COUNTIFS(Table1[EMPLOYEE CATEGORY],I224,#REF!,1)</f>
        <v>#REF!</v>
      </c>
      <c r="P224" s="18"/>
      <c r="Q224" s="6"/>
    </row>
    <row r="225" spans="1:17" ht="15.75" x14ac:dyDescent="0.25">
      <c r="A225" s="4"/>
      <c r="B225" s="5"/>
      <c r="C225" s="20"/>
      <c r="D225" s="5"/>
      <c r="E225" s="5"/>
      <c r="F225" s="5"/>
      <c r="G225" s="5"/>
      <c r="H225" s="5"/>
      <c r="I225" s="63">
        <f t="shared" si="3"/>
        <v>0</v>
      </c>
      <c r="J225" s="63"/>
      <c r="K225" s="63"/>
      <c r="L225" s="63"/>
      <c r="M225" s="63"/>
      <c r="N225" s="30" t="s">
        <v>17</v>
      </c>
      <c r="O225" s="34" t="e">
        <f>COUNTIFS(Table1[EMPLOYEE CATEGORY],I225,#REF!,1)</f>
        <v>#REF!</v>
      </c>
      <c r="P225" s="18"/>
      <c r="Q225" s="6"/>
    </row>
    <row r="226" spans="1:17" ht="15.75" x14ac:dyDescent="0.25">
      <c r="A226" s="4"/>
      <c r="B226" s="5"/>
      <c r="C226" s="20"/>
      <c r="D226" s="5"/>
      <c r="E226" s="5"/>
      <c r="F226" s="5"/>
      <c r="G226" s="5"/>
      <c r="H226" s="5"/>
      <c r="I226" s="63">
        <f t="shared" si="3"/>
        <v>0</v>
      </c>
      <c r="J226" s="63"/>
      <c r="K226" s="63"/>
      <c r="L226" s="63"/>
      <c r="M226" s="63"/>
      <c r="N226" s="30" t="s">
        <v>17</v>
      </c>
      <c r="O226" s="34" t="e">
        <f>COUNTIFS(Table1[EMPLOYEE CATEGORY],I226,#REF!,1)</f>
        <v>#REF!</v>
      </c>
      <c r="P226" s="18"/>
      <c r="Q226" s="6"/>
    </row>
    <row r="227" spans="1:17" ht="15.75" x14ac:dyDescent="0.25">
      <c r="A227" s="4"/>
      <c r="B227" s="5"/>
      <c r="C227" s="20"/>
      <c r="D227" s="5"/>
      <c r="E227" s="5"/>
      <c r="F227" s="5"/>
      <c r="G227" s="5"/>
      <c r="H227" s="5"/>
      <c r="I227" s="63">
        <f t="shared" si="3"/>
        <v>0</v>
      </c>
      <c r="J227" s="63"/>
      <c r="K227" s="63"/>
      <c r="L227" s="63"/>
      <c r="M227" s="63"/>
      <c r="N227" s="30" t="s">
        <v>17</v>
      </c>
      <c r="O227" s="34" t="e">
        <f>COUNTIFS(Table1[EMPLOYEE CATEGORY],I227,#REF!,1)</f>
        <v>#REF!</v>
      </c>
      <c r="P227" s="18"/>
      <c r="Q227" s="6"/>
    </row>
    <row r="228" spans="1:17" ht="15.75" x14ac:dyDescent="0.25">
      <c r="A228" s="4"/>
      <c r="B228" s="5"/>
      <c r="C228" s="20"/>
      <c r="D228" s="5"/>
      <c r="E228" s="5"/>
      <c r="F228" s="5"/>
      <c r="G228" s="5"/>
      <c r="H228" s="5"/>
      <c r="I228" s="63">
        <f t="shared" si="3"/>
        <v>0</v>
      </c>
      <c r="J228" s="63"/>
      <c r="K228" s="63"/>
      <c r="L228" s="63"/>
      <c r="M228" s="63"/>
      <c r="N228" s="30" t="s">
        <v>17</v>
      </c>
      <c r="O228" s="34" t="e">
        <f>COUNTIFS(Table1[EMPLOYEE CATEGORY],I228,#REF!,1)</f>
        <v>#REF!</v>
      </c>
      <c r="P228" s="18"/>
      <c r="Q228" s="6"/>
    </row>
    <row r="229" spans="1:17" ht="15.75" x14ac:dyDescent="0.25">
      <c r="A229" s="4"/>
      <c r="B229" s="5"/>
      <c r="C229" s="20"/>
      <c r="D229" s="5"/>
      <c r="E229" s="5"/>
      <c r="F229" s="5"/>
      <c r="G229" s="5"/>
      <c r="H229" s="5"/>
      <c r="I229" s="63">
        <f t="shared" si="3"/>
        <v>0</v>
      </c>
      <c r="J229" s="63"/>
      <c r="K229" s="63"/>
      <c r="L229" s="63"/>
      <c r="M229" s="63"/>
      <c r="N229" s="30" t="s">
        <v>17</v>
      </c>
      <c r="O229" s="34" t="e">
        <f>COUNTIFS(Table1[EMPLOYEE CATEGORY],I229,#REF!,1)</f>
        <v>#REF!</v>
      </c>
      <c r="P229" s="18"/>
      <c r="Q229" s="6"/>
    </row>
    <row r="230" spans="1:17" ht="15.75" x14ac:dyDescent="0.25">
      <c r="A230" s="4"/>
      <c r="B230" s="5"/>
      <c r="C230" s="20"/>
      <c r="D230" s="5"/>
      <c r="E230" s="5"/>
      <c r="F230" s="5"/>
      <c r="G230" s="5"/>
      <c r="H230" s="5"/>
      <c r="I230" s="63">
        <f t="shared" si="3"/>
        <v>0</v>
      </c>
      <c r="J230" s="63"/>
      <c r="K230" s="63"/>
      <c r="L230" s="63"/>
      <c r="M230" s="63"/>
      <c r="N230" s="30" t="s">
        <v>17</v>
      </c>
      <c r="O230" s="34" t="e">
        <f>COUNTIFS(Table1[EMPLOYEE CATEGORY],I230,#REF!,1)</f>
        <v>#REF!</v>
      </c>
      <c r="P230" s="18"/>
      <c r="Q230" s="6"/>
    </row>
    <row r="231" spans="1:17" ht="15.75" x14ac:dyDescent="0.25">
      <c r="A231" s="4"/>
      <c r="B231" s="5"/>
      <c r="C231" s="20"/>
      <c r="D231" s="5"/>
      <c r="E231" s="5"/>
      <c r="F231" s="5"/>
      <c r="G231" s="5"/>
      <c r="H231" s="5"/>
      <c r="I231" s="63">
        <f t="shared" si="3"/>
        <v>0</v>
      </c>
      <c r="J231" s="63"/>
      <c r="K231" s="63"/>
      <c r="L231" s="63"/>
      <c r="M231" s="63"/>
      <c r="N231" s="30" t="s">
        <v>17</v>
      </c>
      <c r="O231" s="34" t="e">
        <f>COUNTIFS(Table1[EMPLOYEE CATEGORY],I231,#REF!,1)</f>
        <v>#REF!</v>
      </c>
      <c r="P231" s="18"/>
      <c r="Q231" s="6"/>
    </row>
    <row r="232" spans="1:17" ht="15.75" x14ac:dyDescent="0.25">
      <c r="A232" s="4"/>
      <c r="B232" s="5"/>
      <c r="C232" s="20"/>
      <c r="D232" s="5"/>
      <c r="E232" s="5"/>
      <c r="F232" s="5"/>
      <c r="G232" s="5"/>
      <c r="H232" s="5"/>
      <c r="I232" s="63">
        <f t="shared" si="3"/>
        <v>0</v>
      </c>
      <c r="J232" s="63"/>
      <c r="K232" s="63"/>
      <c r="L232" s="63"/>
      <c r="M232" s="63"/>
      <c r="N232" s="30" t="s">
        <v>17</v>
      </c>
      <c r="O232" s="34" t="e">
        <f>COUNTIFS(Table1[EMPLOYEE CATEGORY],I232,#REF!,1)</f>
        <v>#REF!</v>
      </c>
      <c r="P232" s="18"/>
      <c r="Q232" s="6"/>
    </row>
    <row r="233" spans="1:17" ht="15.75" x14ac:dyDescent="0.25">
      <c r="A233" s="4"/>
      <c r="B233" s="5"/>
      <c r="C233" s="32"/>
      <c r="D233" s="5"/>
      <c r="E233" s="5"/>
      <c r="F233" s="5"/>
      <c r="G233" s="5"/>
      <c r="H233" s="5"/>
      <c r="I233" s="63">
        <f t="shared" si="3"/>
        <v>0</v>
      </c>
      <c r="J233" s="63"/>
      <c r="K233" s="63"/>
      <c r="L233" s="63"/>
      <c r="M233" s="63"/>
      <c r="N233" s="30" t="s">
        <v>17</v>
      </c>
      <c r="O233" s="34" t="e">
        <f>COUNTIFS(Table1[EMPLOYEE CATEGORY],I233,#REF!,1)</f>
        <v>#REF!</v>
      </c>
      <c r="P233" s="18"/>
      <c r="Q233" s="6"/>
    </row>
    <row r="234" spans="1:17" x14ac:dyDescent="0.25">
      <c r="A234" s="4"/>
      <c r="B234" s="5"/>
      <c r="C234" s="5"/>
      <c r="D234" s="5"/>
      <c r="E234" s="5"/>
      <c r="F234" s="5"/>
      <c r="G234" s="5"/>
      <c r="H234" s="5"/>
      <c r="I234" s="5"/>
      <c r="J234" s="5"/>
      <c r="K234" s="5"/>
      <c r="L234" s="5"/>
      <c r="M234" s="31"/>
      <c r="N234" s="5"/>
      <c r="O234" s="38"/>
      <c r="P234" s="5"/>
      <c r="Q234" s="6"/>
    </row>
    <row r="235" spans="1:17" ht="15.75" x14ac:dyDescent="0.25">
      <c r="A235" s="4"/>
      <c r="B235" s="5"/>
      <c r="C235" s="5"/>
      <c r="D235" s="5"/>
      <c r="E235" s="5"/>
      <c r="F235" s="5"/>
      <c r="G235" s="5"/>
      <c r="H235" s="5"/>
      <c r="I235" s="5"/>
      <c r="J235" s="5"/>
      <c r="K235" s="5"/>
      <c r="L235" s="5"/>
      <c r="M235" s="25"/>
      <c r="N235" s="13"/>
      <c r="O235" s="36"/>
      <c r="P235" s="14" t="s">
        <v>102</v>
      </c>
      <c r="Q235" s="6"/>
    </row>
    <row r="236" spans="1:17" ht="15.75" x14ac:dyDescent="0.25">
      <c r="A236" s="4"/>
      <c r="B236" s="5"/>
      <c r="C236" s="5"/>
      <c r="D236" s="5"/>
      <c r="E236" s="5"/>
      <c r="F236" s="5"/>
      <c r="G236" s="5"/>
      <c r="H236" s="5"/>
      <c r="I236" s="5"/>
      <c r="J236" s="5"/>
      <c r="K236" s="5"/>
      <c r="L236" s="5"/>
      <c r="M236" s="25"/>
      <c r="N236" s="15"/>
      <c r="O236" s="37" t="s">
        <v>52</v>
      </c>
      <c r="P236" s="16"/>
      <c r="Q236" s="6"/>
    </row>
    <row r="237" spans="1:17" ht="15.75" x14ac:dyDescent="0.25">
      <c r="A237" s="4"/>
      <c r="B237" s="5"/>
      <c r="C237" s="5"/>
      <c r="D237" s="5"/>
      <c r="E237" s="5"/>
      <c r="F237" s="5"/>
      <c r="G237" s="5"/>
      <c r="H237" s="5"/>
      <c r="I237" s="63">
        <f>I181</f>
        <v>0</v>
      </c>
      <c r="J237" s="63"/>
      <c r="K237" s="63"/>
      <c r="L237" s="63"/>
      <c r="M237" s="63"/>
      <c r="N237" s="30" t="s">
        <v>17</v>
      </c>
      <c r="O237" s="34" t="e">
        <f>COUNTIFS(Table1[DISABILITY CODE DESCRIPTION],I237,#REF!,1)</f>
        <v>#REF!</v>
      </c>
      <c r="P237" s="18"/>
      <c r="Q237" s="6"/>
    </row>
    <row r="238" spans="1:17" ht="15.75" x14ac:dyDescent="0.25">
      <c r="A238" s="4"/>
      <c r="B238" s="5"/>
      <c r="C238" s="5"/>
      <c r="D238" s="5"/>
      <c r="E238" s="5"/>
      <c r="F238" s="5"/>
      <c r="G238" s="5"/>
      <c r="H238" s="5"/>
      <c r="I238" s="63">
        <f t="shared" ref="I238" si="4">I103</f>
        <v>0</v>
      </c>
      <c r="J238" s="63"/>
      <c r="K238" s="63"/>
      <c r="L238" s="63"/>
      <c r="M238" s="63"/>
      <c r="N238" s="30" t="s">
        <v>17</v>
      </c>
      <c r="O238" s="34" t="e">
        <f>COUNTIFS(Table1[VETERAN''S STATUS],I238,#REF!,1)</f>
        <v>#REF!</v>
      </c>
      <c r="P238" s="18"/>
      <c r="Q238" s="6"/>
    </row>
    <row r="239" spans="1:17" x14ac:dyDescent="0.25">
      <c r="A239" s="4"/>
      <c r="B239" s="5"/>
      <c r="C239" s="5"/>
      <c r="D239" s="5"/>
      <c r="E239" s="5"/>
      <c r="F239" s="5"/>
      <c r="G239" s="5"/>
      <c r="H239" s="5"/>
      <c r="I239" s="5"/>
      <c r="J239" s="5"/>
      <c r="K239" s="5"/>
      <c r="L239" s="5"/>
      <c r="M239" s="31"/>
      <c r="N239" s="5"/>
      <c r="O239" s="5"/>
      <c r="P239" s="5"/>
      <c r="Q239" s="6"/>
    </row>
    <row r="240" spans="1:17" x14ac:dyDescent="0.25">
      <c r="A240" s="4"/>
      <c r="B240" s="51" t="s">
        <v>153</v>
      </c>
      <c r="C240" s="51"/>
      <c r="D240" s="51"/>
      <c r="E240" s="51"/>
      <c r="F240" s="51"/>
      <c r="G240" s="51"/>
      <c r="H240" s="51"/>
      <c r="I240" s="51"/>
      <c r="J240" s="51"/>
      <c r="K240" s="51"/>
      <c r="L240" s="51"/>
      <c r="M240" s="51"/>
      <c r="N240" s="65"/>
      <c r="O240" s="65"/>
      <c r="P240" s="65"/>
      <c r="Q240" s="6"/>
    </row>
    <row r="241" spans="1:18" x14ac:dyDescent="0.25">
      <c r="A241" s="4"/>
      <c r="B241" s="52"/>
      <c r="C241" s="52"/>
      <c r="D241" s="52"/>
      <c r="E241" s="52"/>
      <c r="F241" s="52"/>
      <c r="G241" s="52"/>
      <c r="H241" s="52"/>
      <c r="I241" s="52"/>
      <c r="J241" s="52"/>
      <c r="K241" s="52"/>
      <c r="L241" s="52"/>
      <c r="M241" s="52"/>
      <c r="N241" s="66"/>
      <c r="O241" s="66"/>
      <c r="P241" s="66"/>
      <c r="Q241" s="6"/>
    </row>
    <row r="242" spans="1:18" x14ac:dyDescent="0.25">
      <c r="A242" s="4"/>
      <c r="B242" s="67"/>
      <c r="C242" s="67"/>
      <c r="D242" s="67"/>
      <c r="E242" s="67"/>
      <c r="F242" s="67"/>
      <c r="G242" s="67"/>
      <c r="H242" s="67"/>
      <c r="I242" s="67"/>
      <c r="J242" s="67"/>
      <c r="K242" s="67"/>
      <c r="L242" s="67"/>
      <c r="M242" s="67"/>
      <c r="N242" s="67"/>
      <c r="O242" s="67"/>
      <c r="P242" s="67"/>
      <c r="Q242" s="6"/>
    </row>
    <row r="243" spans="1:18" x14ac:dyDescent="0.25">
      <c r="A243" s="4"/>
      <c r="B243" s="5"/>
      <c r="C243" s="5"/>
      <c r="D243" s="5"/>
      <c r="E243" s="5"/>
      <c r="F243" s="5"/>
      <c r="G243" s="5"/>
      <c r="H243" s="5"/>
      <c r="I243" s="5"/>
      <c r="J243" s="5"/>
      <c r="K243" s="5"/>
      <c r="L243" s="5"/>
      <c r="M243" s="31"/>
      <c r="N243" s="5"/>
      <c r="O243" s="5"/>
      <c r="P243" s="5"/>
      <c r="Q243" s="6"/>
    </row>
    <row r="244" spans="1:18" ht="15.75" x14ac:dyDescent="0.25">
      <c r="A244" s="4"/>
      <c r="B244" s="5"/>
      <c r="C244" s="5"/>
      <c r="D244" s="5"/>
      <c r="E244" s="5"/>
      <c r="F244" s="5"/>
      <c r="G244" s="5"/>
      <c r="H244" s="5"/>
      <c r="I244" s="5"/>
      <c r="J244" s="5"/>
      <c r="K244" s="5"/>
      <c r="L244" s="5"/>
      <c r="M244" s="25"/>
      <c r="N244" s="13"/>
      <c r="O244" s="13"/>
      <c r="P244" s="14" t="s">
        <v>103</v>
      </c>
      <c r="Q244" s="6"/>
    </row>
    <row r="245" spans="1:18" ht="15.75" x14ac:dyDescent="0.25">
      <c r="A245" s="4"/>
      <c r="B245" s="5"/>
      <c r="C245" s="5"/>
      <c r="D245" s="5"/>
      <c r="E245" s="5"/>
      <c r="F245" s="5"/>
      <c r="G245" s="5"/>
      <c r="H245" s="5"/>
      <c r="I245" s="5"/>
      <c r="J245" s="5"/>
      <c r="K245" s="5"/>
      <c r="L245" s="5"/>
      <c r="M245" s="25"/>
      <c r="N245" s="15"/>
      <c r="O245" s="15" t="s">
        <v>52</v>
      </c>
      <c r="P245" s="16"/>
      <c r="Q245" s="6"/>
    </row>
    <row r="246" spans="1:18" ht="15.75" x14ac:dyDescent="0.25">
      <c r="A246" s="4"/>
      <c r="B246" s="5"/>
      <c r="C246" s="5"/>
      <c r="D246" s="5"/>
      <c r="E246" s="5"/>
      <c r="F246" s="5"/>
      <c r="G246" s="5"/>
      <c r="H246" s="5"/>
      <c r="I246" s="5"/>
      <c r="J246" s="5"/>
      <c r="K246" s="5"/>
      <c r="L246" s="5"/>
      <c r="M246" s="26" t="s">
        <v>104</v>
      </c>
      <c r="N246" s="30"/>
      <c r="O246" s="34" t="e">
        <f>COUNTIFS(Table1[GENDER],R246,#REF!,1)</f>
        <v>#REF!</v>
      </c>
      <c r="P246" s="18"/>
      <c r="Q246" s="6"/>
      <c r="R246" s="42" t="s">
        <v>169</v>
      </c>
    </row>
    <row r="247" spans="1:18" ht="15.75" x14ac:dyDescent="0.25">
      <c r="A247" s="4"/>
      <c r="B247" s="5"/>
      <c r="C247" s="5"/>
      <c r="D247" s="5"/>
      <c r="E247" s="5"/>
      <c r="F247" s="5"/>
      <c r="G247" s="5"/>
      <c r="H247" s="5"/>
      <c r="I247" s="5"/>
      <c r="J247" s="5"/>
      <c r="K247" s="5"/>
      <c r="L247" s="5"/>
      <c r="M247" s="26" t="s">
        <v>105</v>
      </c>
      <c r="N247" s="30" t="s">
        <v>17</v>
      </c>
      <c r="O247" s="34" t="e">
        <f>COUNTIFS(Table1[GENDER],R247,#REF!,1)</f>
        <v>#REF!</v>
      </c>
      <c r="P247" s="18"/>
      <c r="Q247" s="6"/>
      <c r="R247" s="42" t="s">
        <v>170</v>
      </c>
    </row>
    <row r="248" spans="1:18" ht="15.75" x14ac:dyDescent="0.25">
      <c r="A248" s="4"/>
      <c r="B248" s="5"/>
      <c r="C248" s="5"/>
      <c r="D248" s="5"/>
      <c r="E248" s="5"/>
      <c r="F248" s="5"/>
      <c r="G248" s="5"/>
      <c r="H248" s="5"/>
      <c r="I248" s="5"/>
      <c r="J248" s="5"/>
      <c r="K248" s="5"/>
      <c r="L248" s="5"/>
      <c r="M248" s="25"/>
      <c r="N248" s="13"/>
      <c r="O248" s="36"/>
      <c r="P248" s="14"/>
      <c r="Q248" s="6"/>
    </row>
    <row r="249" spans="1:18" ht="15.75" x14ac:dyDescent="0.25">
      <c r="A249" s="4"/>
      <c r="B249" s="5"/>
      <c r="C249" s="5"/>
      <c r="D249" s="5"/>
      <c r="E249" s="5"/>
      <c r="F249" s="5"/>
      <c r="G249" s="5"/>
      <c r="H249" s="5"/>
      <c r="I249" s="5"/>
      <c r="J249" s="5"/>
      <c r="K249" s="5"/>
      <c r="L249" s="5"/>
      <c r="M249" s="25"/>
      <c r="N249" s="13"/>
      <c r="O249" s="36"/>
      <c r="P249" s="14" t="s">
        <v>106</v>
      </c>
      <c r="Q249" s="6"/>
    </row>
    <row r="250" spans="1:18" ht="15.75" x14ac:dyDescent="0.25">
      <c r="A250" s="4"/>
      <c r="B250" s="5"/>
      <c r="C250" s="5"/>
      <c r="D250" s="5"/>
      <c r="E250" s="5"/>
      <c r="F250" s="5"/>
      <c r="G250" s="5"/>
      <c r="H250" s="5"/>
      <c r="I250" s="5"/>
      <c r="J250" s="5"/>
      <c r="K250" s="5"/>
      <c r="L250" s="5"/>
      <c r="M250" s="25"/>
      <c r="N250" s="15"/>
      <c r="O250" s="37" t="s">
        <v>52</v>
      </c>
      <c r="P250" s="16"/>
      <c r="Q250" s="6"/>
    </row>
    <row r="251" spans="1:18" ht="15.75" x14ac:dyDescent="0.25">
      <c r="A251" s="4"/>
      <c r="B251" s="5"/>
      <c r="C251" s="5"/>
      <c r="D251" s="5"/>
      <c r="E251" s="5"/>
      <c r="F251" s="5"/>
      <c r="G251" s="5"/>
      <c r="H251" s="5"/>
      <c r="I251" s="5"/>
      <c r="J251" s="5"/>
      <c r="K251" s="5"/>
      <c r="L251" s="5"/>
      <c r="M251" s="26" t="s">
        <v>107</v>
      </c>
      <c r="N251" s="30" t="s">
        <v>17</v>
      </c>
      <c r="O251" s="34" t="e">
        <f>COUNTIFS(Table1[RACE DESCRIPTION],R251,#REF!,1)</f>
        <v>#REF!</v>
      </c>
      <c r="P251" s="18"/>
      <c r="Q251" s="6"/>
      <c r="R251" s="44" t="s">
        <v>171</v>
      </c>
    </row>
    <row r="252" spans="1:18" ht="15.75" x14ac:dyDescent="0.25">
      <c r="A252" s="4"/>
      <c r="B252" s="5"/>
      <c r="C252" s="5"/>
      <c r="D252" s="5"/>
      <c r="E252" s="5"/>
      <c r="F252" s="5"/>
      <c r="G252" s="5"/>
      <c r="H252" s="5"/>
      <c r="I252" s="5"/>
      <c r="J252" s="5"/>
      <c r="K252" s="5"/>
      <c r="L252" s="5"/>
      <c r="M252" s="26" t="s">
        <v>108</v>
      </c>
      <c r="N252" s="30" t="s">
        <v>17</v>
      </c>
      <c r="O252" s="34" t="e">
        <f>COUNTIFS(Table1[RACE DESCRIPTION],R252,#REF!,1)</f>
        <v>#REF!</v>
      </c>
      <c r="P252" s="18"/>
      <c r="Q252" s="6"/>
      <c r="R252" s="44" t="s">
        <v>172</v>
      </c>
    </row>
    <row r="253" spans="1:18" ht="15.75" x14ac:dyDescent="0.25">
      <c r="A253" s="4"/>
      <c r="B253" s="5"/>
      <c r="C253" s="5"/>
      <c r="D253" s="5"/>
      <c r="E253" s="5"/>
      <c r="F253" s="5"/>
      <c r="G253" s="5"/>
      <c r="H253" s="5"/>
      <c r="I253" s="5"/>
      <c r="J253" s="5"/>
      <c r="K253" s="5"/>
      <c r="L253" s="5"/>
      <c r="M253" s="26" t="s">
        <v>109</v>
      </c>
      <c r="N253" s="30" t="s">
        <v>17</v>
      </c>
      <c r="O253" s="34" t="e">
        <f>COUNTIFS(Table1[RACE DESCRIPTION],R253,#REF!,1)</f>
        <v>#REF!</v>
      </c>
      <c r="P253" s="18"/>
      <c r="Q253" s="6"/>
      <c r="R253" s="44" t="s">
        <v>173</v>
      </c>
    </row>
    <row r="254" spans="1:18" ht="15.75" x14ac:dyDescent="0.25">
      <c r="A254" s="4"/>
      <c r="B254" s="5"/>
      <c r="C254" s="5"/>
      <c r="D254" s="5"/>
      <c r="E254" s="5"/>
      <c r="F254" s="5"/>
      <c r="G254" s="5"/>
      <c r="H254" s="5"/>
      <c r="I254" s="5"/>
      <c r="J254" s="5"/>
      <c r="K254" s="5"/>
      <c r="L254" s="5"/>
      <c r="M254" s="26" t="s">
        <v>110</v>
      </c>
      <c r="N254" s="30" t="s">
        <v>17</v>
      </c>
      <c r="O254" s="34" t="e">
        <f>COUNTIFS(Table1[RACE DESCRIPTION],R254,#REF!,1)</f>
        <v>#REF!</v>
      </c>
      <c r="P254" s="18"/>
      <c r="Q254" s="6"/>
      <c r="R254" s="44" t="s">
        <v>174</v>
      </c>
    </row>
    <row r="255" spans="1:18" ht="15.75" x14ac:dyDescent="0.25">
      <c r="A255" s="4"/>
      <c r="B255" s="5"/>
      <c r="C255" s="5"/>
      <c r="D255" s="5"/>
      <c r="E255" s="5"/>
      <c r="F255" s="5"/>
      <c r="G255" s="5"/>
      <c r="H255" s="5"/>
      <c r="I255" s="5"/>
      <c r="J255" s="5"/>
      <c r="K255" s="5"/>
      <c r="L255" s="5"/>
      <c r="M255" s="26" t="s">
        <v>111</v>
      </c>
      <c r="N255" s="30" t="s">
        <v>17</v>
      </c>
      <c r="O255" s="34" t="e">
        <f>COUNTIFS(Table1[RACE DESCRIPTION],R255,#REF!,1)</f>
        <v>#REF!</v>
      </c>
      <c r="P255" s="18"/>
      <c r="Q255" s="6"/>
      <c r="R255" s="44" t="s">
        <v>175</v>
      </c>
    </row>
    <row r="256" spans="1:18" ht="15.75" x14ac:dyDescent="0.25">
      <c r="A256" s="4"/>
      <c r="B256" s="5"/>
      <c r="C256" s="5"/>
      <c r="D256" s="5"/>
      <c r="E256" s="5"/>
      <c r="F256" s="5"/>
      <c r="G256" s="5"/>
      <c r="H256" s="5"/>
      <c r="I256" s="5"/>
      <c r="J256" s="5"/>
      <c r="K256" s="5"/>
      <c r="L256" s="5"/>
      <c r="M256" s="26" t="s">
        <v>112</v>
      </c>
      <c r="N256" s="30" t="s">
        <v>17</v>
      </c>
      <c r="O256" s="34" t="e">
        <f>COUNTIFS(Table1[RACE DESCRIPTION],R256,#REF!,1)</f>
        <v>#REF!</v>
      </c>
      <c r="P256" s="18"/>
      <c r="Q256" s="6"/>
      <c r="R256" s="44" t="s">
        <v>176</v>
      </c>
    </row>
    <row r="257" spans="1:18" ht="15.75" x14ac:dyDescent="0.25">
      <c r="A257" s="4"/>
      <c r="B257" s="5"/>
      <c r="C257" s="5"/>
      <c r="D257" s="5"/>
      <c r="E257" s="5"/>
      <c r="F257" s="5"/>
      <c r="G257" s="5"/>
      <c r="H257" s="5"/>
      <c r="I257" s="5"/>
      <c r="J257" s="5"/>
      <c r="K257" s="5"/>
      <c r="L257" s="5"/>
      <c r="M257" s="26" t="s">
        <v>64</v>
      </c>
      <c r="N257" s="30" t="s">
        <v>17</v>
      </c>
      <c r="O257" s="34" t="e">
        <f>COUNTIFS(Table1[RACE DESCRIPTION],R257,#REF!,1)</f>
        <v>#REF!</v>
      </c>
      <c r="P257" s="18"/>
      <c r="Q257" s="6"/>
      <c r="R257" s="44" t="s">
        <v>177</v>
      </c>
    </row>
    <row r="258" spans="1:18" ht="15.75" x14ac:dyDescent="0.25">
      <c r="A258" s="4"/>
      <c r="B258" s="5"/>
      <c r="C258" s="5"/>
      <c r="D258" s="5"/>
      <c r="E258" s="5"/>
      <c r="F258" s="5"/>
      <c r="G258" s="5"/>
      <c r="H258" s="5"/>
      <c r="I258" s="5"/>
      <c r="J258" s="5"/>
      <c r="K258" s="5"/>
      <c r="L258" s="5"/>
      <c r="M258" s="26" t="s">
        <v>113</v>
      </c>
      <c r="N258" s="30" t="s">
        <v>17</v>
      </c>
      <c r="O258" s="34" t="e">
        <f>COUNTIFS(Table1[RACE DESCRIPTION],R258,#REF!,1)</f>
        <v>#REF!</v>
      </c>
      <c r="P258" s="18"/>
      <c r="Q258" s="6"/>
      <c r="R258" s="44" t="s">
        <v>178</v>
      </c>
    </row>
    <row r="259" spans="1:18" ht="15.75" x14ac:dyDescent="0.25">
      <c r="A259" s="4"/>
      <c r="B259" s="5"/>
      <c r="C259" s="5"/>
      <c r="D259" s="5"/>
      <c r="E259" s="5"/>
      <c r="F259" s="5"/>
      <c r="G259" s="5"/>
      <c r="H259" s="5"/>
      <c r="I259" s="5"/>
      <c r="J259" s="5"/>
      <c r="K259" s="5"/>
      <c r="L259" s="5"/>
      <c r="M259" s="25"/>
      <c r="N259" s="13"/>
      <c r="O259" s="36"/>
      <c r="P259" s="14"/>
      <c r="Q259" s="6"/>
    </row>
    <row r="260" spans="1:18" ht="15.75" x14ac:dyDescent="0.25">
      <c r="A260" s="4"/>
      <c r="B260" s="5"/>
      <c r="C260" s="5"/>
      <c r="D260" s="5"/>
      <c r="E260" s="5"/>
      <c r="F260" s="5"/>
      <c r="G260" s="5"/>
      <c r="H260" s="5"/>
      <c r="I260" s="5"/>
      <c r="J260" s="5"/>
      <c r="K260" s="5"/>
      <c r="L260" s="5"/>
      <c r="M260" s="25"/>
      <c r="N260" s="13"/>
      <c r="O260" s="36"/>
      <c r="P260" s="14" t="s">
        <v>114</v>
      </c>
      <c r="Q260" s="6"/>
    </row>
    <row r="261" spans="1:18" ht="15.75" x14ac:dyDescent="0.25">
      <c r="A261" s="4"/>
      <c r="B261" s="5"/>
      <c r="C261" s="5"/>
      <c r="D261" s="5"/>
      <c r="E261" s="5"/>
      <c r="F261" s="5"/>
      <c r="G261" s="5"/>
      <c r="H261" s="5"/>
      <c r="I261" s="5"/>
      <c r="J261" s="5"/>
      <c r="K261" s="5"/>
      <c r="L261" s="5"/>
      <c r="M261" s="25"/>
      <c r="N261" s="15"/>
      <c r="O261" s="37" t="s">
        <v>52</v>
      </c>
      <c r="P261" s="16"/>
      <c r="Q261" s="6"/>
    </row>
    <row r="262" spans="1:18" ht="15.75" x14ac:dyDescent="0.25">
      <c r="A262" s="4"/>
      <c r="B262" s="5"/>
      <c r="C262" s="5"/>
      <c r="D262" s="5"/>
      <c r="E262" s="5"/>
      <c r="F262" s="5"/>
      <c r="G262" s="5"/>
      <c r="H262" s="5"/>
      <c r="I262" s="5"/>
      <c r="J262" s="5"/>
      <c r="K262" s="5"/>
      <c r="L262" s="5"/>
      <c r="M262" s="26" t="s">
        <v>115</v>
      </c>
      <c r="N262" s="30" t="s">
        <v>17</v>
      </c>
      <c r="O262" s="34" t="e">
        <f>COUNTIFS(Table1[EEO CATEGORY],R262,#REF!,1)</f>
        <v>#REF!</v>
      </c>
      <c r="P262" s="18"/>
      <c r="Q262" s="6"/>
      <c r="R262" s="44" t="s">
        <v>159</v>
      </c>
    </row>
    <row r="263" spans="1:18" ht="15.75" x14ac:dyDescent="0.25">
      <c r="A263" s="4"/>
      <c r="B263" s="5"/>
      <c r="C263" s="5"/>
      <c r="D263" s="5"/>
      <c r="E263" s="5"/>
      <c r="F263" s="5"/>
      <c r="G263" s="5"/>
      <c r="H263" s="5"/>
      <c r="I263" s="5"/>
      <c r="J263" s="5"/>
      <c r="K263" s="5"/>
      <c r="L263" s="5"/>
      <c r="M263" s="26" t="s">
        <v>116</v>
      </c>
      <c r="N263" s="30" t="s">
        <v>17</v>
      </c>
      <c r="O263" s="34" t="e">
        <f>COUNTIFS(Table1[EEO CATEGORY],R263,#REF!,1)</f>
        <v>#REF!</v>
      </c>
      <c r="P263" s="18"/>
      <c r="Q263" s="6"/>
      <c r="R263" s="44" t="s">
        <v>160</v>
      </c>
    </row>
    <row r="264" spans="1:18" ht="15.75" x14ac:dyDescent="0.25">
      <c r="A264" s="4"/>
      <c r="B264" s="5"/>
      <c r="C264" s="5"/>
      <c r="D264" s="5"/>
      <c r="E264" s="5"/>
      <c r="F264" s="5"/>
      <c r="G264" s="5"/>
      <c r="H264" s="5"/>
      <c r="I264" s="5"/>
      <c r="J264" s="5"/>
      <c r="K264" s="5"/>
      <c r="L264" s="5"/>
      <c r="M264" s="26" t="s">
        <v>117</v>
      </c>
      <c r="N264" s="30" t="s">
        <v>17</v>
      </c>
      <c r="O264" s="34" t="e">
        <f>COUNTIFS(Table1[EEO CATEGORY],R264,#REF!,1)</f>
        <v>#REF!</v>
      </c>
      <c r="P264" s="18"/>
      <c r="Q264" s="6"/>
      <c r="R264" s="44" t="s">
        <v>161</v>
      </c>
    </row>
    <row r="265" spans="1:18" ht="15.75" x14ac:dyDescent="0.25">
      <c r="A265" s="4"/>
      <c r="B265" s="5"/>
      <c r="C265" s="5"/>
      <c r="D265" s="5"/>
      <c r="E265" s="5"/>
      <c r="F265" s="5"/>
      <c r="G265" s="5"/>
      <c r="H265" s="5"/>
      <c r="I265" s="5"/>
      <c r="J265" s="5"/>
      <c r="K265" s="5"/>
      <c r="L265" s="5"/>
      <c r="M265" s="26" t="s">
        <v>118</v>
      </c>
      <c r="N265" s="30" t="s">
        <v>17</v>
      </c>
      <c r="O265" s="34" t="e">
        <f>COUNTIFS(Table1[EEO CATEGORY],R265,#REF!,1)</f>
        <v>#REF!</v>
      </c>
      <c r="P265" s="18"/>
      <c r="Q265" s="6"/>
      <c r="R265" s="44" t="s">
        <v>162</v>
      </c>
    </row>
    <row r="266" spans="1:18" ht="15.75" x14ac:dyDescent="0.25">
      <c r="A266" s="4"/>
      <c r="B266" s="5"/>
      <c r="C266" s="5"/>
      <c r="D266" s="5"/>
      <c r="E266" s="5"/>
      <c r="F266" s="5"/>
      <c r="G266" s="5"/>
      <c r="H266" s="5"/>
      <c r="I266" s="5"/>
      <c r="J266" s="5"/>
      <c r="K266" s="5"/>
      <c r="L266" s="5"/>
      <c r="M266" s="26" t="s">
        <v>119</v>
      </c>
      <c r="N266" s="30" t="s">
        <v>17</v>
      </c>
      <c r="O266" s="34" t="e">
        <f>COUNTIFS(Table1[EEO CATEGORY],R266,#REF!,1)</f>
        <v>#REF!</v>
      </c>
      <c r="P266" s="18"/>
      <c r="Q266" s="6"/>
      <c r="R266" s="44" t="s">
        <v>163</v>
      </c>
    </row>
    <row r="267" spans="1:18" ht="15.75" x14ac:dyDescent="0.25">
      <c r="A267" s="4"/>
      <c r="B267" s="5"/>
      <c r="C267" s="5"/>
      <c r="D267" s="5"/>
      <c r="E267" s="5"/>
      <c r="F267" s="5"/>
      <c r="G267" s="5"/>
      <c r="H267" s="5"/>
      <c r="I267" s="5"/>
      <c r="J267" s="5"/>
      <c r="K267" s="5"/>
      <c r="L267" s="5"/>
      <c r="M267" s="26" t="s">
        <v>120</v>
      </c>
      <c r="N267" s="30" t="s">
        <v>17</v>
      </c>
      <c r="O267" s="34" t="e">
        <f>COUNTIFS(Table1[EEO CATEGORY],R267,#REF!,1)</f>
        <v>#REF!</v>
      </c>
      <c r="P267" s="18"/>
      <c r="Q267" s="6"/>
      <c r="R267" s="44" t="s">
        <v>164</v>
      </c>
    </row>
    <row r="268" spans="1:18" ht="15.75" x14ac:dyDescent="0.25">
      <c r="A268" s="4"/>
      <c r="B268" s="5"/>
      <c r="C268" s="5"/>
      <c r="D268" s="5"/>
      <c r="E268" s="5"/>
      <c r="F268" s="5"/>
      <c r="G268" s="5"/>
      <c r="H268" s="5"/>
      <c r="I268" s="5"/>
      <c r="J268" s="5"/>
      <c r="K268" s="5"/>
      <c r="L268" s="5"/>
      <c r="M268" s="26" t="s">
        <v>121</v>
      </c>
      <c r="N268" s="30" t="s">
        <v>17</v>
      </c>
      <c r="O268" s="34" t="e">
        <f>COUNTIFS(Table1[EEO CATEGORY],R268,#REF!,1)</f>
        <v>#REF!</v>
      </c>
      <c r="P268" s="18"/>
      <c r="Q268" s="6"/>
      <c r="R268" s="44" t="s">
        <v>165</v>
      </c>
    </row>
    <row r="269" spans="1:18" ht="15.75" x14ac:dyDescent="0.25">
      <c r="A269" s="4"/>
      <c r="B269" s="5"/>
      <c r="C269" s="5"/>
      <c r="D269" s="5"/>
      <c r="E269" s="5"/>
      <c r="F269" s="5"/>
      <c r="G269" s="5"/>
      <c r="H269" s="5"/>
      <c r="I269" s="5"/>
      <c r="J269" s="5"/>
      <c r="K269" s="5"/>
      <c r="L269" s="5"/>
      <c r="M269" s="26" t="s">
        <v>122</v>
      </c>
      <c r="N269" s="30" t="s">
        <v>17</v>
      </c>
      <c r="O269" s="34" t="e">
        <f>COUNTIFS(Table1[EEO CATEGORY],R269,#REF!,1)</f>
        <v>#REF!</v>
      </c>
      <c r="P269" s="18"/>
      <c r="Q269" s="6"/>
      <c r="R269" s="44" t="s">
        <v>166</v>
      </c>
    </row>
    <row r="270" spans="1:18" ht="15.75" x14ac:dyDescent="0.25">
      <c r="A270" s="4"/>
      <c r="B270" s="5"/>
      <c r="C270" s="5"/>
      <c r="D270" s="5"/>
      <c r="E270" s="5"/>
      <c r="F270" s="5"/>
      <c r="G270" s="5"/>
      <c r="H270" s="5"/>
      <c r="I270" s="5"/>
      <c r="J270" s="5"/>
      <c r="K270" s="5"/>
      <c r="L270" s="5"/>
      <c r="M270" s="26" t="s">
        <v>123</v>
      </c>
      <c r="N270" s="30" t="s">
        <v>17</v>
      </c>
      <c r="O270" s="34" t="e">
        <f>COUNTIFS(Table1[EEO CATEGORY],R270,#REF!,1)</f>
        <v>#REF!</v>
      </c>
      <c r="P270" s="18"/>
      <c r="Q270" s="6"/>
      <c r="R270" s="44" t="s">
        <v>167</v>
      </c>
    </row>
    <row r="271" spans="1:18" ht="15.75" x14ac:dyDescent="0.25">
      <c r="A271" s="4"/>
      <c r="B271" s="5"/>
      <c r="C271" s="5"/>
      <c r="D271" s="5"/>
      <c r="E271" s="5"/>
      <c r="F271" s="5"/>
      <c r="G271" s="5"/>
      <c r="H271" s="5"/>
      <c r="I271" s="5"/>
      <c r="J271" s="5"/>
      <c r="K271" s="5"/>
      <c r="L271" s="5"/>
      <c r="M271" s="26" t="s">
        <v>124</v>
      </c>
      <c r="N271" s="30" t="s">
        <v>17</v>
      </c>
      <c r="O271" s="34" t="e">
        <f>COUNTIFS(Table1[EEO CATEGORY],R271,#REF!,1)</f>
        <v>#REF!</v>
      </c>
      <c r="P271" s="18"/>
      <c r="Q271" s="6"/>
      <c r="R271" s="44" t="s">
        <v>168</v>
      </c>
    </row>
    <row r="272" spans="1:18" ht="15.75" x14ac:dyDescent="0.25">
      <c r="A272" s="4"/>
      <c r="B272" s="5"/>
      <c r="C272" s="5"/>
      <c r="D272" s="5"/>
      <c r="E272" s="5"/>
      <c r="F272" s="5"/>
      <c r="G272" s="5"/>
      <c r="H272" s="5"/>
      <c r="I272" s="5"/>
      <c r="J272" s="5"/>
      <c r="K272" s="5"/>
      <c r="L272" s="5"/>
      <c r="M272" s="29"/>
      <c r="N272" s="13"/>
      <c r="O272" s="36"/>
      <c r="P272" s="16"/>
      <c r="Q272" s="6"/>
    </row>
    <row r="273" spans="1:17" ht="15.75" x14ac:dyDescent="0.25">
      <c r="A273" s="4"/>
      <c r="B273" s="5"/>
      <c r="C273" s="5"/>
      <c r="D273" s="5"/>
      <c r="E273" s="5"/>
      <c r="F273" s="5"/>
      <c r="G273" s="5"/>
      <c r="H273" s="5"/>
      <c r="I273" s="5"/>
      <c r="J273" s="5"/>
      <c r="K273" s="5"/>
      <c r="L273" s="5"/>
      <c r="M273" s="29"/>
      <c r="N273" s="13"/>
      <c r="O273" s="36"/>
      <c r="P273" s="14" t="s">
        <v>125</v>
      </c>
      <c r="Q273" s="6"/>
    </row>
    <row r="274" spans="1:17" ht="15.75" x14ac:dyDescent="0.25">
      <c r="A274" s="4"/>
      <c r="B274" s="5"/>
      <c r="C274" s="5"/>
      <c r="D274" s="5"/>
      <c r="E274" s="5"/>
      <c r="F274" s="5"/>
      <c r="G274" s="5"/>
      <c r="H274" s="5"/>
      <c r="I274" s="5"/>
      <c r="J274" s="5"/>
      <c r="K274" s="5"/>
      <c r="L274" s="5"/>
      <c r="M274" s="25"/>
      <c r="N274" s="15"/>
      <c r="O274" s="37" t="s">
        <v>52</v>
      </c>
      <c r="P274" s="5"/>
      <c r="Q274" s="6"/>
    </row>
    <row r="275" spans="1:17" ht="15.75" x14ac:dyDescent="0.25">
      <c r="A275" s="4"/>
      <c r="B275" s="5"/>
      <c r="C275" s="20"/>
      <c r="D275" s="5"/>
      <c r="E275" s="5"/>
      <c r="F275" s="5"/>
      <c r="G275" s="5"/>
      <c r="H275" s="5"/>
      <c r="I275" s="63">
        <f>I28</f>
        <v>0</v>
      </c>
      <c r="J275" s="63"/>
      <c r="K275" s="63"/>
      <c r="L275" s="63"/>
      <c r="M275" s="63"/>
      <c r="N275" s="30"/>
      <c r="O275" s="34" t="e">
        <f>COUNTIFS(Table1[EMPLOYEE CATEGORY],I275,#REF!,1)</f>
        <v>#REF!</v>
      </c>
      <c r="P275" s="18"/>
      <c r="Q275" s="6"/>
    </row>
    <row r="276" spans="1:17" ht="15.75" x14ac:dyDescent="0.25">
      <c r="A276" s="4"/>
      <c r="B276" s="5"/>
      <c r="C276" s="20"/>
      <c r="D276" s="5"/>
      <c r="E276" s="5"/>
      <c r="F276" s="5"/>
      <c r="G276" s="5"/>
      <c r="H276" s="5"/>
      <c r="I276" s="63">
        <f t="shared" ref="I276:I289" si="5">I29</f>
        <v>0</v>
      </c>
      <c r="J276" s="63"/>
      <c r="K276" s="63"/>
      <c r="L276" s="63"/>
      <c r="M276" s="63"/>
      <c r="N276" s="30" t="s">
        <v>17</v>
      </c>
      <c r="O276" s="34" t="e">
        <f>COUNTIFS(Table1[EMPLOYEE CATEGORY],I276,#REF!,1)</f>
        <v>#REF!</v>
      </c>
      <c r="P276" s="18"/>
      <c r="Q276" s="6"/>
    </row>
    <row r="277" spans="1:17" ht="15.75" x14ac:dyDescent="0.25">
      <c r="A277" s="4"/>
      <c r="B277" s="5"/>
      <c r="C277" s="20"/>
      <c r="D277" s="5"/>
      <c r="E277" s="5"/>
      <c r="F277" s="5"/>
      <c r="G277" s="5"/>
      <c r="H277" s="5"/>
      <c r="I277" s="63">
        <f t="shared" si="5"/>
        <v>0</v>
      </c>
      <c r="J277" s="63"/>
      <c r="K277" s="63"/>
      <c r="L277" s="63"/>
      <c r="M277" s="63"/>
      <c r="N277" s="30" t="s">
        <v>17</v>
      </c>
      <c r="O277" s="34" t="e">
        <f>COUNTIFS(Table1[EMPLOYEE CATEGORY],I277,#REF!,1)</f>
        <v>#REF!</v>
      </c>
      <c r="P277" s="18"/>
      <c r="Q277" s="6"/>
    </row>
    <row r="278" spans="1:17" ht="15.75" x14ac:dyDescent="0.25">
      <c r="A278" s="4"/>
      <c r="B278" s="5"/>
      <c r="C278" s="20"/>
      <c r="D278" s="5"/>
      <c r="E278" s="5"/>
      <c r="F278" s="5"/>
      <c r="G278" s="5"/>
      <c r="H278" s="5"/>
      <c r="I278" s="63">
        <f t="shared" si="5"/>
        <v>0</v>
      </c>
      <c r="J278" s="63"/>
      <c r="K278" s="63"/>
      <c r="L278" s="63"/>
      <c r="M278" s="63"/>
      <c r="N278" s="30" t="s">
        <v>17</v>
      </c>
      <c r="O278" s="34" t="e">
        <f>COUNTIFS(Table1[EMPLOYEE CATEGORY],I278,#REF!,1)</f>
        <v>#REF!</v>
      </c>
      <c r="P278" s="18"/>
      <c r="Q278" s="6"/>
    </row>
    <row r="279" spans="1:17" ht="15.75" x14ac:dyDescent="0.25">
      <c r="A279" s="4"/>
      <c r="B279" s="5"/>
      <c r="C279" s="20"/>
      <c r="D279" s="5"/>
      <c r="E279" s="5"/>
      <c r="F279" s="5"/>
      <c r="G279" s="5"/>
      <c r="H279" s="5"/>
      <c r="I279" s="63">
        <f t="shared" si="5"/>
        <v>0</v>
      </c>
      <c r="J279" s="63"/>
      <c r="K279" s="63"/>
      <c r="L279" s="63"/>
      <c r="M279" s="63"/>
      <c r="N279" s="30" t="s">
        <v>17</v>
      </c>
      <c r="O279" s="34" t="e">
        <f>COUNTIFS(Table1[EMPLOYEE CATEGORY],I279,#REF!,1)</f>
        <v>#REF!</v>
      </c>
      <c r="P279" s="18"/>
      <c r="Q279" s="6"/>
    </row>
    <row r="280" spans="1:17" ht="15.75" x14ac:dyDescent="0.25">
      <c r="A280" s="4"/>
      <c r="B280" s="5"/>
      <c r="C280" s="20"/>
      <c r="D280" s="5"/>
      <c r="E280" s="5"/>
      <c r="F280" s="5"/>
      <c r="G280" s="5"/>
      <c r="H280" s="5"/>
      <c r="I280" s="63">
        <f t="shared" si="5"/>
        <v>0</v>
      </c>
      <c r="J280" s="63"/>
      <c r="K280" s="63"/>
      <c r="L280" s="63"/>
      <c r="M280" s="63"/>
      <c r="N280" s="30" t="s">
        <v>17</v>
      </c>
      <c r="O280" s="34" t="e">
        <f>COUNTIFS(Table1[EMPLOYEE CATEGORY],I280,#REF!,1)</f>
        <v>#REF!</v>
      </c>
      <c r="P280" s="18"/>
      <c r="Q280" s="6"/>
    </row>
    <row r="281" spans="1:17" ht="15.75" x14ac:dyDescent="0.25">
      <c r="A281" s="4"/>
      <c r="B281" s="5"/>
      <c r="C281" s="20"/>
      <c r="D281" s="5"/>
      <c r="E281" s="5"/>
      <c r="F281" s="5"/>
      <c r="G281" s="5"/>
      <c r="H281" s="5"/>
      <c r="I281" s="63">
        <f t="shared" si="5"/>
        <v>0</v>
      </c>
      <c r="J281" s="63"/>
      <c r="K281" s="63"/>
      <c r="L281" s="63"/>
      <c r="M281" s="63"/>
      <c r="N281" s="30" t="s">
        <v>17</v>
      </c>
      <c r="O281" s="34" t="e">
        <f>COUNTIFS(Table1[EMPLOYEE CATEGORY],I281,#REF!,1)</f>
        <v>#REF!</v>
      </c>
      <c r="P281" s="18"/>
      <c r="Q281" s="6"/>
    </row>
    <row r="282" spans="1:17" ht="15.75" x14ac:dyDescent="0.25">
      <c r="A282" s="4"/>
      <c r="B282" s="5"/>
      <c r="C282" s="20"/>
      <c r="D282" s="5"/>
      <c r="E282" s="5"/>
      <c r="F282" s="5"/>
      <c r="G282" s="5"/>
      <c r="H282" s="5"/>
      <c r="I282" s="63">
        <f t="shared" si="5"/>
        <v>0</v>
      </c>
      <c r="J282" s="63"/>
      <c r="K282" s="63"/>
      <c r="L282" s="63"/>
      <c r="M282" s="63"/>
      <c r="N282" s="30" t="s">
        <v>17</v>
      </c>
      <c r="O282" s="34" t="e">
        <f>COUNTIFS(Table1[EMPLOYEE CATEGORY],I282,#REF!,1)</f>
        <v>#REF!</v>
      </c>
      <c r="P282" s="18"/>
      <c r="Q282" s="6"/>
    </row>
    <row r="283" spans="1:17" ht="15.75" x14ac:dyDescent="0.25">
      <c r="A283" s="4"/>
      <c r="B283" s="5"/>
      <c r="C283" s="20"/>
      <c r="D283" s="5"/>
      <c r="E283" s="5"/>
      <c r="F283" s="5"/>
      <c r="G283" s="5"/>
      <c r="H283" s="5"/>
      <c r="I283" s="63">
        <f t="shared" si="5"/>
        <v>0</v>
      </c>
      <c r="J283" s="63"/>
      <c r="K283" s="63"/>
      <c r="L283" s="63"/>
      <c r="M283" s="63"/>
      <c r="N283" s="30" t="s">
        <v>17</v>
      </c>
      <c r="O283" s="34" t="e">
        <f>COUNTIFS(Table1[EMPLOYEE CATEGORY],I283,#REF!,1)</f>
        <v>#REF!</v>
      </c>
      <c r="P283" s="18"/>
      <c r="Q283" s="6"/>
    </row>
    <row r="284" spans="1:17" ht="15.75" x14ac:dyDescent="0.25">
      <c r="A284" s="4"/>
      <c r="B284" s="5"/>
      <c r="C284" s="20"/>
      <c r="D284" s="5"/>
      <c r="E284" s="5"/>
      <c r="F284" s="5"/>
      <c r="G284" s="5"/>
      <c r="H284" s="5"/>
      <c r="I284" s="63">
        <f t="shared" si="5"/>
        <v>0</v>
      </c>
      <c r="J284" s="63"/>
      <c r="K284" s="63"/>
      <c r="L284" s="63"/>
      <c r="M284" s="63"/>
      <c r="N284" s="30" t="s">
        <v>17</v>
      </c>
      <c r="O284" s="34" t="e">
        <f>COUNTIFS(Table1[EMPLOYEE CATEGORY],I284,#REF!,1)</f>
        <v>#REF!</v>
      </c>
      <c r="P284" s="18"/>
      <c r="Q284" s="6"/>
    </row>
    <row r="285" spans="1:17" ht="15.75" x14ac:dyDescent="0.25">
      <c r="A285" s="4"/>
      <c r="B285" s="5"/>
      <c r="C285" s="20"/>
      <c r="D285" s="5"/>
      <c r="E285" s="5"/>
      <c r="F285" s="5"/>
      <c r="G285" s="5"/>
      <c r="H285" s="5"/>
      <c r="I285" s="63">
        <f t="shared" si="5"/>
        <v>0</v>
      </c>
      <c r="J285" s="63"/>
      <c r="K285" s="63"/>
      <c r="L285" s="63"/>
      <c r="M285" s="63"/>
      <c r="N285" s="30" t="s">
        <v>17</v>
      </c>
      <c r="O285" s="34" t="e">
        <f>COUNTIFS(Table1[EMPLOYEE CATEGORY],I285,#REF!,1)</f>
        <v>#REF!</v>
      </c>
      <c r="P285" s="18"/>
      <c r="Q285" s="6"/>
    </row>
    <row r="286" spans="1:17" ht="15.75" x14ac:dyDescent="0.25">
      <c r="A286" s="4"/>
      <c r="B286" s="5"/>
      <c r="C286" s="20"/>
      <c r="D286" s="5"/>
      <c r="E286" s="5"/>
      <c r="F286" s="5"/>
      <c r="G286" s="5"/>
      <c r="H286" s="5"/>
      <c r="I286" s="63">
        <f t="shared" si="5"/>
        <v>0</v>
      </c>
      <c r="J286" s="63"/>
      <c r="K286" s="63"/>
      <c r="L286" s="63"/>
      <c r="M286" s="63"/>
      <c r="N286" s="30" t="s">
        <v>17</v>
      </c>
      <c r="O286" s="34" t="e">
        <f>COUNTIFS(Table1[EMPLOYEE CATEGORY],I286,#REF!,1)</f>
        <v>#REF!</v>
      </c>
      <c r="P286" s="18"/>
      <c r="Q286" s="6"/>
    </row>
    <row r="287" spans="1:17" ht="15.75" x14ac:dyDescent="0.25">
      <c r="A287" s="4"/>
      <c r="B287" s="5"/>
      <c r="C287" s="20"/>
      <c r="D287" s="5"/>
      <c r="E287" s="5"/>
      <c r="F287" s="5"/>
      <c r="G287" s="5"/>
      <c r="H287" s="5"/>
      <c r="I287" s="63">
        <f t="shared" si="5"/>
        <v>0</v>
      </c>
      <c r="J287" s="63"/>
      <c r="K287" s="63"/>
      <c r="L287" s="63"/>
      <c r="M287" s="63"/>
      <c r="N287" s="30" t="s">
        <v>17</v>
      </c>
      <c r="O287" s="34" t="e">
        <f>COUNTIFS(Table1[EMPLOYEE CATEGORY],I287,#REF!,1)</f>
        <v>#REF!</v>
      </c>
      <c r="P287" s="18"/>
      <c r="Q287" s="6"/>
    </row>
    <row r="288" spans="1:17" ht="15.75" x14ac:dyDescent="0.25">
      <c r="A288" s="4"/>
      <c r="B288" s="5"/>
      <c r="C288" s="20"/>
      <c r="D288" s="5"/>
      <c r="E288" s="5"/>
      <c r="F288" s="5"/>
      <c r="G288" s="5"/>
      <c r="H288" s="5"/>
      <c r="I288" s="63">
        <f t="shared" si="5"/>
        <v>0</v>
      </c>
      <c r="J288" s="63"/>
      <c r="K288" s="63"/>
      <c r="L288" s="63"/>
      <c r="M288" s="63"/>
      <c r="N288" s="30" t="s">
        <v>17</v>
      </c>
      <c r="O288" s="34" t="e">
        <f>COUNTIFS(Table1[EMPLOYEE CATEGORY],I288,#REF!,1)</f>
        <v>#REF!</v>
      </c>
      <c r="P288" s="18"/>
      <c r="Q288" s="6"/>
    </row>
    <row r="289" spans="1:18" ht="15.75" x14ac:dyDescent="0.25">
      <c r="A289" s="4"/>
      <c r="B289" s="5"/>
      <c r="C289" s="5"/>
      <c r="D289" s="5"/>
      <c r="E289" s="5"/>
      <c r="F289" s="5"/>
      <c r="G289" s="5"/>
      <c r="H289" s="5"/>
      <c r="I289" s="63">
        <f t="shared" si="5"/>
        <v>0</v>
      </c>
      <c r="J289" s="63"/>
      <c r="K289" s="63"/>
      <c r="L289" s="63"/>
      <c r="M289" s="63"/>
      <c r="N289" s="30" t="s">
        <v>17</v>
      </c>
      <c r="O289" s="34" t="e">
        <f>COUNTIFS(Table1[EMPLOYEE CATEGORY],I289,#REF!,1)</f>
        <v>#REF!</v>
      </c>
      <c r="P289" s="18"/>
      <c r="Q289" s="6"/>
    </row>
    <row r="290" spans="1:18" x14ac:dyDescent="0.25">
      <c r="A290" s="4"/>
      <c r="B290" s="5"/>
      <c r="C290" s="5"/>
      <c r="D290" s="5"/>
      <c r="E290" s="5"/>
      <c r="F290" s="5"/>
      <c r="G290" s="5"/>
      <c r="H290" s="5"/>
      <c r="I290" s="5"/>
      <c r="J290" s="5"/>
      <c r="K290" s="5"/>
      <c r="L290" s="5"/>
      <c r="M290" s="31"/>
      <c r="N290" s="5"/>
      <c r="O290" s="38"/>
      <c r="P290" s="5"/>
      <c r="Q290" s="6"/>
    </row>
    <row r="291" spans="1:18" ht="15.75" x14ac:dyDescent="0.25">
      <c r="A291" s="4"/>
      <c r="B291" s="5"/>
      <c r="C291" s="5"/>
      <c r="D291" s="5"/>
      <c r="E291" s="5"/>
      <c r="F291" s="5"/>
      <c r="G291" s="5"/>
      <c r="H291" s="5"/>
      <c r="I291" s="5"/>
      <c r="J291" s="5"/>
      <c r="K291" s="5"/>
      <c r="L291" s="5"/>
      <c r="M291" s="25"/>
      <c r="N291" s="13"/>
      <c r="O291" s="36"/>
      <c r="P291" s="14" t="s">
        <v>126</v>
      </c>
      <c r="Q291" s="6"/>
    </row>
    <row r="292" spans="1:18" ht="15.75" x14ac:dyDescent="0.25">
      <c r="A292" s="4"/>
      <c r="B292" s="5"/>
      <c r="C292" s="5"/>
      <c r="D292" s="5"/>
      <c r="E292" s="5"/>
      <c r="F292" s="5"/>
      <c r="G292" s="5"/>
      <c r="H292" s="5"/>
      <c r="I292" s="5"/>
      <c r="J292" s="5"/>
      <c r="K292" s="5"/>
      <c r="L292" s="5"/>
      <c r="M292" s="25"/>
      <c r="N292" s="15"/>
      <c r="O292" s="37" t="s">
        <v>52</v>
      </c>
      <c r="P292" s="16"/>
      <c r="Q292" s="6"/>
    </row>
    <row r="293" spans="1:18" ht="15.75" x14ac:dyDescent="0.25">
      <c r="A293" s="4"/>
      <c r="B293" s="5"/>
      <c r="C293" s="5"/>
      <c r="D293" s="5"/>
      <c r="E293" s="5"/>
      <c r="F293" s="5"/>
      <c r="G293" s="5"/>
      <c r="H293" s="5"/>
      <c r="I293" s="63">
        <f>I181</f>
        <v>0</v>
      </c>
      <c r="J293" s="63"/>
      <c r="K293" s="63"/>
      <c r="L293" s="63"/>
      <c r="M293" s="63"/>
      <c r="N293" s="30" t="s">
        <v>17</v>
      </c>
      <c r="O293" s="34" t="e">
        <f>COUNTIFS(Table1[DISABILITY CODE DESCRIPTION],I293,#REF!,1)</f>
        <v>#REF!</v>
      </c>
      <c r="P293" s="18"/>
      <c r="Q293" s="6"/>
    </row>
    <row r="294" spans="1:18" ht="15.75" x14ac:dyDescent="0.25">
      <c r="A294" s="4"/>
      <c r="B294" s="5"/>
      <c r="C294" s="5"/>
      <c r="D294" s="5"/>
      <c r="E294" s="5"/>
      <c r="F294" s="5"/>
      <c r="G294" s="5"/>
      <c r="H294" s="5"/>
      <c r="I294" s="63">
        <f>I182</f>
        <v>0</v>
      </c>
      <c r="J294" s="63"/>
      <c r="K294" s="63"/>
      <c r="L294" s="63"/>
      <c r="M294" s="63"/>
      <c r="N294" s="30" t="s">
        <v>17</v>
      </c>
      <c r="O294" s="34" t="e">
        <f>COUNTIFS(Table1[VETERAN''S STATUS],I294,#REF!,1)</f>
        <v>#REF!</v>
      </c>
      <c r="P294" s="18"/>
      <c r="Q294" s="6"/>
    </row>
    <row r="295" spans="1:18" x14ac:dyDescent="0.25">
      <c r="A295" s="4"/>
      <c r="B295" s="5"/>
      <c r="C295" s="5"/>
      <c r="D295" s="5"/>
      <c r="E295" s="5"/>
      <c r="F295" s="5"/>
      <c r="G295" s="5"/>
      <c r="H295" s="5"/>
      <c r="I295" s="5"/>
      <c r="J295" s="5"/>
      <c r="K295" s="5"/>
      <c r="L295" s="5"/>
      <c r="M295" s="31"/>
      <c r="N295" s="5"/>
      <c r="O295" s="5"/>
      <c r="P295" s="5"/>
      <c r="Q295" s="6"/>
    </row>
    <row r="296" spans="1:18" x14ac:dyDescent="0.25">
      <c r="A296" s="4"/>
      <c r="B296" s="68"/>
      <c r="C296" s="68"/>
      <c r="D296" s="68"/>
      <c r="E296" s="5"/>
      <c r="F296" s="5"/>
      <c r="G296" s="5"/>
      <c r="H296" s="5"/>
      <c r="I296" s="5"/>
      <c r="J296" s="5"/>
      <c r="K296" s="5"/>
      <c r="L296" s="5"/>
      <c r="M296" s="31"/>
      <c r="N296" s="5"/>
      <c r="O296" s="5"/>
      <c r="P296" s="5"/>
      <c r="Q296" s="6"/>
    </row>
    <row r="297" spans="1:18" x14ac:dyDescent="0.25">
      <c r="A297" s="4"/>
      <c r="B297" s="68"/>
      <c r="C297" s="68"/>
      <c r="D297" s="68"/>
      <c r="E297" s="5"/>
      <c r="F297" s="5"/>
      <c r="G297" s="5"/>
      <c r="H297" s="5"/>
      <c r="I297" s="5"/>
      <c r="J297" s="5"/>
      <c r="K297" s="5"/>
      <c r="L297" s="5"/>
      <c r="M297" s="31"/>
      <c r="N297" s="5"/>
      <c r="O297" s="5"/>
      <c r="P297" s="5"/>
      <c r="Q297" s="6"/>
    </row>
    <row r="298" spans="1:18" x14ac:dyDescent="0.25">
      <c r="A298" s="4"/>
      <c r="B298" s="51" t="s">
        <v>154</v>
      </c>
      <c r="C298" s="51"/>
      <c r="D298" s="51"/>
      <c r="E298" s="51"/>
      <c r="F298" s="51"/>
      <c r="G298" s="51"/>
      <c r="H298" s="51"/>
      <c r="I298" s="51"/>
      <c r="J298" s="51"/>
      <c r="K298" s="51"/>
      <c r="L298" s="51"/>
      <c r="M298" s="51"/>
      <c r="N298" s="65"/>
      <c r="O298" s="65"/>
      <c r="P298" s="65"/>
      <c r="Q298" s="6"/>
    </row>
    <row r="299" spans="1:18" x14ac:dyDescent="0.25">
      <c r="A299" s="4"/>
      <c r="B299" s="52"/>
      <c r="C299" s="52"/>
      <c r="D299" s="52"/>
      <c r="E299" s="52"/>
      <c r="F299" s="52"/>
      <c r="G299" s="52"/>
      <c r="H299" s="52"/>
      <c r="I299" s="52"/>
      <c r="J299" s="52"/>
      <c r="K299" s="52"/>
      <c r="L299" s="52"/>
      <c r="M299" s="52"/>
      <c r="N299" s="66"/>
      <c r="O299" s="66"/>
      <c r="P299" s="66"/>
      <c r="Q299" s="6"/>
    </row>
    <row r="300" spans="1:18" x14ac:dyDescent="0.25">
      <c r="A300" s="4"/>
      <c r="B300" s="67"/>
      <c r="C300" s="67"/>
      <c r="D300" s="67"/>
      <c r="E300" s="67"/>
      <c r="F300" s="67"/>
      <c r="G300" s="67"/>
      <c r="H300" s="67"/>
      <c r="I300" s="67"/>
      <c r="J300" s="67"/>
      <c r="K300" s="67"/>
      <c r="L300" s="67"/>
      <c r="M300" s="67"/>
      <c r="N300" s="67"/>
      <c r="O300" s="67"/>
      <c r="P300" s="67"/>
      <c r="Q300" s="6"/>
    </row>
    <row r="301" spans="1:18" ht="15.75" x14ac:dyDescent="0.25">
      <c r="A301" s="4"/>
      <c r="B301" s="5"/>
      <c r="C301" s="5"/>
      <c r="D301" s="5"/>
      <c r="E301" s="5"/>
      <c r="F301" s="5"/>
      <c r="G301" s="5"/>
      <c r="H301" s="5"/>
      <c r="I301" s="5"/>
      <c r="J301" s="5"/>
      <c r="K301" s="5"/>
      <c r="L301" s="5"/>
      <c r="M301" s="25"/>
      <c r="N301" s="13"/>
      <c r="O301" s="13"/>
      <c r="P301" s="14" t="s">
        <v>127</v>
      </c>
      <c r="Q301" s="6"/>
    </row>
    <row r="302" spans="1:18" ht="15.75" x14ac:dyDescent="0.25">
      <c r="A302" s="4"/>
      <c r="B302" s="5"/>
      <c r="C302" s="5"/>
      <c r="D302" s="5"/>
      <c r="E302" s="5"/>
      <c r="F302" s="5"/>
      <c r="G302" s="5"/>
      <c r="H302" s="5"/>
      <c r="I302" s="5"/>
      <c r="J302" s="5"/>
      <c r="K302" s="5"/>
      <c r="L302" s="5"/>
      <c r="M302" s="25"/>
      <c r="N302" s="15"/>
      <c r="O302" s="15" t="s">
        <v>52</v>
      </c>
      <c r="P302" s="16"/>
      <c r="Q302" s="6"/>
    </row>
    <row r="303" spans="1:18" ht="15.75" x14ac:dyDescent="0.25">
      <c r="A303" s="4"/>
      <c r="B303" s="5"/>
      <c r="C303" s="5"/>
      <c r="D303" s="5"/>
      <c r="E303" s="5"/>
      <c r="F303" s="5"/>
      <c r="G303" s="5"/>
      <c r="H303" s="5"/>
      <c r="I303" s="5"/>
      <c r="J303" s="5"/>
      <c r="K303" s="5"/>
      <c r="L303" s="5"/>
      <c r="M303" s="26" t="s">
        <v>128</v>
      </c>
      <c r="N303" s="30" t="s">
        <v>17</v>
      </c>
      <c r="O303" s="34">
        <f>COUNTIFS(Table1[EEO CATEGORY],R303,Table1[DISABILITY CODE DESCRIPTION],$I$181)</f>
        <v>0</v>
      </c>
      <c r="P303" s="18"/>
      <c r="Q303" s="6"/>
      <c r="R303" s="44" t="s">
        <v>159</v>
      </c>
    </row>
    <row r="304" spans="1:18" ht="15.75" x14ac:dyDescent="0.25">
      <c r="A304" s="4"/>
      <c r="B304" s="5"/>
      <c r="C304" s="5"/>
      <c r="D304" s="5"/>
      <c r="E304" s="5"/>
      <c r="F304" s="5"/>
      <c r="G304" s="5"/>
      <c r="H304" s="5"/>
      <c r="I304" s="5"/>
      <c r="J304" s="5"/>
      <c r="K304" s="5"/>
      <c r="L304" s="5"/>
      <c r="M304" s="26" t="s">
        <v>129</v>
      </c>
      <c r="N304" s="30" t="s">
        <v>17</v>
      </c>
      <c r="O304" s="34">
        <f>COUNTIFS(Table1[EEO CATEGORY],R304,Table1[DISABILITY CODE DESCRIPTION],$I$181)</f>
        <v>0</v>
      </c>
      <c r="P304" s="18"/>
      <c r="Q304" s="6"/>
      <c r="R304" s="44" t="s">
        <v>160</v>
      </c>
    </row>
    <row r="305" spans="1:18" ht="15.75" x14ac:dyDescent="0.25">
      <c r="A305" s="4"/>
      <c r="B305" s="5"/>
      <c r="C305" s="5"/>
      <c r="D305" s="5"/>
      <c r="E305" s="5"/>
      <c r="F305" s="5"/>
      <c r="G305" s="5"/>
      <c r="H305" s="5"/>
      <c r="I305" s="5"/>
      <c r="J305" s="5"/>
      <c r="K305" s="5"/>
      <c r="L305" s="5"/>
      <c r="M305" s="26" t="s">
        <v>130</v>
      </c>
      <c r="N305" s="30" t="s">
        <v>17</v>
      </c>
      <c r="O305" s="34">
        <f>COUNTIFS(Table1[EEO CATEGORY],R305,Table1[DISABILITY CODE DESCRIPTION],$I$181)</f>
        <v>0</v>
      </c>
      <c r="P305" s="18"/>
      <c r="Q305" s="6"/>
      <c r="R305" s="44" t="s">
        <v>161</v>
      </c>
    </row>
    <row r="306" spans="1:18" ht="15.75" x14ac:dyDescent="0.25">
      <c r="A306" s="4"/>
      <c r="B306" s="5"/>
      <c r="C306" s="5"/>
      <c r="D306" s="5"/>
      <c r="E306" s="5"/>
      <c r="F306" s="5"/>
      <c r="G306" s="5"/>
      <c r="H306" s="5"/>
      <c r="I306" s="5"/>
      <c r="J306" s="5"/>
      <c r="K306" s="5"/>
      <c r="L306" s="5"/>
      <c r="M306" s="26" t="s">
        <v>131</v>
      </c>
      <c r="N306" s="30" t="s">
        <v>17</v>
      </c>
      <c r="O306" s="34">
        <f>COUNTIFS(Table1[EEO CATEGORY],R306,Table1[DISABILITY CODE DESCRIPTION],$I$181)</f>
        <v>0</v>
      </c>
      <c r="P306" s="18"/>
      <c r="Q306" s="6"/>
      <c r="R306" s="44" t="s">
        <v>162</v>
      </c>
    </row>
    <row r="307" spans="1:18" ht="15.75" x14ac:dyDescent="0.25">
      <c r="A307" s="4"/>
      <c r="B307" s="5"/>
      <c r="C307" s="5"/>
      <c r="D307" s="5"/>
      <c r="E307" s="5"/>
      <c r="F307" s="5"/>
      <c r="G307" s="5"/>
      <c r="H307" s="5"/>
      <c r="I307" s="5"/>
      <c r="J307" s="5"/>
      <c r="K307" s="5"/>
      <c r="L307" s="5"/>
      <c r="M307" s="26" t="s">
        <v>132</v>
      </c>
      <c r="N307" s="30" t="s">
        <v>17</v>
      </c>
      <c r="O307" s="34">
        <f>COUNTIFS(Table1[EEO CATEGORY],R307,Table1[DISABILITY CODE DESCRIPTION],$I$181)</f>
        <v>0</v>
      </c>
      <c r="P307" s="18"/>
      <c r="Q307" s="6"/>
      <c r="R307" s="44" t="s">
        <v>163</v>
      </c>
    </row>
    <row r="308" spans="1:18" ht="15.75" x14ac:dyDescent="0.25">
      <c r="A308" s="4"/>
      <c r="B308" s="5"/>
      <c r="C308" s="5"/>
      <c r="D308" s="5"/>
      <c r="E308" s="5"/>
      <c r="F308" s="5"/>
      <c r="G308" s="5"/>
      <c r="H308" s="5"/>
      <c r="I308" s="5"/>
      <c r="J308" s="5"/>
      <c r="K308" s="5"/>
      <c r="L308" s="5"/>
      <c r="M308" s="26" t="s">
        <v>133</v>
      </c>
      <c r="N308" s="30" t="s">
        <v>17</v>
      </c>
      <c r="O308" s="34">
        <f>COUNTIFS(Table1[EEO CATEGORY],R308,Table1[DISABILITY CODE DESCRIPTION],$I$181)</f>
        <v>0</v>
      </c>
      <c r="P308" s="18"/>
      <c r="Q308" s="6"/>
      <c r="R308" s="44" t="s">
        <v>164</v>
      </c>
    </row>
    <row r="309" spans="1:18" ht="15.75" x14ac:dyDescent="0.25">
      <c r="A309" s="4"/>
      <c r="B309" s="5"/>
      <c r="C309" s="5"/>
      <c r="D309" s="5"/>
      <c r="E309" s="5"/>
      <c r="F309" s="5"/>
      <c r="G309" s="5"/>
      <c r="H309" s="5"/>
      <c r="I309" s="5"/>
      <c r="J309" s="5"/>
      <c r="K309" s="5"/>
      <c r="L309" s="5"/>
      <c r="M309" s="26" t="s">
        <v>134</v>
      </c>
      <c r="N309" s="30" t="s">
        <v>17</v>
      </c>
      <c r="O309" s="34">
        <f>COUNTIFS(Table1[EEO CATEGORY],R309,Table1[DISABILITY CODE DESCRIPTION],$I$181)</f>
        <v>0</v>
      </c>
      <c r="P309" s="18"/>
      <c r="Q309" s="6"/>
      <c r="R309" s="44" t="s">
        <v>165</v>
      </c>
    </row>
    <row r="310" spans="1:18" ht="15.75" x14ac:dyDescent="0.25">
      <c r="A310" s="4"/>
      <c r="B310" s="5"/>
      <c r="C310" s="5"/>
      <c r="D310" s="5"/>
      <c r="E310" s="5"/>
      <c r="F310" s="5"/>
      <c r="G310" s="5"/>
      <c r="H310" s="5"/>
      <c r="I310" s="5"/>
      <c r="J310" s="5"/>
      <c r="K310" s="5"/>
      <c r="L310" s="5"/>
      <c r="M310" s="26" t="s">
        <v>135</v>
      </c>
      <c r="N310" s="30" t="s">
        <v>17</v>
      </c>
      <c r="O310" s="34">
        <f>COUNTIFS(Table1[EEO CATEGORY],R310,Table1[DISABILITY CODE DESCRIPTION],$I$181)</f>
        <v>0</v>
      </c>
      <c r="P310" s="18"/>
      <c r="Q310" s="6"/>
      <c r="R310" s="44" t="s">
        <v>166</v>
      </c>
    </row>
    <row r="311" spans="1:18" ht="15.75" x14ac:dyDescent="0.25">
      <c r="A311" s="4"/>
      <c r="B311" s="5"/>
      <c r="C311" s="5"/>
      <c r="D311" s="5"/>
      <c r="E311" s="5"/>
      <c r="F311" s="5"/>
      <c r="G311" s="5"/>
      <c r="H311" s="5"/>
      <c r="I311" s="5"/>
      <c r="J311" s="5"/>
      <c r="K311" s="5"/>
      <c r="L311" s="5"/>
      <c r="M311" s="26" t="s">
        <v>136</v>
      </c>
      <c r="N311" s="30" t="s">
        <v>17</v>
      </c>
      <c r="O311" s="34">
        <f>COUNTIFS(Table1[EEO CATEGORY],R311,Table1[DISABILITY CODE DESCRIPTION],$I$181)</f>
        <v>0</v>
      </c>
      <c r="P311" s="18"/>
      <c r="Q311" s="6"/>
      <c r="R311" s="44" t="s">
        <v>167</v>
      </c>
    </row>
    <row r="312" spans="1:18" ht="15.75" x14ac:dyDescent="0.25">
      <c r="A312" s="4"/>
      <c r="B312" s="5"/>
      <c r="C312" s="5"/>
      <c r="D312" s="5"/>
      <c r="E312" s="5"/>
      <c r="F312" s="5"/>
      <c r="G312" s="5"/>
      <c r="H312" s="5"/>
      <c r="I312" s="5"/>
      <c r="J312" s="5"/>
      <c r="K312" s="5"/>
      <c r="L312" s="5"/>
      <c r="M312" s="26" t="s">
        <v>137</v>
      </c>
      <c r="N312" s="30" t="s">
        <v>17</v>
      </c>
      <c r="O312" s="34">
        <f>COUNTIFS(Table1[EEO CATEGORY],R312,Table1[DISABILITY CODE DESCRIPTION],$I$181)</f>
        <v>0</v>
      </c>
      <c r="P312" s="18"/>
      <c r="Q312" s="6"/>
      <c r="R312" s="44" t="s">
        <v>168</v>
      </c>
    </row>
    <row r="313" spans="1:18" ht="15.75" x14ac:dyDescent="0.25">
      <c r="A313" s="4"/>
      <c r="B313" s="5"/>
      <c r="C313" s="5"/>
      <c r="D313" s="5"/>
      <c r="E313" s="5"/>
      <c r="F313" s="5"/>
      <c r="G313" s="5"/>
      <c r="H313" s="5"/>
      <c r="I313" s="5"/>
      <c r="J313" s="5"/>
      <c r="K313" s="5"/>
      <c r="L313" s="5"/>
      <c r="M313" s="29"/>
      <c r="N313" s="13"/>
      <c r="O313" s="36"/>
      <c r="P313" s="16"/>
      <c r="Q313" s="6"/>
    </row>
    <row r="314" spans="1:18" ht="15.75" x14ac:dyDescent="0.25">
      <c r="A314" s="4"/>
      <c r="B314" s="5"/>
      <c r="C314" s="5"/>
      <c r="D314" s="5"/>
      <c r="E314" s="5"/>
      <c r="F314" s="5"/>
      <c r="G314" s="5"/>
      <c r="H314" s="5"/>
      <c r="I314" s="5"/>
      <c r="J314" s="5"/>
      <c r="K314" s="5"/>
      <c r="L314" s="5"/>
      <c r="M314" s="29"/>
      <c r="N314" s="13"/>
      <c r="O314" s="36"/>
      <c r="P314" s="14" t="s">
        <v>138</v>
      </c>
      <c r="Q314" s="6"/>
    </row>
    <row r="315" spans="1:18" ht="15.75" x14ac:dyDescent="0.25">
      <c r="A315" s="4"/>
      <c r="B315" s="5"/>
      <c r="C315" s="5"/>
      <c r="D315" s="5"/>
      <c r="E315" s="5"/>
      <c r="F315" s="5"/>
      <c r="G315" s="5"/>
      <c r="H315" s="5"/>
      <c r="I315" s="5"/>
      <c r="J315" s="5"/>
      <c r="K315" s="5"/>
      <c r="L315" s="5"/>
      <c r="M315" s="25"/>
      <c r="N315" s="15"/>
      <c r="O315" s="37" t="s">
        <v>52</v>
      </c>
      <c r="P315" s="5"/>
      <c r="Q315" s="6"/>
    </row>
    <row r="316" spans="1:18" ht="15.75" x14ac:dyDescent="0.25">
      <c r="A316" s="4"/>
      <c r="B316" s="5"/>
      <c r="C316" s="20"/>
      <c r="D316" s="5"/>
      <c r="E316" s="5"/>
      <c r="F316" s="5"/>
      <c r="G316" s="5"/>
      <c r="H316" s="5"/>
      <c r="I316" s="63">
        <f>I28</f>
        <v>0</v>
      </c>
      <c r="J316" s="63"/>
      <c r="K316" s="63"/>
      <c r="L316" s="63"/>
      <c r="M316" s="63"/>
      <c r="N316" s="30"/>
      <c r="O316" s="34">
        <f>COUNTIFS(Table1[EMPLOYEE CATEGORY],I316,Table1[DISABILITY CODE DESCRIPTION],$I$181)</f>
        <v>0</v>
      </c>
      <c r="P316" s="18"/>
      <c r="Q316" s="6"/>
    </row>
    <row r="317" spans="1:18" ht="15.75" x14ac:dyDescent="0.25">
      <c r="A317" s="4"/>
      <c r="B317" s="5"/>
      <c r="C317" s="20"/>
      <c r="D317" s="5"/>
      <c r="E317" s="5"/>
      <c r="F317" s="5"/>
      <c r="G317" s="5"/>
      <c r="H317" s="5"/>
      <c r="I317" s="63">
        <f t="shared" ref="I317:I330" si="6">I29</f>
        <v>0</v>
      </c>
      <c r="J317" s="63"/>
      <c r="K317" s="63"/>
      <c r="L317" s="63"/>
      <c r="M317" s="63"/>
      <c r="N317" s="30" t="s">
        <v>17</v>
      </c>
      <c r="O317" s="34">
        <f>COUNTIFS(Table1[EMPLOYEE CATEGORY],I317,Table1[DISABILITY CODE DESCRIPTION],$I$181)</f>
        <v>0</v>
      </c>
      <c r="P317" s="18"/>
      <c r="Q317" s="6"/>
    </row>
    <row r="318" spans="1:18" ht="15.75" x14ac:dyDescent="0.25">
      <c r="A318" s="4"/>
      <c r="B318" s="5"/>
      <c r="C318" s="20"/>
      <c r="D318" s="5"/>
      <c r="E318" s="5"/>
      <c r="F318" s="5"/>
      <c r="G318" s="5"/>
      <c r="H318" s="5"/>
      <c r="I318" s="63">
        <f t="shared" si="6"/>
        <v>0</v>
      </c>
      <c r="J318" s="63"/>
      <c r="K318" s="63"/>
      <c r="L318" s="63"/>
      <c r="M318" s="63"/>
      <c r="N318" s="30" t="s">
        <v>17</v>
      </c>
      <c r="O318" s="34">
        <f>COUNTIFS(Table1[EMPLOYEE CATEGORY],I318,Table1[DISABILITY CODE DESCRIPTION],$I$181)</f>
        <v>0</v>
      </c>
      <c r="P318" s="18"/>
      <c r="Q318" s="6"/>
    </row>
    <row r="319" spans="1:18" ht="15.75" x14ac:dyDescent="0.25">
      <c r="A319" s="4"/>
      <c r="B319" s="5"/>
      <c r="C319" s="20"/>
      <c r="D319" s="5"/>
      <c r="E319" s="5"/>
      <c r="F319" s="5"/>
      <c r="G319" s="5"/>
      <c r="H319" s="5"/>
      <c r="I319" s="63">
        <f t="shared" si="6"/>
        <v>0</v>
      </c>
      <c r="J319" s="63"/>
      <c r="K319" s="63"/>
      <c r="L319" s="63"/>
      <c r="M319" s="63"/>
      <c r="N319" s="30" t="s">
        <v>17</v>
      </c>
      <c r="O319" s="34">
        <f>COUNTIFS(Table1[EMPLOYEE CATEGORY],I319,Table1[DISABILITY CODE DESCRIPTION],$I$181)</f>
        <v>0</v>
      </c>
      <c r="P319" s="18"/>
      <c r="Q319" s="6"/>
    </row>
    <row r="320" spans="1:18" ht="15.75" x14ac:dyDescent="0.25">
      <c r="A320" s="4"/>
      <c r="B320" s="5"/>
      <c r="C320" s="20"/>
      <c r="D320" s="5"/>
      <c r="E320" s="5"/>
      <c r="F320" s="5"/>
      <c r="G320" s="5"/>
      <c r="H320" s="5"/>
      <c r="I320" s="63">
        <f t="shared" si="6"/>
        <v>0</v>
      </c>
      <c r="J320" s="63"/>
      <c r="K320" s="63"/>
      <c r="L320" s="63"/>
      <c r="M320" s="63"/>
      <c r="N320" s="30" t="s">
        <v>17</v>
      </c>
      <c r="O320" s="34">
        <f>COUNTIFS(Table1[EMPLOYEE CATEGORY],I320,Table1[DISABILITY CODE DESCRIPTION],$I$181)</f>
        <v>0</v>
      </c>
      <c r="P320" s="18"/>
      <c r="Q320" s="6"/>
    </row>
    <row r="321" spans="1:17" ht="15.75" x14ac:dyDescent="0.25">
      <c r="A321" s="4"/>
      <c r="B321" s="5"/>
      <c r="C321" s="20"/>
      <c r="D321" s="5"/>
      <c r="E321" s="5"/>
      <c r="F321" s="5"/>
      <c r="G321" s="5"/>
      <c r="H321" s="5"/>
      <c r="I321" s="63">
        <f t="shared" si="6"/>
        <v>0</v>
      </c>
      <c r="J321" s="63"/>
      <c r="K321" s="63"/>
      <c r="L321" s="63"/>
      <c r="M321" s="63"/>
      <c r="N321" s="30" t="s">
        <v>17</v>
      </c>
      <c r="O321" s="34">
        <f>COUNTIFS(Table1[EMPLOYEE CATEGORY],I321,Table1[DISABILITY CODE DESCRIPTION],$I$181)</f>
        <v>0</v>
      </c>
      <c r="P321" s="18"/>
      <c r="Q321" s="6"/>
    </row>
    <row r="322" spans="1:17" ht="15.75" x14ac:dyDescent="0.25">
      <c r="A322" s="4"/>
      <c r="B322" s="5"/>
      <c r="C322" s="20"/>
      <c r="D322" s="5"/>
      <c r="E322" s="5"/>
      <c r="F322" s="5"/>
      <c r="G322" s="5"/>
      <c r="H322" s="5"/>
      <c r="I322" s="63">
        <f t="shared" si="6"/>
        <v>0</v>
      </c>
      <c r="J322" s="63"/>
      <c r="K322" s="63"/>
      <c r="L322" s="63"/>
      <c r="M322" s="63"/>
      <c r="N322" s="30" t="s">
        <v>17</v>
      </c>
      <c r="O322" s="34">
        <f>COUNTIFS(Table1[EMPLOYEE CATEGORY],I322,Table1[DISABILITY CODE DESCRIPTION],$I$181)</f>
        <v>0</v>
      </c>
      <c r="P322" s="18"/>
      <c r="Q322" s="6"/>
    </row>
    <row r="323" spans="1:17" ht="15.75" x14ac:dyDescent="0.25">
      <c r="A323" s="4"/>
      <c r="B323" s="5"/>
      <c r="C323" s="20"/>
      <c r="D323" s="5"/>
      <c r="E323" s="5"/>
      <c r="F323" s="5"/>
      <c r="G323" s="5"/>
      <c r="H323" s="5"/>
      <c r="I323" s="63">
        <f t="shared" si="6"/>
        <v>0</v>
      </c>
      <c r="J323" s="63"/>
      <c r="K323" s="63"/>
      <c r="L323" s="63"/>
      <c r="M323" s="63"/>
      <c r="N323" s="30" t="s">
        <v>17</v>
      </c>
      <c r="O323" s="34">
        <f>COUNTIFS(Table1[EMPLOYEE CATEGORY],I323,Table1[DISABILITY CODE DESCRIPTION],$I$181)</f>
        <v>0</v>
      </c>
      <c r="P323" s="18"/>
      <c r="Q323" s="6"/>
    </row>
    <row r="324" spans="1:17" ht="15.75" x14ac:dyDescent="0.25">
      <c r="A324" s="4"/>
      <c r="B324" s="5"/>
      <c r="C324" s="20"/>
      <c r="D324" s="5"/>
      <c r="E324" s="5"/>
      <c r="F324" s="5"/>
      <c r="G324" s="5"/>
      <c r="H324" s="5"/>
      <c r="I324" s="63">
        <f t="shared" si="6"/>
        <v>0</v>
      </c>
      <c r="J324" s="63"/>
      <c r="K324" s="63"/>
      <c r="L324" s="63"/>
      <c r="M324" s="63"/>
      <c r="N324" s="30" t="s">
        <v>17</v>
      </c>
      <c r="O324" s="34">
        <f>COUNTIFS(Table1[EMPLOYEE CATEGORY],I324,Table1[DISABILITY CODE DESCRIPTION],$I$181)</f>
        <v>0</v>
      </c>
      <c r="P324" s="18"/>
      <c r="Q324" s="6"/>
    </row>
    <row r="325" spans="1:17" ht="15.75" x14ac:dyDescent="0.25">
      <c r="A325" s="4"/>
      <c r="B325" s="5"/>
      <c r="C325" s="20"/>
      <c r="D325" s="5"/>
      <c r="E325" s="5"/>
      <c r="F325" s="5"/>
      <c r="G325" s="5"/>
      <c r="H325" s="5"/>
      <c r="I325" s="63">
        <f t="shared" si="6"/>
        <v>0</v>
      </c>
      <c r="J325" s="63"/>
      <c r="K325" s="63"/>
      <c r="L325" s="63"/>
      <c r="M325" s="63"/>
      <c r="N325" s="30" t="s">
        <v>17</v>
      </c>
      <c r="O325" s="34">
        <f>COUNTIFS(Table1[EMPLOYEE CATEGORY],I325,Table1[DISABILITY CODE DESCRIPTION],$I$181)</f>
        <v>0</v>
      </c>
      <c r="P325" s="18"/>
      <c r="Q325" s="6"/>
    </row>
    <row r="326" spans="1:17" ht="15.75" x14ac:dyDescent="0.25">
      <c r="A326" s="4"/>
      <c r="B326" s="5"/>
      <c r="C326" s="20"/>
      <c r="D326" s="5"/>
      <c r="E326" s="5"/>
      <c r="F326" s="5"/>
      <c r="G326" s="5"/>
      <c r="H326" s="5"/>
      <c r="I326" s="63">
        <f t="shared" si="6"/>
        <v>0</v>
      </c>
      <c r="J326" s="63"/>
      <c r="K326" s="63"/>
      <c r="L326" s="63"/>
      <c r="M326" s="63"/>
      <c r="N326" s="30" t="s">
        <v>17</v>
      </c>
      <c r="O326" s="34">
        <f>COUNTIFS(Table1[EMPLOYEE CATEGORY],I326,Table1[DISABILITY CODE DESCRIPTION],$I$181)</f>
        <v>0</v>
      </c>
      <c r="P326" s="18"/>
      <c r="Q326" s="6"/>
    </row>
    <row r="327" spans="1:17" ht="15.75" x14ac:dyDescent="0.25">
      <c r="A327" s="4"/>
      <c r="B327" s="5"/>
      <c r="C327" s="20"/>
      <c r="D327" s="5"/>
      <c r="E327" s="5"/>
      <c r="F327" s="5"/>
      <c r="G327" s="5"/>
      <c r="H327" s="5"/>
      <c r="I327" s="63">
        <f t="shared" si="6"/>
        <v>0</v>
      </c>
      <c r="J327" s="63"/>
      <c r="K327" s="63"/>
      <c r="L327" s="63"/>
      <c r="M327" s="63"/>
      <c r="N327" s="30" t="s">
        <v>17</v>
      </c>
      <c r="O327" s="34">
        <f>COUNTIFS(Table1[EMPLOYEE CATEGORY],I327,Table1[DISABILITY CODE DESCRIPTION],$I$181)</f>
        <v>0</v>
      </c>
      <c r="P327" s="18"/>
      <c r="Q327" s="6"/>
    </row>
    <row r="328" spans="1:17" ht="15.75" x14ac:dyDescent="0.25">
      <c r="A328" s="4"/>
      <c r="B328" s="5"/>
      <c r="C328" s="20"/>
      <c r="D328" s="5"/>
      <c r="E328" s="5"/>
      <c r="F328" s="5"/>
      <c r="G328" s="5"/>
      <c r="H328" s="5"/>
      <c r="I328" s="63">
        <f t="shared" si="6"/>
        <v>0</v>
      </c>
      <c r="J328" s="63"/>
      <c r="K328" s="63"/>
      <c r="L328" s="63"/>
      <c r="M328" s="63"/>
      <c r="N328" s="30" t="s">
        <v>17</v>
      </c>
      <c r="O328" s="34">
        <f>COUNTIFS(Table1[EMPLOYEE CATEGORY],I328,Table1[DISABILITY CODE DESCRIPTION],$I$181)</f>
        <v>0</v>
      </c>
      <c r="P328" s="18"/>
      <c r="Q328" s="6"/>
    </row>
    <row r="329" spans="1:17" ht="15.75" x14ac:dyDescent="0.25">
      <c r="A329" s="4"/>
      <c r="B329" s="5"/>
      <c r="C329" s="20"/>
      <c r="D329" s="5"/>
      <c r="E329" s="5"/>
      <c r="F329" s="5"/>
      <c r="G329" s="5"/>
      <c r="H329" s="5"/>
      <c r="I329" s="63">
        <f t="shared" si="6"/>
        <v>0</v>
      </c>
      <c r="J329" s="63"/>
      <c r="K329" s="63"/>
      <c r="L329" s="63"/>
      <c r="M329" s="63"/>
      <c r="N329" s="30" t="s">
        <v>17</v>
      </c>
      <c r="O329" s="34">
        <f>COUNTIFS(Table1[EMPLOYEE CATEGORY],I329,Table1[DISABILITY CODE DESCRIPTION],$I$181)</f>
        <v>0</v>
      </c>
      <c r="P329" s="18"/>
      <c r="Q329" s="6"/>
    </row>
    <row r="330" spans="1:17" ht="15.75" x14ac:dyDescent="0.25">
      <c r="A330" s="4"/>
      <c r="B330" s="5"/>
      <c r="C330" s="20"/>
      <c r="D330" s="5"/>
      <c r="E330" s="5"/>
      <c r="F330" s="5"/>
      <c r="G330" s="5"/>
      <c r="H330" s="5"/>
      <c r="I330" s="63">
        <f t="shared" si="6"/>
        <v>0</v>
      </c>
      <c r="J330" s="63"/>
      <c r="K330" s="63"/>
      <c r="L330" s="63"/>
      <c r="M330" s="63"/>
      <c r="N330" s="30" t="s">
        <v>17</v>
      </c>
      <c r="O330" s="34">
        <f>COUNTIFS(Table1[EMPLOYEE CATEGORY],I330,Table1[DISABILITY CODE DESCRIPTION],$I$181)</f>
        <v>0</v>
      </c>
      <c r="P330" s="18"/>
      <c r="Q330" s="6"/>
    </row>
    <row r="331" spans="1:17" x14ac:dyDescent="0.25">
      <c r="A331" s="4"/>
      <c r="B331" s="5"/>
      <c r="C331" s="5"/>
      <c r="D331" s="5"/>
      <c r="E331" s="5"/>
      <c r="F331" s="5"/>
      <c r="G331" s="5"/>
      <c r="H331" s="5"/>
      <c r="I331" s="5"/>
      <c r="J331" s="5"/>
      <c r="K331" s="5"/>
      <c r="L331" s="5"/>
      <c r="M331" s="31"/>
      <c r="N331" s="5"/>
      <c r="O331" s="5"/>
      <c r="P331" s="5"/>
      <c r="Q331" s="6"/>
    </row>
    <row r="332" spans="1:17" x14ac:dyDescent="0.25">
      <c r="A332" s="4"/>
      <c r="B332" s="68"/>
      <c r="C332" s="68"/>
      <c r="D332" s="68"/>
      <c r="E332" s="5"/>
      <c r="F332" s="5"/>
      <c r="G332" s="5"/>
      <c r="H332" s="5"/>
      <c r="I332" s="5"/>
      <c r="J332" s="5"/>
      <c r="K332" s="5"/>
      <c r="L332" s="5"/>
      <c r="M332" s="31"/>
      <c r="N332" s="5"/>
      <c r="O332" s="5"/>
      <c r="P332" s="5"/>
      <c r="Q332" s="6"/>
    </row>
    <row r="333" spans="1:17" x14ac:dyDescent="0.25">
      <c r="A333" s="4"/>
      <c r="B333" s="68"/>
      <c r="C333" s="68"/>
      <c r="D333" s="68"/>
      <c r="E333" s="5"/>
      <c r="F333" s="5"/>
      <c r="G333" s="5"/>
      <c r="H333" s="5"/>
      <c r="I333" s="5"/>
      <c r="J333" s="5"/>
      <c r="K333" s="5"/>
      <c r="L333" s="5"/>
      <c r="M333" s="31"/>
      <c r="N333" s="5"/>
      <c r="O333" s="5"/>
      <c r="P333" s="5"/>
      <c r="Q333" s="6"/>
    </row>
    <row r="334" spans="1:17" x14ac:dyDescent="0.25">
      <c r="A334" s="4"/>
      <c r="B334" s="51" t="s">
        <v>155</v>
      </c>
      <c r="C334" s="51"/>
      <c r="D334" s="51"/>
      <c r="E334" s="51"/>
      <c r="F334" s="51"/>
      <c r="G334" s="51"/>
      <c r="H334" s="51"/>
      <c r="I334" s="51"/>
      <c r="J334" s="51"/>
      <c r="K334" s="51"/>
      <c r="L334" s="51"/>
      <c r="M334" s="51"/>
      <c r="N334" s="65"/>
      <c r="O334" s="65"/>
      <c r="P334" s="65"/>
      <c r="Q334" s="6"/>
    </row>
    <row r="335" spans="1:17" x14ac:dyDescent="0.25">
      <c r="A335" s="4"/>
      <c r="B335" s="52"/>
      <c r="C335" s="52"/>
      <c r="D335" s="52"/>
      <c r="E335" s="52"/>
      <c r="F335" s="52"/>
      <c r="G335" s="52"/>
      <c r="H335" s="52"/>
      <c r="I335" s="52"/>
      <c r="J335" s="52"/>
      <c r="K335" s="52"/>
      <c r="L335" s="52"/>
      <c r="M335" s="52"/>
      <c r="N335" s="66"/>
      <c r="O335" s="66"/>
      <c r="P335" s="66"/>
      <c r="Q335" s="6"/>
    </row>
    <row r="336" spans="1:17" x14ac:dyDescent="0.25">
      <c r="A336" s="4"/>
      <c r="B336" s="67"/>
      <c r="C336" s="67"/>
      <c r="D336" s="67"/>
      <c r="E336" s="67"/>
      <c r="F336" s="67"/>
      <c r="G336" s="67"/>
      <c r="H336" s="67"/>
      <c r="I336" s="67"/>
      <c r="J336" s="67"/>
      <c r="K336" s="67"/>
      <c r="L336" s="67"/>
      <c r="M336" s="67"/>
      <c r="N336" s="67"/>
      <c r="O336" s="67"/>
      <c r="P336" s="67"/>
      <c r="Q336" s="6"/>
    </row>
    <row r="337" spans="1:18" ht="15.75" x14ac:dyDescent="0.25">
      <c r="A337" s="4"/>
      <c r="B337" s="5"/>
      <c r="C337" s="5"/>
      <c r="D337" s="5"/>
      <c r="E337" s="5"/>
      <c r="F337" s="5"/>
      <c r="G337" s="5"/>
      <c r="H337" s="5"/>
      <c r="I337" s="5"/>
      <c r="J337" s="5"/>
      <c r="K337" s="5"/>
      <c r="L337" s="5"/>
      <c r="M337" s="25"/>
      <c r="N337" s="13"/>
      <c r="O337" s="13"/>
      <c r="P337" s="14" t="s">
        <v>139</v>
      </c>
      <c r="Q337" s="6"/>
    </row>
    <row r="338" spans="1:18" ht="15.75" x14ac:dyDescent="0.25">
      <c r="A338" s="4"/>
      <c r="B338" s="5"/>
      <c r="C338" s="5"/>
      <c r="D338" s="5"/>
      <c r="E338" s="5"/>
      <c r="F338" s="5"/>
      <c r="G338" s="5"/>
      <c r="H338" s="5"/>
      <c r="I338" s="5"/>
      <c r="J338" s="5"/>
      <c r="K338" s="5"/>
      <c r="L338" s="5"/>
      <c r="M338" s="25"/>
      <c r="N338" s="15"/>
      <c r="O338" s="15" t="s">
        <v>52</v>
      </c>
      <c r="P338" s="16"/>
      <c r="Q338" s="6"/>
    </row>
    <row r="339" spans="1:18" ht="15.75" x14ac:dyDescent="0.25">
      <c r="A339" s="4"/>
      <c r="B339" s="5"/>
      <c r="C339" s="5"/>
      <c r="D339" s="5"/>
      <c r="E339" s="5"/>
      <c r="F339" s="5"/>
      <c r="G339" s="5"/>
      <c r="H339" s="5"/>
      <c r="I339" s="5"/>
      <c r="J339" s="5"/>
      <c r="K339" s="5"/>
      <c r="L339" s="5"/>
      <c r="M339" s="26" t="s">
        <v>140</v>
      </c>
      <c r="N339" s="30" t="s">
        <v>17</v>
      </c>
      <c r="O339" s="34">
        <f>COUNTIFS(Table1[EEO CATEGORY],R339,Table1[VETERAN''S STATUS],$I$182)</f>
        <v>0</v>
      </c>
      <c r="P339" s="18"/>
      <c r="Q339" s="6"/>
      <c r="R339" s="44" t="s">
        <v>159</v>
      </c>
    </row>
    <row r="340" spans="1:18" ht="15.75" x14ac:dyDescent="0.25">
      <c r="A340" s="4"/>
      <c r="B340" s="5"/>
      <c r="C340" s="5"/>
      <c r="D340" s="5"/>
      <c r="E340" s="5"/>
      <c r="F340" s="5"/>
      <c r="G340" s="5"/>
      <c r="H340" s="5"/>
      <c r="I340" s="5"/>
      <c r="J340" s="5"/>
      <c r="K340" s="5"/>
      <c r="L340" s="5"/>
      <c r="M340" s="26" t="s">
        <v>141</v>
      </c>
      <c r="N340" s="30" t="s">
        <v>17</v>
      </c>
      <c r="O340" s="34">
        <f>COUNTIFS(Table1[EEO CATEGORY],R340,Table1[VETERAN''S STATUS],$I$182)</f>
        <v>0</v>
      </c>
      <c r="P340" s="18"/>
      <c r="Q340" s="6"/>
      <c r="R340" s="44" t="s">
        <v>160</v>
      </c>
    </row>
    <row r="341" spans="1:18" ht="15.75" x14ac:dyDescent="0.25">
      <c r="A341" s="4"/>
      <c r="B341" s="5"/>
      <c r="C341" s="5"/>
      <c r="D341" s="5"/>
      <c r="E341" s="5"/>
      <c r="F341" s="5"/>
      <c r="G341" s="5"/>
      <c r="H341" s="5"/>
      <c r="I341" s="5"/>
      <c r="J341" s="5"/>
      <c r="K341" s="5"/>
      <c r="L341" s="5"/>
      <c r="M341" s="26" t="s">
        <v>142</v>
      </c>
      <c r="N341" s="30" t="s">
        <v>17</v>
      </c>
      <c r="O341" s="34">
        <f>COUNTIFS(Table1[EEO CATEGORY],R341,Table1[VETERAN''S STATUS],$I$182)</f>
        <v>0</v>
      </c>
      <c r="P341" s="18"/>
      <c r="Q341" s="6"/>
      <c r="R341" s="44" t="s">
        <v>161</v>
      </c>
    </row>
    <row r="342" spans="1:18" ht="15.75" x14ac:dyDescent="0.25">
      <c r="A342" s="4"/>
      <c r="B342" s="5"/>
      <c r="C342" s="5"/>
      <c r="D342" s="5"/>
      <c r="E342" s="5"/>
      <c r="F342" s="5"/>
      <c r="G342" s="5"/>
      <c r="H342" s="5"/>
      <c r="I342" s="5"/>
      <c r="J342" s="5"/>
      <c r="K342" s="5"/>
      <c r="L342" s="5"/>
      <c r="M342" s="26" t="s">
        <v>143</v>
      </c>
      <c r="N342" s="30" t="s">
        <v>17</v>
      </c>
      <c r="O342" s="34">
        <f>COUNTIFS(Table1[EEO CATEGORY],R342,Table1[VETERAN''S STATUS],$I$182)</f>
        <v>0</v>
      </c>
      <c r="P342" s="18"/>
      <c r="Q342" s="6"/>
      <c r="R342" s="44" t="s">
        <v>162</v>
      </c>
    </row>
    <row r="343" spans="1:18" ht="15.75" x14ac:dyDescent="0.25">
      <c r="A343" s="4"/>
      <c r="B343" s="5"/>
      <c r="C343" s="5"/>
      <c r="D343" s="5"/>
      <c r="E343" s="5"/>
      <c r="F343" s="5"/>
      <c r="G343" s="5"/>
      <c r="H343" s="5"/>
      <c r="I343" s="5"/>
      <c r="J343" s="5"/>
      <c r="K343" s="5"/>
      <c r="L343" s="5"/>
      <c r="M343" s="26" t="s">
        <v>144</v>
      </c>
      <c r="N343" s="30" t="s">
        <v>17</v>
      </c>
      <c r="O343" s="34">
        <f>COUNTIFS(Table1[EEO CATEGORY],R343,Table1[VETERAN''S STATUS],$I$182)</f>
        <v>0</v>
      </c>
      <c r="P343" s="18"/>
      <c r="Q343" s="6"/>
      <c r="R343" s="44" t="s">
        <v>163</v>
      </c>
    </row>
    <row r="344" spans="1:18" ht="15.75" x14ac:dyDescent="0.25">
      <c r="A344" s="4"/>
      <c r="B344" s="5"/>
      <c r="C344" s="5"/>
      <c r="D344" s="5"/>
      <c r="E344" s="5"/>
      <c r="F344" s="5"/>
      <c r="G344" s="5"/>
      <c r="H344" s="5"/>
      <c r="I344" s="5"/>
      <c r="J344" s="5"/>
      <c r="K344" s="5"/>
      <c r="L344" s="5"/>
      <c r="M344" s="26" t="s">
        <v>145</v>
      </c>
      <c r="N344" s="30" t="s">
        <v>17</v>
      </c>
      <c r="O344" s="34">
        <f>COUNTIFS(Table1[EEO CATEGORY],R344,Table1[VETERAN''S STATUS],$I$182)</f>
        <v>0</v>
      </c>
      <c r="P344" s="18"/>
      <c r="Q344" s="6"/>
      <c r="R344" s="44" t="s">
        <v>164</v>
      </c>
    </row>
    <row r="345" spans="1:18" ht="15.75" x14ac:dyDescent="0.25">
      <c r="A345" s="4"/>
      <c r="B345" s="5"/>
      <c r="C345" s="5"/>
      <c r="D345" s="5"/>
      <c r="E345" s="5"/>
      <c r="F345" s="5"/>
      <c r="G345" s="5"/>
      <c r="H345" s="5"/>
      <c r="I345" s="5"/>
      <c r="J345" s="5"/>
      <c r="K345" s="5"/>
      <c r="L345" s="5"/>
      <c r="M345" s="26" t="s">
        <v>146</v>
      </c>
      <c r="N345" s="30" t="s">
        <v>17</v>
      </c>
      <c r="O345" s="34">
        <f>COUNTIFS(Table1[EEO CATEGORY],R345,Table1[VETERAN''S STATUS],$I$182)</f>
        <v>0</v>
      </c>
      <c r="P345" s="18"/>
      <c r="Q345" s="6"/>
      <c r="R345" s="44" t="s">
        <v>165</v>
      </c>
    </row>
    <row r="346" spans="1:18" ht="15.75" x14ac:dyDescent="0.25">
      <c r="A346" s="4"/>
      <c r="B346" s="5"/>
      <c r="C346" s="5"/>
      <c r="D346" s="5"/>
      <c r="E346" s="5"/>
      <c r="F346" s="5"/>
      <c r="G346" s="5"/>
      <c r="H346" s="5"/>
      <c r="I346" s="5"/>
      <c r="J346" s="5"/>
      <c r="K346" s="5"/>
      <c r="L346" s="5"/>
      <c r="M346" s="26" t="s">
        <v>147</v>
      </c>
      <c r="N346" s="30" t="s">
        <v>17</v>
      </c>
      <c r="O346" s="34">
        <f>COUNTIFS(Table1[EEO CATEGORY],R346,Table1[VETERAN''S STATUS],$I$182)</f>
        <v>0</v>
      </c>
      <c r="P346" s="18"/>
      <c r="Q346" s="6"/>
      <c r="R346" s="44" t="s">
        <v>166</v>
      </c>
    </row>
    <row r="347" spans="1:18" ht="15.75" x14ac:dyDescent="0.25">
      <c r="A347" s="4"/>
      <c r="B347" s="5"/>
      <c r="C347" s="5"/>
      <c r="D347" s="5"/>
      <c r="E347" s="5"/>
      <c r="F347" s="5"/>
      <c r="G347" s="5"/>
      <c r="H347" s="5"/>
      <c r="I347" s="5"/>
      <c r="J347" s="5"/>
      <c r="K347" s="5"/>
      <c r="L347" s="5"/>
      <c r="M347" s="26" t="s">
        <v>148</v>
      </c>
      <c r="N347" s="30" t="s">
        <v>17</v>
      </c>
      <c r="O347" s="34">
        <f>COUNTIFS(Table1[EEO CATEGORY],R347,Table1[VETERAN''S STATUS],$I$182)</f>
        <v>0</v>
      </c>
      <c r="P347" s="18"/>
      <c r="Q347" s="6"/>
      <c r="R347" s="44" t="s">
        <v>167</v>
      </c>
    </row>
    <row r="348" spans="1:18" ht="15.75" x14ac:dyDescent="0.25">
      <c r="A348" s="4"/>
      <c r="B348" s="5"/>
      <c r="C348" s="5"/>
      <c r="D348" s="5"/>
      <c r="E348" s="5"/>
      <c r="F348" s="5"/>
      <c r="G348" s="5"/>
      <c r="H348" s="5"/>
      <c r="I348" s="5"/>
      <c r="J348" s="5"/>
      <c r="K348" s="5"/>
      <c r="L348" s="5"/>
      <c r="M348" s="26" t="s">
        <v>149</v>
      </c>
      <c r="N348" s="30" t="s">
        <v>17</v>
      </c>
      <c r="O348" s="34">
        <f>COUNTIFS(Table1[EEO CATEGORY],R348,Table1[VETERAN''S STATUS],$I$182)</f>
        <v>0</v>
      </c>
      <c r="P348" s="18"/>
      <c r="Q348" s="6"/>
      <c r="R348" s="44" t="s">
        <v>168</v>
      </c>
    </row>
    <row r="349" spans="1:18" ht="15.75" x14ac:dyDescent="0.25">
      <c r="A349" s="4"/>
      <c r="B349" s="5"/>
      <c r="C349" s="5"/>
      <c r="D349" s="5"/>
      <c r="E349" s="5"/>
      <c r="F349" s="5"/>
      <c r="G349" s="5"/>
      <c r="H349" s="5"/>
      <c r="I349" s="5"/>
      <c r="J349" s="5"/>
      <c r="K349" s="5"/>
      <c r="L349" s="5"/>
      <c r="M349" s="29"/>
      <c r="N349" s="13"/>
      <c r="O349" s="36"/>
      <c r="P349" s="16"/>
      <c r="Q349" s="6"/>
    </row>
    <row r="350" spans="1:18" ht="15.75" x14ac:dyDescent="0.25">
      <c r="A350" s="4"/>
      <c r="B350" s="5"/>
      <c r="C350" s="5"/>
      <c r="D350" s="5"/>
      <c r="E350" s="5"/>
      <c r="F350" s="5"/>
      <c r="G350" s="5"/>
      <c r="H350" s="5"/>
      <c r="I350" s="5"/>
      <c r="J350" s="5"/>
      <c r="K350" s="5"/>
      <c r="L350" s="5"/>
      <c r="M350" s="29"/>
      <c r="N350" s="13"/>
      <c r="O350" s="36"/>
      <c r="P350" s="14" t="s">
        <v>150</v>
      </c>
      <c r="Q350" s="6"/>
    </row>
    <row r="351" spans="1:18" ht="15.75" x14ac:dyDescent="0.25">
      <c r="A351" s="4"/>
      <c r="B351" s="5"/>
      <c r="C351" s="5"/>
      <c r="D351" s="5"/>
      <c r="E351" s="5"/>
      <c r="F351" s="5"/>
      <c r="G351" s="5"/>
      <c r="H351" s="5"/>
      <c r="I351" s="5"/>
      <c r="J351" s="5"/>
      <c r="K351" s="5"/>
      <c r="L351" s="5"/>
      <c r="M351" s="25"/>
      <c r="N351" s="15"/>
      <c r="O351" s="37" t="s">
        <v>52</v>
      </c>
      <c r="P351" s="5"/>
      <c r="Q351" s="6"/>
    </row>
    <row r="352" spans="1:18" ht="15.75" x14ac:dyDescent="0.25">
      <c r="A352" s="4"/>
      <c r="B352" s="5"/>
      <c r="C352" s="20"/>
      <c r="D352" s="5"/>
      <c r="E352" s="5"/>
      <c r="F352" s="5"/>
      <c r="G352" s="5"/>
      <c r="H352" s="5"/>
      <c r="I352" s="63">
        <f>I28</f>
        <v>0</v>
      </c>
      <c r="J352" s="63"/>
      <c r="K352" s="63"/>
      <c r="L352" s="63"/>
      <c r="M352" s="63"/>
      <c r="N352" s="30" t="s">
        <v>17</v>
      </c>
      <c r="O352" s="34">
        <f>COUNTIFS(Table1[EMPLOYEE CATEGORY],I352,Table1[VETERAN''S STATUS],$I$182)</f>
        <v>0</v>
      </c>
      <c r="P352" s="18"/>
      <c r="Q352" s="6"/>
    </row>
    <row r="353" spans="1:17" ht="15.75" x14ac:dyDescent="0.25">
      <c r="A353" s="4"/>
      <c r="B353" s="5"/>
      <c r="C353" s="20"/>
      <c r="D353" s="5"/>
      <c r="E353" s="5"/>
      <c r="F353" s="5"/>
      <c r="G353" s="5"/>
      <c r="H353" s="5"/>
      <c r="I353" s="63">
        <f t="shared" ref="I353:I366" si="7">I29</f>
        <v>0</v>
      </c>
      <c r="J353" s="63"/>
      <c r="K353" s="63"/>
      <c r="L353" s="63"/>
      <c r="M353" s="63"/>
      <c r="N353" s="30" t="s">
        <v>17</v>
      </c>
      <c r="O353" s="34">
        <f>COUNTIFS(Table1[EMPLOYEE CATEGORY],I353,Table1[VETERAN''S STATUS],$I$182)</f>
        <v>0</v>
      </c>
      <c r="P353" s="18"/>
      <c r="Q353" s="6"/>
    </row>
    <row r="354" spans="1:17" ht="15.75" x14ac:dyDescent="0.25">
      <c r="A354" s="4"/>
      <c r="B354" s="5"/>
      <c r="C354" s="20"/>
      <c r="D354" s="5"/>
      <c r="E354" s="5"/>
      <c r="F354" s="5"/>
      <c r="G354" s="5"/>
      <c r="H354" s="5"/>
      <c r="I354" s="63">
        <f t="shared" si="7"/>
        <v>0</v>
      </c>
      <c r="J354" s="63"/>
      <c r="K354" s="63"/>
      <c r="L354" s="63"/>
      <c r="M354" s="63"/>
      <c r="N354" s="30" t="s">
        <v>17</v>
      </c>
      <c r="O354" s="34">
        <f>COUNTIFS(Table1[EMPLOYEE CATEGORY],I354,Table1[VETERAN''S STATUS],$I$182)</f>
        <v>0</v>
      </c>
      <c r="P354" s="18"/>
      <c r="Q354" s="6"/>
    </row>
    <row r="355" spans="1:17" ht="15.75" x14ac:dyDescent="0.25">
      <c r="A355" s="4"/>
      <c r="B355" s="5"/>
      <c r="C355" s="20"/>
      <c r="D355" s="5"/>
      <c r="E355" s="5"/>
      <c r="F355" s="5"/>
      <c r="G355" s="5"/>
      <c r="H355" s="5"/>
      <c r="I355" s="63">
        <f t="shared" si="7"/>
        <v>0</v>
      </c>
      <c r="J355" s="63"/>
      <c r="K355" s="63"/>
      <c r="L355" s="63"/>
      <c r="M355" s="63"/>
      <c r="N355" s="30" t="s">
        <v>17</v>
      </c>
      <c r="O355" s="34">
        <f>COUNTIFS(Table1[EMPLOYEE CATEGORY],I355,Table1[VETERAN''S STATUS],$I$182)</f>
        <v>0</v>
      </c>
      <c r="P355" s="18"/>
      <c r="Q355" s="6"/>
    </row>
    <row r="356" spans="1:17" ht="15.75" x14ac:dyDescent="0.25">
      <c r="A356" s="4"/>
      <c r="B356" s="5"/>
      <c r="C356" s="20"/>
      <c r="D356" s="5"/>
      <c r="E356" s="5"/>
      <c r="F356" s="5"/>
      <c r="G356" s="5"/>
      <c r="H356" s="5"/>
      <c r="I356" s="63">
        <f t="shared" si="7"/>
        <v>0</v>
      </c>
      <c r="J356" s="63"/>
      <c r="K356" s="63"/>
      <c r="L356" s="63"/>
      <c r="M356" s="63"/>
      <c r="N356" s="30" t="s">
        <v>17</v>
      </c>
      <c r="O356" s="34">
        <f>COUNTIFS(Table1[EMPLOYEE CATEGORY],I356,Table1[VETERAN''S STATUS],$I$182)</f>
        <v>0</v>
      </c>
      <c r="P356" s="18"/>
      <c r="Q356" s="6"/>
    </row>
    <row r="357" spans="1:17" ht="15.75" x14ac:dyDescent="0.25">
      <c r="A357" s="4"/>
      <c r="B357" s="5"/>
      <c r="C357" s="20"/>
      <c r="D357" s="5"/>
      <c r="E357" s="5"/>
      <c r="F357" s="5"/>
      <c r="G357" s="5"/>
      <c r="H357" s="5"/>
      <c r="I357" s="63">
        <f t="shared" si="7"/>
        <v>0</v>
      </c>
      <c r="J357" s="63"/>
      <c r="K357" s="63"/>
      <c r="L357" s="63"/>
      <c r="M357" s="63"/>
      <c r="N357" s="30" t="s">
        <v>17</v>
      </c>
      <c r="O357" s="34">
        <f>COUNTIFS(Table1[EMPLOYEE CATEGORY],I357,Table1[VETERAN''S STATUS],$I$182)</f>
        <v>0</v>
      </c>
      <c r="P357" s="18"/>
      <c r="Q357" s="6"/>
    </row>
    <row r="358" spans="1:17" ht="15.75" x14ac:dyDescent="0.25">
      <c r="A358" s="4"/>
      <c r="B358" s="5"/>
      <c r="C358" s="20"/>
      <c r="D358" s="5"/>
      <c r="E358" s="5"/>
      <c r="F358" s="5"/>
      <c r="G358" s="5"/>
      <c r="H358" s="5"/>
      <c r="I358" s="63">
        <f t="shared" si="7"/>
        <v>0</v>
      </c>
      <c r="J358" s="63"/>
      <c r="K358" s="63"/>
      <c r="L358" s="63"/>
      <c r="M358" s="63"/>
      <c r="N358" s="30" t="s">
        <v>17</v>
      </c>
      <c r="O358" s="34">
        <f>COUNTIFS(Table1[EMPLOYEE CATEGORY],I358,Table1[VETERAN''S STATUS],$I$182)</f>
        <v>0</v>
      </c>
      <c r="P358" s="18"/>
      <c r="Q358" s="6"/>
    </row>
    <row r="359" spans="1:17" ht="15.75" x14ac:dyDescent="0.25">
      <c r="A359" s="4"/>
      <c r="B359" s="5"/>
      <c r="C359" s="20"/>
      <c r="D359" s="5"/>
      <c r="E359" s="5"/>
      <c r="F359" s="5"/>
      <c r="G359" s="5"/>
      <c r="H359" s="5"/>
      <c r="I359" s="63">
        <f t="shared" si="7"/>
        <v>0</v>
      </c>
      <c r="J359" s="63"/>
      <c r="K359" s="63"/>
      <c r="L359" s="63"/>
      <c r="M359" s="63"/>
      <c r="N359" s="30" t="s">
        <v>17</v>
      </c>
      <c r="O359" s="34">
        <f>COUNTIFS(Table1[EMPLOYEE CATEGORY],I359,Table1[VETERAN''S STATUS],$I$182)</f>
        <v>0</v>
      </c>
      <c r="P359" s="18"/>
      <c r="Q359" s="6"/>
    </row>
    <row r="360" spans="1:17" ht="15.75" x14ac:dyDescent="0.25">
      <c r="A360" s="4"/>
      <c r="B360" s="5"/>
      <c r="C360" s="20"/>
      <c r="D360" s="5"/>
      <c r="E360" s="5"/>
      <c r="F360" s="5"/>
      <c r="G360" s="5"/>
      <c r="H360" s="5"/>
      <c r="I360" s="63">
        <f t="shared" si="7"/>
        <v>0</v>
      </c>
      <c r="J360" s="63"/>
      <c r="K360" s="63"/>
      <c r="L360" s="63"/>
      <c r="M360" s="63"/>
      <c r="N360" s="30" t="s">
        <v>17</v>
      </c>
      <c r="O360" s="34">
        <f>COUNTIFS(Table1[EMPLOYEE CATEGORY],I360,Table1[VETERAN''S STATUS],$I$182)</f>
        <v>0</v>
      </c>
      <c r="P360" s="18"/>
      <c r="Q360" s="6"/>
    </row>
    <row r="361" spans="1:17" ht="15.75" x14ac:dyDescent="0.25">
      <c r="A361" s="4"/>
      <c r="B361" s="5"/>
      <c r="C361" s="20"/>
      <c r="D361" s="5"/>
      <c r="E361" s="5"/>
      <c r="F361" s="5"/>
      <c r="G361" s="5"/>
      <c r="H361" s="5"/>
      <c r="I361" s="63">
        <f t="shared" si="7"/>
        <v>0</v>
      </c>
      <c r="J361" s="63"/>
      <c r="K361" s="63"/>
      <c r="L361" s="63"/>
      <c r="M361" s="63"/>
      <c r="N361" s="30" t="s">
        <v>17</v>
      </c>
      <c r="O361" s="34">
        <f>COUNTIFS(Table1[EMPLOYEE CATEGORY],I361,Table1[VETERAN''S STATUS],$I$182)</f>
        <v>0</v>
      </c>
      <c r="P361" s="18"/>
      <c r="Q361" s="6"/>
    </row>
    <row r="362" spans="1:17" ht="15.75" x14ac:dyDescent="0.25">
      <c r="A362" s="4"/>
      <c r="B362" s="5"/>
      <c r="C362" s="20"/>
      <c r="D362" s="5"/>
      <c r="E362" s="5"/>
      <c r="F362" s="5"/>
      <c r="G362" s="5"/>
      <c r="H362" s="5"/>
      <c r="I362" s="63">
        <f t="shared" si="7"/>
        <v>0</v>
      </c>
      <c r="J362" s="63"/>
      <c r="K362" s="63"/>
      <c r="L362" s="63"/>
      <c r="M362" s="63"/>
      <c r="N362" s="30" t="s">
        <v>17</v>
      </c>
      <c r="O362" s="34">
        <f>COUNTIFS(Table1[EMPLOYEE CATEGORY],I362,Table1[VETERAN''S STATUS],$I$182)</f>
        <v>0</v>
      </c>
      <c r="P362" s="18"/>
      <c r="Q362" s="6"/>
    </row>
    <row r="363" spans="1:17" ht="15.75" x14ac:dyDescent="0.25">
      <c r="A363" s="4"/>
      <c r="B363" s="5"/>
      <c r="C363" s="20"/>
      <c r="D363" s="5"/>
      <c r="E363" s="5"/>
      <c r="F363" s="5"/>
      <c r="G363" s="5"/>
      <c r="H363" s="5"/>
      <c r="I363" s="63">
        <f t="shared" si="7"/>
        <v>0</v>
      </c>
      <c r="J363" s="63"/>
      <c r="K363" s="63"/>
      <c r="L363" s="63"/>
      <c r="M363" s="63"/>
      <c r="N363" s="30" t="s">
        <v>17</v>
      </c>
      <c r="O363" s="34">
        <f>COUNTIFS(Table1[EMPLOYEE CATEGORY],I363,Table1[VETERAN''S STATUS],$I$182)</f>
        <v>0</v>
      </c>
      <c r="P363" s="18"/>
      <c r="Q363" s="6"/>
    </row>
    <row r="364" spans="1:17" ht="15.75" x14ac:dyDescent="0.25">
      <c r="A364" s="4"/>
      <c r="B364" s="5"/>
      <c r="C364" s="20"/>
      <c r="D364" s="5"/>
      <c r="E364" s="5"/>
      <c r="F364" s="5"/>
      <c r="G364" s="5"/>
      <c r="H364" s="5"/>
      <c r="I364" s="63">
        <f t="shared" si="7"/>
        <v>0</v>
      </c>
      <c r="J364" s="63"/>
      <c r="K364" s="63"/>
      <c r="L364" s="63"/>
      <c r="M364" s="63"/>
      <c r="N364" s="30" t="s">
        <v>17</v>
      </c>
      <c r="O364" s="34">
        <f>COUNTIFS(Table1[EMPLOYEE CATEGORY],I364,Table1[VETERAN''S STATUS],$I$182)</f>
        <v>0</v>
      </c>
      <c r="P364" s="18"/>
      <c r="Q364" s="6"/>
    </row>
    <row r="365" spans="1:17" ht="15.75" x14ac:dyDescent="0.25">
      <c r="A365" s="4"/>
      <c r="B365" s="5"/>
      <c r="C365" s="20"/>
      <c r="D365" s="5"/>
      <c r="E365" s="5"/>
      <c r="F365" s="5"/>
      <c r="G365" s="5"/>
      <c r="H365" s="5"/>
      <c r="I365" s="63">
        <f t="shared" si="7"/>
        <v>0</v>
      </c>
      <c r="J365" s="63"/>
      <c r="K365" s="63"/>
      <c r="L365" s="63"/>
      <c r="M365" s="63"/>
      <c r="N365" s="30" t="s">
        <v>17</v>
      </c>
      <c r="O365" s="34">
        <f>COUNTIFS(Table1[EMPLOYEE CATEGORY],I365,Table1[VETERAN''S STATUS],$I$182)</f>
        <v>0</v>
      </c>
      <c r="P365" s="18"/>
      <c r="Q365" s="6"/>
    </row>
    <row r="366" spans="1:17" ht="15.75" x14ac:dyDescent="0.25">
      <c r="A366" s="4"/>
      <c r="B366" s="5"/>
      <c r="C366" s="20"/>
      <c r="D366" s="5"/>
      <c r="E366" s="5"/>
      <c r="F366" s="5"/>
      <c r="G366" s="5"/>
      <c r="H366" s="5"/>
      <c r="I366" s="63">
        <f t="shared" si="7"/>
        <v>0</v>
      </c>
      <c r="J366" s="63"/>
      <c r="K366" s="63"/>
      <c r="L366" s="63"/>
      <c r="M366" s="63"/>
      <c r="N366" s="30" t="s">
        <v>17</v>
      </c>
      <c r="O366" s="34">
        <f>COUNTIFS(Table1[EMPLOYEE CATEGORY],I366,Table1[VETERAN''S STATUS],$I$182)</f>
        <v>0</v>
      </c>
      <c r="P366" s="18"/>
      <c r="Q366" s="6"/>
    </row>
    <row r="367" spans="1:17" x14ac:dyDescent="0.25">
      <c r="A367" s="4"/>
      <c r="B367" s="5"/>
      <c r="C367" s="5"/>
      <c r="D367" s="5"/>
      <c r="E367" s="5"/>
      <c r="F367" s="5"/>
      <c r="G367" s="5"/>
      <c r="H367" s="5"/>
      <c r="I367" s="5"/>
      <c r="J367" s="5"/>
      <c r="K367" s="5"/>
      <c r="L367" s="5"/>
      <c r="M367" s="5"/>
      <c r="N367" s="5"/>
      <c r="O367" s="5"/>
      <c r="P367" s="5"/>
      <c r="Q367" s="6"/>
    </row>
    <row r="368" spans="1:17" x14ac:dyDescent="0.25">
      <c r="A368" s="4"/>
      <c r="B368" s="5"/>
      <c r="C368" s="5"/>
      <c r="D368" s="5"/>
      <c r="E368" s="5"/>
      <c r="F368" s="5"/>
      <c r="G368" s="5"/>
      <c r="H368" s="5"/>
      <c r="I368" s="5"/>
      <c r="J368" s="5"/>
      <c r="K368" s="5"/>
      <c r="L368" s="5"/>
      <c r="M368" s="5"/>
      <c r="N368" s="5"/>
      <c r="O368" s="5"/>
      <c r="P368" s="5"/>
      <c r="Q368" s="6"/>
    </row>
    <row r="369" spans="1:17" x14ac:dyDescent="0.25">
      <c r="A369" s="7"/>
      <c r="B369" s="8"/>
      <c r="C369" s="8"/>
      <c r="D369" s="8"/>
      <c r="E369" s="8"/>
      <c r="F369" s="8"/>
      <c r="G369" s="8"/>
      <c r="H369" s="8"/>
      <c r="I369" s="8"/>
      <c r="J369" s="8"/>
      <c r="K369" s="8"/>
      <c r="L369" s="8"/>
      <c r="M369" s="8"/>
      <c r="N369" s="8"/>
      <c r="O369" s="8"/>
      <c r="P369" s="8"/>
      <c r="Q369" s="9"/>
    </row>
  </sheetData>
  <mergeCells count="188">
    <mergeCell ref="N80:P81"/>
    <mergeCell ref="I28:M28"/>
    <mergeCell ref="I29:M29"/>
    <mergeCell ref="I30:M30"/>
    <mergeCell ref="I31:M31"/>
    <mergeCell ref="I32:M32"/>
    <mergeCell ref="I33:M33"/>
    <mergeCell ref="C2:O4"/>
    <mergeCell ref="C5:O7"/>
    <mergeCell ref="C10:M11"/>
    <mergeCell ref="N10:P11"/>
    <mergeCell ref="C45:M46"/>
    <mergeCell ref="N45:P46"/>
    <mergeCell ref="I34:M34"/>
    <mergeCell ref="I35:M35"/>
    <mergeCell ref="I36:M36"/>
    <mergeCell ref="I63:M63"/>
    <mergeCell ref="I64:M64"/>
    <mergeCell ref="I65:M65"/>
    <mergeCell ref="I66:M66"/>
    <mergeCell ref="I67:M67"/>
    <mergeCell ref="I68:M68"/>
    <mergeCell ref="I37:M37"/>
    <mergeCell ref="I38:M38"/>
    <mergeCell ref="I39:M39"/>
    <mergeCell ref="I40:M40"/>
    <mergeCell ref="I41:M41"/>
    <mergeCell ref="I42:M42"/>
    <mergeCell ref="I75:M75"/>
    <mergeCell ref="I76:M76"/>
    <mergeCell ref="I77:M77"/>
    <mergeCell ref="I101:M101"/>
    <mergeCell ref="I102:M102"/>
    <mergeCell ref="I103:M103"/>
    <mergeCell ref="I69:M69"/>
    <mergeCell ref="I70:M70"/>
    <mergeCell ref="I71:M71"/>
    <mergeCell ref="I72:M72"/>
    <mergeCell ref="I73:M73"/>
    <mergeCell ref="I74:M74"/>
    <mergeCell ref="C80:M81"/>
    <mergeCell ref="I110:M11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I111:M111"/>
    <mergeCell ref="I112:M112"/>
    <mergeCell ref="I113:M113"/>
    <mergeCell ref="I114:M114"/>
    <mergeCell ref="I115:M115"/>
    <mergeCell ref="I104:M104"/>
    <mergeCell ref="I105:M105"/>
    <mergeCell ref="I106:M106"/>
    <mergeCell ref="I107:M107"/>
    <mergeCell ref="I108:M108"/>
    <mergeCell ref="I109:M109"/>
    <mergeCell ref="B108:C108"/>
    <mergeCell ref="B109:C109"/>
    <mergeCell ref="B110:C110"/>
    <mergeCell ref="B99:C99"/>
    <mergeCell ref="B100:C100"/>
    <mergeCell ref="B101:C101"/>
    <mergeCell ref="B102:C102"/>
    <mergeCell ref="B103:C103"/>
    <mergeCell ref="B104:C104"/>
    <mergeCell ref="B123:C123"/>
    <mergeCell ref="B124:C124"/>
    <mergeCell ref="B117:C117"/>
    <mergeCell ref="B118:C118"/>
    <mergeCell ref="B119:C119"/>
    <mergeCell ref="B120:C120"/>
    <mergeCell ref="B121:C121"/>
    <mergeCell ref="B122:C122"/>
    <mergeCell ref="B111:C111"/>
    <mergeCell ref="B112:C112"/>
    <mergeCell ref="B113:C113"/>
    <mergeCell ref="B114:C114"/>
    <mergeCell ref="B115:C115"/>
    <mergeCell ref="B116:C116"/>
    <mergeCell ref="B336:P336"/>
    <mergeCell ref="B128:P129"/>
    <mergeCell ref="I163:M163"/>
    <mergeCell ref="I164:M164"/>
    <mergeCell ref="I165:M165"/>
    <mergeCell ref="I166:M166"/>
    <mergeCell ref="B130:P130"/>
    <mergeCell ref="B184:M185"/>
    <mergeCell ref="N184:P185"/>
    <mergeCell ref="B186:P186"/>
    <mergeCell ref="B242:P242"/>
    <mergeCell ref="B296:D297"/>
    <mergeCell ref="B298:M299"/>
    <mergeCell ref="N298:P299"/>
    <mergeCell ref="B240:M241"/>
    <mergeCell ref="N240:P241"/>
    <mergeCell ref="I167:M167"/>
    <mergeCell ref="I168:M168"/>
    <mergeCell ref="I169:M169"/>
    <mergeCell ref="I170:M170"/>
    <mergeCell ref="I171:M171"/>
    <mergeCell ref="I172:M172"/>
    <mergeCell ref="B300:P300"/>
    <mergeCell ref="B332:D333"/>
    <mergeCell ref="B334:M335"/>
    <mergeCell ref="N334:P335"/>
    <mergeCell ref="I220:M220"/>
    <mergeCell ref="I221:M221"/>
    <mergeCell ref="I222:M222"/>
    <mergeCell ref="I223:M223"/>
    <mergeCell ref="I224:M224"/>
    <mergeCell ref="I225:M225"/>
    <mergeCell ref="I173:M173"/>
    <mergeCell ref="I174:M174"/>
    <mergeCell ref="I175:M175"/>
    <mergeCell ref="I176:M176"/>
    <mergeCell ref="I177:M177"/>
    <mergeCell ref="I219:M219"/>
    <mergeCell ref="I232:M232"/>
    <mergeCell ref="I233:M233"/>
    <mergeCell ref="I275:M275"/>
    <mergeCell ref="I276:M276"/>
    <mergeCell ref="I277:M277"/>
    <mergeCell ref="I278:M278"/>
    <mergeCell ref="I226:M226"/>
    <mergeCell ref="I227:M227"/>
    <mergeCell ref="I228:M228"/>
    <mergeCell ref="I229:M229"/>
    <mergeCell ref="I230:M230"/>
    <mergeCell ref="I231:M231"/>
    <mergeCell ref="I285:M285"/>
    <mergeCell ref="I286:M286"/>
    <mergeCell ref="I287:M287"/>
    <mergeCell ref="I288:M288"/>
    <mergeCell ref="I289:M289"/>
    <mergeCell ref="I316:M316"/>
    <mergeCell ref="I294:M294"/>
    <mergeCell ref="I279:M279"/>
    <mergeCell ref="I280:M280"/>
    <mergeCell ref="I281:M281"/>
    <mergeCell ref="I282:M282"/>
    <mergeCell ref="I283:M283"/>
    <mergeCell ref="I284:M284"/>
    <mergeCell ref="I325:M325"/>
    <mergeCell ref="I326:M326"/>
    <mergeCell ref="I327:M327"/>
    <mergeCell ref="I328:M328"/>
    <mergeCell ref="I317:M317"/>
    <mergeCell ref="I318:M318"/>
    <mergeCell ref="I319:M319"/>
    <mergeCell ref="I320:M320"/>
    <mergeCell ref="I321:M321"/>
    <mergeCell ref="I322:M322"/>
    <mergeCell ref="I362:M362"/>
    <mergeCell ref="I363:M363"/>
    <mergeCell ref="I364:M364"/>
    <mergeCell ref="I365:M365"/>
    <mergeCell ref="I366:M366"/>
    <mergeCell ref="I181:M181"/>
    <mergeCell ref="I182:M182"/>
    <mergeCell ref="I237:M237"/>
    <mergeCell ref="I238:M238"/>
    <mergeCell ref="I293:M293"/>
    <mergeCell ref="I356:M356"/>
    <mergeCell ref="I357:M357"/>
    <mergeCell ref="I358:M358"/>
    <mergeCell ref="I359:M359"/>
    <mergeCell ref="I360:M360"/>
    <mergeCell ref="I361:M361"/>
    <mergeCell ref="I329:M329"/>
    <mergeCell ref="I330:M330"/>
    <mergeCell ref="I352:M352"/>
    <mergeCell ref="I353:M353"/>
    <mergeCell ref="I354:M354"/>
    <mergeCell ref="I355:M355"/>
    <mergeCell ref="I323:M323"/>
    <mergeCell ref="I324:M324"/>
  </mergeCells>
  <conditionalFormatting sqref="N10:P12">
    <cfRule type="cellIs" dxfId="22" priority="24" operator="equal">
      <formula>"Incomplete"</formula>
    </cfRule>
    <cfRule type="cellIs" dxfId="21" priority="25" operator="equal">
      <formula>"Complete"</formula>
    </cfRule>
  </conditionalFormatting>
  <conditionalFormatting sqref="N45:P46">
    <cfRule type="cellIs" dxfId="20" priority="22" operator="equal">
      <formula>"Incomplete"</formula>
    </cfRule>
    <cfRule type="cellIs" dxfId="19" priority="23" operator="equal">
      <formula>"Complete"</formula>
    </cfRule>
  </conditionalFormatting>
  <conditionalFormatting sqref="N80:P81">
    <cfRule type="cellIs" dxfId="18" priority="20" operator="equal">
      <formula>"Incomplete"</formula>
    </cfRule>
    <cfRule type="cellIs" dxfId="17" priority="21" operator="equal">
      <formula>"Complete"</formula>
    </cfRule>
  </conditionalFormatting>
  <conditionalFormatting sqref="I63:M77">
    <cfRule type="cellIs" dxfId="16" priority="19" operator="equal">
      <formula>0</formula>
    </cfRule>
  </conditionalFormatting>
  <conditionalFormatting sqref="I101:M115">
    <cfRule type="cellIs" dxfId="15" priority="18" operator="equal">
      <formula>0</formula>
    </cfRule>
  </conditionalFormatting>
  <conditionalFormatting sqref="N334:P335">
    <cfRule type="cellIs" dxfId="14" priority="8" operator="equal">
      <formula>"Incomplete"</formula>
    </cfRule>
    <cfRule type="cellIs" dxfId="13" priority="9" operator="equal">
      <formula>"Complete"</formula>
    </cfRule>
  </conditionalFormatting>
  <conditionalFormatting sqref="N298:P299">
    <cfRule type="cellIs" dxfId="12" priority="14" operator="equal">
      <formula>"Incomplete"</formula>
    </cfRule>
    <cfRule type="cellIs" dxfId="11" priority="15" operator="equal">
      <formula>"Complete"</formula>
    </cfRule>
  </conditionalFormatting>
  <conditionalFormatting sqref="N184:P185">
    <cfRule type="cellIs" dxfId="10" priority="12" operator="equal">
      <formula>"Incomplete"</formula>
    </cfRule>
    <cfRule type="cellIs" dxfId="9" priority="13" operator="equal">
      <formula>"Complete"</formula>
    </cfRule>
  </conditionalFormatting>
  <conditionalFormatting sqref="N240:P241">
    <cfRule type="cellIs" dxfId="8" priority="10" operator="equal">
      <formula>"Incomplete"</formula>
    </cfRule>
    <cfRule type="cellIs" dxfId="7" priority="11" operator="equal">
      <formula>"Complete"</formula>
    </cfRule>
  </conditionalFormatting>
  <conditionalFormatting sqref="I163:M177">
    <cfRule type="cellIs" dxfId="6" priority="7" operator="equal">
      <formula>0</formula>
    </cfRule>
  </conditionalFormatting>
  <conditionalFormatting sqref="I219:M233">
    <cfRule type="cellIs" dxfId="5" priority="6" operator="equal">
      <formula>0</formula>
    </cfRule>
  </conditionalFormatting>
  <conditionalFormatting sqref="I275:M289">
    <cfRule type="cellIs" dxfId="4" priority="5" operator="equal">
      <formula>0</formula>
    </cfRule>
  </conditionalFormatting>
  <conditionalFormatting sqref="I316:M330">
    <cfRule type="cellIs" dxfId="3" priority="4" operator="equal">
      <formula>0</formula>
    </cfRule>
  </conditionalFormatting>
  <conditionalFormatting sqref="I352:M366">
    <cfRule type="cellIs" dxfId="2" priority="3" operator="equal">
      <formula>0</formula>
    </cfRule>
  </conditionalFormatting>
  <conditionalFormatting sqref="I237:M238">
    <cfRule type="cellIs" dxfId="1" priority="2" operator="equal">
      <formula>0</formula>
    </cfRule>
  </conditionalFormatting>
  <conditionalFormatting sqref="I293:M294">
    <cfRule type="cellIs" dxfId="0" priority="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vt:lpstr>
      <vt:lpstr>PROFILE-DEMOGRAPHICS</vt:lpstr>
      <vt:lpstr>CRITICAL ROLES SUMMARY</vt:lpstr>
      <vt:lpstr>RMS</vt:lpstr>
      <vt:lpstr>TRANSACTION</vt:lpstr>
      <vt:lpstr>CALCULATIONS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2022-05-20T16:05:16Z</dcterms:created>
  <dcterms:modified xsi:type="dcterms:W3CDTF">2022-07-28T18:50:06Z</dcterms:modified>
</cp:coreProperties>
</file>