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ASB75\"/>
    </mc:Choice>
  </mc:AlternateContent>
  <bookViews>
    <workbookView xWindow="0" yWindow="0" windowWidth="28800" windowHeight="11700"/>
  </bookViews>
  <sheets>
    <sheet name="JE template" sheetId="10" r:id="rId1"/>
    <sheet name="A Employer Allocation - No 158" sheetId="1" r:id="rId2"/>
    <sheet name="B OPEB Expense" sheetId="2" r:id="rId3"/>
    <sheet name="C Liability Recon" sheetId="3" r:id="rId4"/>
    <sheet name="D Net Liab Recon" sheetId="4" r:id="rId5"/>
    <sheet name="E Deferred InOutFlows" sheetId="5" r:id="rId6"/>
    <sheet name="F Schedule of Def InOut" sheetId="6" r:id="rId7"/>
    <sheet name="G Proportionate Share" sheetId="7" r:id="rId8"/>
    <sheet name="H Schedule of Benefit Pmt" sheetId="8" r:id="rId9"/>
    <sheet name="I PY Deferred InOutFlows" sheetId="9" r:id="rId10"/>
  </sheets>
  <definedNames>
    <definedName name="_xlnm.Print_Area" localSheetId="1">'A Employer Allocation - No 158'!$A$6:$V$315</definedName>
    <definedName name="_xlnm.Print_Titles" localSheetId="1">'A Employer Allocation - No 158'!$2:$5</definedName>
    <definedName name="_xlnm.Print_Titles" localSheetId="2">'B OPEB Expense'!$B:$C,'B OPEB Expense'!$1:$3</definedName>
    <definedName name="_xlnm.Print_Titles" localSheetId="3">'C Liability Recon'!$A:$B,'C Liability Recon'!$1:$4</definedName>
    <definedName name="_xlnm.Print_Titles" localSheetId="4">'D Net Liab Recon'!$A:$B,'D Net Liab Recon'!$1:$4</definedName>
    <definedName name="_xlnm.Print_Titles" localSheetId="5">'E Deferred InOutFlows'!$A:$B,'E Deferred InOutFlows'!$1:$12</definedName>
    <definedName name="_xlnm.Print_Titles" localSheetId="6">'F Schedule of Def InOut'!$A:$B,'F Schedule of Def InOut'!$1:$3</definedName>
    <definedName name="_xlnm.Print_Titles" localSheetId="7">'G Proportionate Share'!$A:$B,'G Proportionate Share'!$1:$6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0" l="1"/>
  <c r="F43" i="10"/>
  <c r="F42" i="10"/>
  <c r="E41" i="10"/>
  <c r="E40" i="10"/>
  <c r="E20" i="10"/>
  <c r="I13" i="10" l="1"/>
  <c r="H12" i="10"/>
  <c r="I43" i="10" l="1"/>
  <c r="I42" i="10"/>
  <c r="H41" i="10"/>
  <c r="H40" i="10"/>
  <c r="H56" i="10"/>
  <c r="I57" i="10" s="1"/>
  <c r="E56" i="10"/>
  <c r="F57" i="10" s="1"/>
  <c r="H29" i="10"/>
  <c r="H19" i="10" s="1"/>
  <c r="E29" i="10"/>
  <c r="F13" i="10"/>
  <c r="E12" i="10"/>
  <c r="H20" i="10"/>
  <c r="H11" i="10"/>
  <c r="E11" i="10"/>
  <c r="C3" i="10"/>
  <c r="H54" i="10"/>
  <c r="H37" i="10"/>
  <c r="E19" i="10"/>
  <c r="H27" i="10"/>
  <c r="E15" i="10"/>
  <c r="F14" i="10" s="1"/>
  <c r="E39" i="10" s="1"/>
  <c r="E46" i="10" s="1"/>
  <c r="H9" i="10"/>
  <c r="H18" i="10" l="1"/>
  <c r="F45" i="10"/>
  <c r="F44" i="10" s="1"/>
  <c r="I45" i="10"/>
  <c r="F15" i="10"/>
  <c r="E18" i="10"/>
  <c r="F30" i="10"/>
  <c r="H15" i="10"/>
  <c r="I14" i="10" s="1"/>
  <c r="H39" i="10" s="1"/>
  <c r="H46" i="10" s="1"/>
  <c r="I44" i="10" s="1"/>
  <c r="I30" i="10"/>
  <c r="I47" i="10" l="1"/>
  <c r="F46" i="10"/>
  <c r="I15" i="10"/>
  <c r="I46" i="10"/>
</calcChain>
</file>

<file path=xl/comments1.xml><?xml version="1.0" encoding="utf-8"?>
<comments xmlns="http://schemas.openxmlformats.org/spreadsheetml/2006/main">
  <authors>
    <author>VITA Program</author>
  </authors>
  <commentList>
    <comment ref="E18" authorId="0" shapeId="0">
      <text>
        <r>
          <rPr>
            <b/>
            <sz val="9"/>
            <color indexed="81"/>
            <rFont val="Tahoma"/>
            <family val="2"/>
          </rPr>
          <t xml:space="preserve">DHRM:  
</t>
        </r>
        <r>
          <rPr>
            <sz val="9"/>
            <color indexed="81"/>
            <rFont val="Tahoma"/>
            <family val="2"/>
          </rPr>
          <t>Amount differ because of rounding</t>
        </r>
        <r>
          <rPr>
            <sz val="9"/>
            <color indexed="81"/>
            <rFont val="Tahoma"/>
            <family val="2"/>
          </rPr>
          <t xml:space="preserve">
</t>
        </r>
      </text>
    </comment>
    <comment ref="H18" authorId="0" shapeId="0">
      <text>
        <r>
          <rPr>
            <b/>
            <sz val="9"/>
            <color indexed="81"/>
            <rFont val="Tahoma"/>
            <family val="2"/>
          </rPr>
          <t>DHRM:</t>
        </r>
        <r>
          <rPr>
            <sz val="9"/>
            <color indexed="81"/>
            <rFont val="Tahoma"/>
            <family val="2"/>
          </rPr>
          <t xml:space="preserve">
Amount differ because of rounding</t>
        </r>
      </text>
    </comment>
    <comment ref="F44" authorId="0" shapeId="0">
      <text>
        <r>
          <rPr>
            <b/>
            <sz val="9"/>
            <color indexed="81"/>
            <rFont val="Tahoma"/>
            <family val="2"/>
          </rPr>
          <t xml:space="preserve">DHRM:
</t>
        </r>
        <r>
          <rPr>
            <sz val="9"/>
            <color indexed="81"/>
            <rFont val="Tahoma"/>
            <family val="2"/>
          </rPr>
          <t xml:space="preserve">The amount will differ slightly because of rounding.
</t>
        </r>
      </text>
    </comment>
    <comment ref="I44" authorId="0" shapeId="0">
      <text>
        <r>
          <rPr>
            <b/>
            <sz val="9"/>
            <color indexed="81"/>
            <rFont val="Tahoma"/>
            <family val="2"/>
          </rPr>
          <t xml:space="preserve">DHRM:
</t>
        </r>
        <r>
          <rPr>
            <sz val="9"/>
            <color indexed="81"/>
            <rFont val="Tahoma"/>
            <family val="2"/>
          </rPr>
          <t>The amount will differ slightly because of rounding.</t>
        </r>
        <r>
          <rPr>
            <sz val="9"/>
            <color indexed="81"/>
            <rFont val="Tahoma"/>
            <family val="2"/>
          </rPr>
          <t xml:space="preserve">
</t>
        </r>
      </text>
    </comment>
  </commentList>
</comments>
</file>

<file path=xl/sharedStrings.xml><?xml version="1.0" encoding="utf-8"?>
<sst xmlns="http://schemas.openxmlformats.org/spreadsheetml/2006/main" count="3256" uniqueCount="475">
  <si>
    <t>Appendix A - Employer Allocations &amp; Sensitivity</t>
  </si>
  <si>
    <t>A</t>
  </si>
  <si>
    <t>B</t>
  </si>
  <si>
    <t>C</t>
  </si>
  <si>
    <t>D</t>
  </si>
  <si>
    <t>E</t>
  </si>
  <si>
    <t>F</t>
  </si>
  <si>
    <t>G</t>
  </si>
  <si>
    <t>H</t>
  </si>
  <si>
    <t>I</t>
  </si>
  <si>
    <t>J</t>
  </si>
  <si>
    <t>K</t>
  </si>
  <si>
    <t>L</t>
  </si>
  <si>
    <t>Employer</t>
  </si>
  <si>
    <t>Allocation</t>
  </si>
  <si>
    <t>Total OPEB</t>
  </si>
  <si>
    <t>Discount Rate</t>
  </si>
  <si>
    <t>Trend</t>
  </si>
  <si>
    <t>Employer #</t>
  </si>
  <si>
    <t>Contributions</t>
  </si>
  <si>
    <t>Percentage</t>
  </si>
  <si>
    <t>Liability</t>
  </si>
  <si>
    <t>Down</t>
  </si>
  <si>
    <t>Base</t>
  </si>
  <si>
    <t>Up</t>
  </si>
  <si>
    <t>VRS Retirees, Survivors, LTD Participants</t>
  </si>
  <si>
    <t>Non-Annuitant Survivors, Extended Coverage</t>
  </si>
  <si>
    <t>ORP Retirees, Survivors, LTD Participants</t>
  </si>
  <si>
    <t>Various TLC Govt Groups</t>
  </si>
  <si>
    <t>Various TLC School Groups</t>
  </si>
  <si>
    <t>POTOMAC RIVER FISHERIES</t>
  </si>
  <si>
    <t>New River Valley Emergency Communications</t>
  </si>
  <si>
    <t xml:space="preserve">Senate of Virginia            </t>
  </si>
  <si>
    <t xml:space="preserve">Virginia House of Delegates   </t>
  </si>
  <si>
    <t>Leg Dept Reversion Clear Acct</t>
  </si>
  <si>
    <t>Magistrates</t>
  </si>
  <si>
    <t>Div of Legislative Services</t>
  </si>
  <si>
    <t>Div of Legislative Auto Sys</t>
  </si>
  <si>
    <t>Joint Leg Audit &amp; Review Comm</t>
  </si>
  <si>
    <t>Supreme Court of Virginia</t>
  </si>
  <si>
    <t>Judicial Inquiry And Rev Comm</t>
  </si>
  <si>
    <t>Circuit Courts</t>
  </si>
  <si>
    <t>General District Courts</t>
  </si>
  <si>
    <t>Juv and Dom Relations Dist Crt</t>
  </si>
  <si>
    <t>Combined District Courts</t>
  </si>
  <si>
    <t>Virginia State Bar</t>
  </si>
  <si>
    <t>Lieutenant Governor</t>
  </si>
  <si>
    <t>Office of the Governor</t>
  </si>
  <si>
    <t>Dept of Planning and Budget</t>
  </si>
  <si>
    <t>Dept of Military Affairs</t>
  </si>
  <si>
    <t xml:space="preserve">Governors Comm on Govt Reform </t>
  </si>
  <si>
    <t>Court of Appeals of Virginia</t>
  </si>
  <si>
    <t>Gov Comm on Champion Schools</t>
  </si>
  <si>
    <t xml:space="preserve">Dept of Emergency Management  </t>
  </si>
  <si>
    <t xml:space="preserve">Virginia Veterans Care Center </t>
  </si>
  <si>
    <t>Dept of Human Resource Mgmt</t>
  </si>
  <si>
    <t>Dept of Veterans Affairs</t>
  </si>
  <si>
    <t>State Board of Elections</t>
  </si>
  <si>
    <t>Auditor of Public Accounts</t>
  </si>
  <si>
    <t>Va Inform Providers Net Auth</t>
  </si>
  <si>
    <t xml:space="preserve">Va Information Technologies   </t>
  </si>
  <si>
    <t>Dept of Technology Planning</t>
  </si>
  <si>
    <t>Dept of Information Technology</t>
  </si>
  <si>
    <t>Dept of Criminal Justice Svcs</t>
  </si>
  <si>
    <t>Attorney General &amp; Dept of Law</t>
  </si>
  <si>
    <t xml:space="preserve">Virginia Crime Commission     </t>
  </si>
  <si>
    <t>Div of Debt Collection</t>
  </si>
  <si>
    <t>The Science Museum of Virginia</t>
  </si>
  <si>
    <t>Office State Inspector General</t>
  </si>
  <si>
    <t>Virginia Comm for the Arts</t>
  </si>
  <si>
    <t xml:space="preserve">Admin of Health Insurance     </t>
  </si>
  <si>
    <t xml:space="preserve">Dept of the St Internal Audit </t>
  </si>
  <si>
    <t>Dept of Accounts</t>
  </si>
  <si>
    <t>Dept of the Treasury</t>
  </si>
  <si>
    <t>Dept of Motor Vehicles</t>
  </si>
  <si>
    <t>Dept of State Police</t>
  </si>
  <si>
    <t>Compensation Board</t>
  </si>
  <si>
    <t>Virginia Retirement System</t>
  </si>
  <si>
    <t>Va Crim Sentencing Commission</t>
  </si>
  <si>
    <t>Dept of Taxation</t>
  </si>
  <si>
    <t>Dept Accounts Transfer Payments</t>
  </si>
  <si>
    <t>Dept for the Aging</t>
  </si>
  <si>
    <t>Virginia Management Fellows Program Administration</t>
  </si>
  <si>
    <t>Dept of Housing and Comm Dev</t>
  </si>
  <si>
    <t>Secretary of the Commonwealth</t>
  </si>
  <si>
    <t xml:space="preserve">Commonwealth Competition Coun </t>
  </si>
  <si>
    <t xml:space="preserve">Human Rights Council          </t>
  </si>
  <si>
    <t>State Corporation Commission</t>
  </si>
  <si>
    <t>State Lottery Department</t>
  </si>
  <si>
    <t xml:space="preserve">Dept of Charitable Gaming     </t>
  </si>
  <si>
    <t>Virginia College Savings Plan</t>
  </si>
  <si>
    <t>Va Off Protection &amp; Advocacy</t>
  </si>
  <si>
    <t>Secretary of Administration</t>
  </si>
  <si>
    <t>Dept of Labor and Industry</t>
  </si>
  <si>
    <t>Virginia Employment Commission</t>
  </si>
  <si>
    <t>Secretary of Natural Resources</t>
  </si>
  <si>
    <t xml:space="preserve">Secretary of Technology       </t>
  </si>
  <si>
    <t>Secretary of Education</t>
  </si>
  <si>
    <t>Secretary of Transportation</t>
  </si>
  <si>
    <t>Secretary of Public Safety</t>
  </si>
  <si>
    <t>Sec of Health &amp; Human Resource</t>
  </si>
  <si>
    <t>Secretary of Finance</t>
  </si>
  <si>
    <t>Va Workers Compensation Comm</t>
  </si>
  <si>
    <t>Secretary of Commerce &amp; Trade</t>
  </si>
  <si>
    <t xml:space="preserve">Secretary of Agr and Forestry </t>
  </si>
  <si>
    <t>Dept of General Services</t>
  </si>
  <si>
    <t>Direct Aid to Public Education</t>
  </si>
  <si>
    <t>Dept Conservation &amp; Recreation</t>
  </si>
  <si>
    <t>Comp Srvs At-Risk Youth &amp; Family</t>
  </si>
  <si>
    <t>Dept of Education</t>
  </si>
  <si>
    <t xml:space="preserve">The Library of Virginia       </t>
  </si>
  <si>
    <t>Woodrow Wilson Rehab Center</t>
  </si>
  <si>
    <t>College of William and Mary</t>
  </si>
  <si>
    <t>VCU Health System Authority</t>
  </si>
  <si>
    <t>University of Virginia</t>
  </si>
  <si>
    <t>VPI &amp; State University</t>
  </si>
  <si>
    <t xml:space="preserve">UVA Medical Center            </t>
  </si>
  <si>
    <t>Virginia Military Institute</t>
  </si>
  <si>
    <t>Virginia State University</t>
  </si>
  <si>
    <t>Norfolk State University</t>
  </si>
  <si>
    <t xml:space="preserve">Longwood University           </t>
  </si>
  <si>
    <t xml:space="preserve">University of Mary Washington </t>
  </si>
  <si>
    <t>James Madison University</t>
  </si>
  <si>
    <t>Radford University</t>
  </si>
  <si>
    <t xml:space="preserve">Va Sch for Deaf/Blind         </t>
  </si>
  <si>
    <t>Va Sch for Deaf/Blind-Hampton</t>
  </si>
  <si>
    <t xml:space="preserve">Melchers-Monroe Memorials     </t>
  </si>
  <si>
    <t>Old Dominion University</t>
  </si>
  <si>
    <t>Dept of Professional &amp; Occ Reg</t>
  </si>
  <si>
    <t>Dept of Health Professions</t>
  </si>
  <si>
    <t>Board of Accountancy</t>
  </si>
  <si>
    <t xml:space="preserve">Coop Ext &amp; Agric Exp Station  </t>
  </si>
  <si>
    <t>VPI &amp; SU Research Department</t>
  </si>
  <si>
    <t>VPI &amp; SU Extension Department</t>
  </si>
  <si>
    <t>Dept of Minority Bus Enterpris</t>
  </si>
  <si>
    <t xml:space="preserve">Board of Bar Examiners        </t>
  </si>
  <si>
    <t>Cooper Ext &amp; Agric Res Service</t>
  </si>
  <si>
    <t>Virginia Commonwealth Univ</t>
  </si>
  <si>
    <t>Virginia Museum of Fine Arts</t>
  </si>
  <si>
    <t xml:space="preserve">Frontier Culture Museum of Va </t>
  </si>
  <si>
    <t>Richard Bland College</t>
  </si>
  <si>
    <t>Christopher Newport University</t>
  </si>
  <si>
    <t>St Council of Higher Education</t>
  </si>
  <si>
    <t xml:space="preserve">UVA College at Wise           </t>
  </si>
  <si>
    <t>George Mason University</t>
  </si>
  <si>
    <t>Virginia Community College Sys</t>
  </si>
  <si>
    <t>Dept f/Aging &amp; Rehab Services</t>
  </si>
  <si>
    <t>Va Rehab Center for the Blind</t>
  </si>
  <si>
    <t>Va Institute of Marine Science</t>
  </si>
  <si>
    <t>Va Community Coll Sys Utility</t>
  </si>
  <si>
    <t>New River Community College</t>
  </si>
  <si>
    <t>Southside Va Community College</t>
  </si>
  <si>
    <t xml:space="preserve">Paul D Camp Community College </t>
  </si>
  <si>
    <t>Rappahannock Community College</t>
  </si>
  <si>
    <t>Danville Community College</t>
  </si>
  <si>
    <t>Northern Va Community College</t>
  </si>
  <si>
    <t>Piedmont Va Community College</t>
  </si>
  <si>
    <t xml:space="preserve">J Sargeant Reynolds Comm Coll </t>
  </si>
  <si>
    <t>Eastern Shore Community Coll</t>
  </si>
  <si>
    <t xml:space="preserve">Patrick Henry Comm Coll       </t>
  </si>
  <si>
    <t>Va Western Community College</t>
  </si>
  <si>
    <t xml:space="preserve">Dabney S Lancaster Comm Coll  </t>
  </si>
  <si>
    <t>Wytheville Community College</t>
  </si>
  <si>
    <t>John Tyler Community College</t>
  </si>
  <si>
    <t>Blue Ridge Community College</t>
  </si>
  <si>
    <t>Central Va Community College</t>
  </si>
  <si>
    <t>Thomas Nelson Comm College</t>
  </si>
  <si>
    <t>Southwest Virginia Comm Coll</t>
  </si>
  <si>
    <t xml:space="preserve">Tidewater Community College   </t>
  </si>
  <si>
    <t>VA Highlands Community College</t>
  </si>
  <si>
    <t>Germanna Community College</t>
  </si>
  <si>
    <t>Lord Fairfax Community College</t>
  </si>
  <si>
    <t>Mountain Empire Community Coll</t>
  </si>
  <si>
    <t>Dept of Agri &amp; Cons Services</t>
  </si>
  <si>
    <t>State Milk Commission</t>
  </si>
  <si>
    <t>Va Economic Dev Partnership</t>
  </si>
  <si>
    <t>Va National Defense Industrial</t>
  </si>
  <si>
    <t xml:space="preserve">Chippokes Plantation Farm Fd  </t>
  </si>
  <si>
    <t xml:space="preserve">Virginia Tourism Authority    </t>
  </si>
  <si>
    <t>Dept of Business Assistance</t>
  </si>
  <si>
    <t xml:space="preserve">Off of Workforce Development  </t>
  </si>
  <si>
    <t>Virginia-Israel Advisory Board</t>
  </si>
  <si>
    <t>Dept Small Bus/Supplier Div</t>
  </si>
  <si>
    <t>Fort Monroe Authority</t>
  </si>
  <si>
    <t>Jamestown-Yorktown Commemor</t>
  </si>
  <si>
    <t>Marine Resources Commission</t>
  </si>
  <si>
    <t>Dept Game and Inland Fisheries</t>
  </si>
  <si>
    <t>Virginia Racing Commission</t>
  </si>
  <si>
    <t>Virginia Port Authority</t>
  </si>
  <si>
    <t>Chesapeake Bay Local Asst Dept</t>
  </si>
  <si>
    <t xml:space="preserve">Dept Mines Minerals &amp; Energy  </t>
  </si>
  <si>
    <t xml:space="preserve">Dept of Forestry              </t>
  </si>
  <si>
    <t>Comm on Va Alcohol Saf Act Pro</t>
  </si>
  <si>
    <t xml:space="preserve">Gunston Hall                  </t>
  </si>
  <si>
    <t>Dept of Historic Resources</t>
  </si>
  <si>
    <t>Jamestown-Yorktown Foundation</t>
  </si>
  <si>
    <t>Dept of Environmental Quality</t>
  </si>
  <si>
    <t>Gov Adv Cncl Self-Det &amp; Fed</t>
  </si>
  <si>
    <t xml:space="preserve">Govs Comm On Comp &amp; Equit Tax </t>
  </si>
  <si>
    <t xml:space="preserve">Govs Comm On Env Stewardship  </t>
  </si>
  <si>
    <t xml:space="preserve">Govs Comm on Phy Fitness &amp; Sp </t>
  </si>
  <si>
    <t>Secretary of Veterans Affairs and Homeland Security</t>
  </si>
  <si>
    <t>Dept of Transportation</t>
  </si>
  <si>
    <t>Central Garage</t>
  </si>
  <si>
    <t>Dept of Rail &amp; Public Trans</t>
  </si>
  <si>
    <t>Motor Vehicle Dealer Board</t>
  </si>
  <si>
    <t>BRD Towing and Recovery Operator</t>
  </si>
  <si>
    <t>Dept of Health</t>
  </si>
  <si>
    <t>Dept of Medical Asst Services</t>
  </si>
  <si>
    <t>Va Bd for People With Disabil</t>
  </si>
  <si>
    <t>Dept of Corrections</t>
  </si>
  <si>
    <t>Dept f/t Blind &amp; Vision Impair</t>
  </si>
  <si>
    <t>Central State Hospital</t>
  </si>
  <si>
    <t>Eastern State Hospital</t>
  </si>
  <si>
    <t>Southwestern Va Ment Hlth Inst</t>
  </si>
  <si>
    <t>Western State Hospital</t>
  </si>
  <si>
    <t>Central Virginia Training Ctr</t>
  </si>
  <si>
    <t xml:space="preserve">COV Center for Child &amp; Adoles </t>
  </si>
  <si>
    <t>Powhatan Correctional Center</t>
  </si>
  <si>
    <t>Virginia Corr Enterprises</t>
  </si>
  <si>
    <t>Virginia Corr Center for Women</t>
  </si>
  <si>
    <t>Southampton Memorial Hospital</t>
  </si>
  <si>
    <t>Bland Correctional Center</t>
  </si>
  <si>
    <t>James River Correctional Ctr</t>
  </si>
  <si>
    <t>Dept Behav Hlth &amp; Develop Svcs</t>
  </si>
  <si>
    <t>Powhatan Recpt and Class Ctr</t>
  </si>
  <si>
    <t xml:space="preserve">Office Inspec Gen Behav &amp; Dev </t>
  </si>
  <si>
    <t>Southeastern Va Training Centr</t>
  </si>
  <si>
    <t>Catawba Hospital</t>
  </si>
  <si>
    <t>Northern Virginia Training Ctr</t>
  </si>
  <si>
    <t>Southside Va Training Center</t>
  </si>
  <si>
    <t>No Va Mental Health Institute</t>
  </si>
  <si>
    <t>Piedmont Geriatric Hospital</t>
  </si>
  <si>
    <t>Brunswick Correctional Center</t>
  </si>
  <si>
    <t xml:space="preserve">Staunton Correctional Center  </t>
  </si>
  <si>
    <t xml:space="preserve">Sussex I State Prison         </t>
  </si>
  <si>
    <t xml:space="preserve">Sussex II State Prison        </t>
  </si>
  <si>
    <t xml:space="preserve">Wallens Ridge State Prison    </t>
  </si>
  <si>
    <t>Southampton Intensive Treat Ct</t>
  </si>
  <si>
    <t xml:space="preserve">St Brides Correctional Center </t>
  </si>
  <si>
    <t>Southwestern Va Training Ctr</t>
  </si>
  <si>
    <t>Southern Va Mental Health Inst</t>
  </si>
  <si>
    <t>Southampton Reception &amp; Class</t>
  </si>
  <si>
    <t xml:space="preserve">Red Onion State Prison        </t>
  </si>
  <si>
    <t>Employee Rel &amp; Trg Div</t>
  </si>
  <si>
    <t xml:space="preserve">Fluvanna Corr Ctr for Women   </t>
  </si>
  <si>
    <t>Mecklenburg Correctional Ctr</t>
  </si>
  <si>
    <t>Nottoway Correctional Center</t>
  </si>
  <si>
    <t>Marion Correctional Center</t>
  </si>
  <si>
    <t xml:space="preserve">Hiram W Davis Medical Center  </t>
  </si>
  <si>
    <t>Buckingham Correctional Center</t>
  </si>
  <si>
    <t>Dept of Correctional Education</t>
  </si>
  <si>
    <t>Va Dep F/T Deaf &amp; Hard of Hear</t>
  </si>
  <si>
    <t>Deep Meadow Correctional Ctr</t>
  </si>
  <si>
    <t>Deerfield Correctional Center</t>
  </si>
  <si>
    <t>Augusta Correctional Center</t>
  </si>
  <si>
    <t xml:space="preserve">Div of Institutions           </t>
  </si>
  <si>
    <t>Western Region Corr Fld Units</t>
  </si>
  <si>
    <t>Northern Region Corr Fld Units</t>
  </si>
  <si>
    <t>Central Region Corr Fld Unit</t>
  </si>
  <si>
    <t>Eastern Region Corr Fld Unit</t>
  </si>
  <si>
    <t xml:space="preserve">Dept f/t Rights of Va w/Disab </t>
  </si>
  <si>
    <t>Dept of Social Services</t>
  </si>
  <si>
    <t>Virginia Parole Board</t>
  </si>
  <si>
    <t>Div of Community Corrections</t>
  </si>
  <si>
    <t>Keen Mountain Correctional Ctr</t>
  </si>
  <si>
    <t xml:space="preserve">Greensville Correctional Ctr  </t>
  </si>
  <si>
    <t>Dillwyn Correctional Center</t>
  </si>
  <si>
    <t>Indian Creek Corr Center</t>
  </si>
  <si>
    <t>Haynesville Correctional Ctr</t>
  </si>
  <si>
    <t>Coffeewood Correctional Center</t>
  </si>
  <si>
    <t>Lunenburg Correctional Center</t>
  </si>
  <si>
    <t>Pocahontas Correctional Center</t>
  </si>
  <si>
    <t>Green Rock Correctional Center</t>
  </si>
  <si>
    <t xml:space="preserve">Dept of Juvenile Justice      </t>
  </si>
  <si>
    <t>Dept of Forensic Science</t>
  </si>
  <si>
    <t>River North Correctional Cntr</t>
  </si>
  <si>
    <t>Culpeper Correctional Facility for Women</t>
  </si>
  <si>
    <t>Va Center for Behavioral Rehab</t>
  </si>
  <si>
    <t>Capital Sq Preservation Coun</t>
  </si>
  <si>
    <t>Va Freedom of Info Advisory Cl</t>
  </si>
  <si>
    <t>Virginia Disability Commission</t>
  </si>
  <si>
    <t>Comm on Population Grow &amp; Dev</t>
  </si>
  <si>
    <t>Virginia Commission on Youth</t>
  </si>
  <si>
    <t xml:space="preserve">Virginia Housing Commission   </t>
  </si>
  <si>
    <t>Dept of Aviation</t>
  </si>
  <si>
    <t>Chesapeake Bay Commission</t>
  </si>
  <si>
    <t>Joint Comm on Health Care</t>
  </si>
  <si>
    <t xml:space="preserve">Dr Martin L King Jr Mem Comm  </t>
  </si>
  <si>
    <t xml:space="preserve">Joint Comm on Techn &amp; Science </t>
  </si>
  <si>
    <t xml:space="preserve">Indigent Defense Commission   </t>
  </si>
  <si>
    <t>Personal Prop Tax Relief Act</t>
  </si>
  <si>
    <t>Tobacco Commission</t>
  </si>
  <si>
    <t>Va Foundation Healthy Youth</t>
  </si>
  <si>
    <t>Substance Abuse Prevention Off</t>
  </si>
  <si>
    <t xml:space="preserve">Va Sesquicent Amer Civil War  </t>
  </si>
  <si>
    <t xml:space="preserve">Virginia Enterprise Appl Prog </t>
  </si>
  <si>
    <t xml:space="preserve">Small Business Commission     </t>
  </si>
  <si>
    <t>Comm on Electric Utility Restr</t>
  </si>
  <si>
    <t>Manufacturing Development Comm</t>
  </si>
  <si>
    <t xml:space="preserve">Joint Comm on Admin Rules     </t>
  </si>
  <si>
    <t>Comm on Prevention Human Traff</t>
  </si>
  <si>
    <t>Virginia Bicentennial of the American War of 1812 Commission</t>
  </si>
  <si>
    <t>Va Comm Energy &amp; Environment</t>
  </si>
  <si>
    <t>Va Comm Centen Woodrow Wilson</t>
  </si>
  <si>
    <t xml:space="preserve">Va Bicentennial Amer War 1812 </t>
  </si>
  <si>
    <t>Virginia Pub Broadcasting Brd</t>
  </si>
  <si>
    <t>Dept of Veterans Services</t>
  </si>
  <si>
    <t>Veteran Services Foundation</t>
  </si>
  <si>
    <t>Gov Employment &amp; Training Dept</t>
  </si>
  <si>
    <t>Opportunity Educational Inst</t>
  </si>
  <si>
    <t>Sitter-Barfoot Veterans Care</t>
  </si>
  <si>
    <t xml:space="preserve">Southern Va Higher Education  </t>
  </si>
  <si>
    <t>New College Institute</t>
  </si>
  <si>
    <t>Va Museum of Natural History</t>
  </si>
  <si>
    <t>Council on Indians</t>
  </si>
  <si>
    <t>Southwest Va Higher Ed Center</t>
  </si>
  <si>
    <t>Commonwealth Att Serv Council</t>
  </si>
  <si>
    <t>Dept of Fire Programs</t>
  </si>
  <si>
    <t xml:space="preserve">Div of Capitol Police         </t>
  </si>
  <si>
    <t>Dept of Emp Dispute Resolution</t>
  </si>
  <si>
    <t>Virginia Liaison Office</t>
  </si>
  <si>
    <t>VA Hlth Serv Cost Rev Council</t>
  </si>
  <si>
    <t>Commission on Local Government</t>
  </si>
  <si>
    <t xml:space="preserve">Virginia Resources Authority  </t>
  </si>
  <si>
    <t>Higher Education Tuition Moderation Incentive Fund</t>
  </si>
  <si>
    <t xml:space="preserve">State Grants to Nonstate Agys </t>
  </si>
  <si>
    <t>Higher Education Research Init</t>
  </si>
  <si>
    <t>Planned Reversions</t>
  </si>
  <si>
    <t xml:space="preserve">Treasury Construction Fin     </t>
  </si>
  <si>
    <t>Central Appropriations</t>
  </si>
  <si>
    <t>Dept Alcoholic Beverage Control</t>
  </si>
  <si>
    <t>TOTAL</t>
  </si>
  <si>
    <t>Appendix B - OPEB Expense</t>
  </si>
  <si>
    <t>OPEB Expense</t>
  </si>
  <si>
    <t>Proportionate share of allocable plan OPEB Expense</t>
  </si>
  <si>
    <t>Service Cost</t>
  </si>
  <si>
    <t>Interest Cost</t>
  </si>
  <si>
    <t>Expected Investment Return</t>
  </si>
  <si>
    <t>Contributions from Non-Employer Contributing Entities</t>
  </si>
  <si>
    <t>Administrative Expense</t>
  </si>
  <si>
    <t>Plan Changes</t>
  </si>
  <si>
    <t>Amortization of Unrecognized Liability</t>
  </si>
  <si>
    <t>Amortization of Unrecognized Asset</t>
  </si>
  <si>
    <t>Amortization of Unrecognized Assumption Change</t>
  </si>
  <si>
    <t>Net amortization of deferred amounts from change in proportion</t>
  </si>
  <si>
    <t>Total OPEB Expense</t>
  </si>
  <si>
    <t>Appendix C - Reconciliation of OPEB Liability</t>
  </si>
  <si>
    <t>Total OPEB Liability</t>
  </si>
  <si>
    <t>Plan Fiduciary Net Position</t>
  </si>
  <si>
    <t xml:space="preserve">Prior 
Total OPEB Liability </t>
  </si>
  <si>
    <t>Changes of Benefits Terms</t>
  </si>
  <si>
    <t>Differences Between Expected and Actual Experiences</t>
  </si>
  <si>
    <t>Changes of Assumptions</t>
  </si>
  <si>
    <t>Contributions: Members</t>
  </si>
  <si>
    <t>Benefit Payments</t>
  </si>
  <si>
    <t>Net Change in Total OPEB Liability</t>
  </si>
  <si>
    <t>Total OPEB Liability (Beginning)</t>
  </si>
  <si>
    <t>Total OPEB Liability (Ending)</t>
  </si>
  <si>
    <t>Contribution: Employer</t>
  </si>
  <si>
    <t>Contributions: Member</t>
  </si>
  <si>
    <t>Net Investment Income</t>
  </si>
  <si>
    <t>Administrative Expenses</t>
  </si>
  <si>
    <t>Other</t>
  </si>
  <si>
    <t>Net Change in Plan Fiduciary Net Position</t>
  </si>
  <si>
    <t>Plan Fiduciary Net Position (Beginning)</t>
  </si>
  <si>
    <t>Plan Fiduciary Net Position (Ending)</t>
  </si>
  <si>
    <t>Net OPEB Liability (Ending)</t>
  </si>
  <si>
    <t>Appendix D - Reconciliation of OPEB Net Position</t>
  </si>
  <si>
    <t>Appendix E - Deferred Inflows and Outflows</t>
  </si>
  <si>
    <t>M</t>
  </si>
  <si>
    <t>N</t>
  </si>
  <si>
    <t>O</t>
  </si>
  <si>
    <t>Deferred Outflows of Resources</t>
  </si>
  <si>
    <t>Deferred Inflows of Resources</t>
  </si>
  <si>
    <t>Deferred Amounts</t>
  </si>
  <si>
    <t>Changes in</t>
  </si>
  <si>
    <t>from Changes in</t>
  </si>
  <si>
    <t>Net Difference</t>
  </si>
  <si>
    <t>Proportion</t>
  </si>
  <si>
    <t>Between</t>
  </si>
  <si>
    <t>and Differences</t>
  </si>
  <si>
    <t>Projected</t>
  </si>
  <si>
    <t>Difference</t>
  </si>
  <si>
    <t>and Actual</t>
  </si>
  <si>
    <t>Total</t>
  </si>
  <si>
    <t>Differences</t>
  </si>
  <si>
    <t>Proportionate</t>
  </si>
  <si>
    <t>Investment</t>
  </si>
  <si>
    <t>Deferred</t>
  </si>
  <si>
    <t>Share of</t>
  </si>
  <si>
    <t>Expected</t>
  </si>
  <si>
    <t>Earnings on</t>
  </si>
  <si>
    <t>and Proportionate</t>
  </si>
  <si>
    <t>Outflows</t>
  </si>
  <si>
    <t>Inflows</t>
  </si>
  <si>
    <t>Plan</t>
  </si>
  <si>
    <t>Net OPEB</t>
  </si>
  <si>
    <t>OPEB Plan</t>
  </si>
  <si>
    <t>Change of</t>
  </si>
  <si>
    <t>of</t>
  </si>
  <si>
    <t>OPEB</t>
  </si>
  <si>
    <t>Experience</t>
  </si>
  <si>
    <t>Investments</t>
  </si>
  <si>
    <t>Assumptions</t>
  </si>
  <si>
    <t>Resources</t>
  </si>
  <si>
    <t>Expense</t>
  </si>
  <si>
    <t>Appendix F - Schedule of Deferred Inflows/Outflows</t>
  </si>
  <si>
    <t>Fiscal Year End June 30</t>
  </si>
  <si>
    <t>Thereafter</t>
  </si>
  <si>
    <t>Appendix G - Proportionate Share</t>
  </si>
  <si>
    <t>Deferred Outflows</t>
  </si>
  <si>
    <t>Deferred Inflows</t>
  </si>
  <si>
    <t>OPEB Liability</t>
  </si>
  <si>
    <t>Proportionate Share at:</t>
  </si>
  <si>
    <t>Debit</t>
  </si>
  <si>
    <t>Credit</t>
  </si>
  <si>
    <t>Balances</t>
  </si>
  <si>
    <t>MP 2021</t>
  </si>
  <si>
    <t>MP 2020</t>
  </si>
  <si>
    <t>x</t>
  </si>
  <si>
    <t>Virginia Passenger Rail Authority</t>
  </si>
  <si>
    <t>Appendix H - Schedule of Benefit Payments</t>
  </si>
  <si>
    <t>FY 2022</t>
  </si>
  <si>
    <t>FY 2021</t>
  </si>
  <si>
    <t>FY 2020</t>
  </si>
  <si>
    <t>FY 2019</t>
  </si>
  <si>
    <t>FY 2018</t>
  </si>
  <si>
    <t>Benefit</t>
  </si>
  <si>
    <t>Payments</t>
  </si>
  <si>
    <t>Virginia Retirement System1</t>
  </si>
  <si>
    <t>OPEB - Health Benefits Program for Pre-Medicare Retirees, Survivors, and LTD Participants</t>
  </si>
  <si>
    <t>GASB 75 Sample FY2022 Journal Entries</t>
  </si>
  <si>
    <t>AGENCY #</t>
  </si>
  <si>
    <t>All Participating Agencies</t>
  </si>
  <si>
    <t>Agency 129</t>
  </si>
  <si>
    <t>OPEB liability - July 1, 2020 - A</t>
  </si>
  <si>
    <t>Appendix A, Column F</t>
  </si>
  <si>
    <t>FY 2020 Deferred Inflows of Resources</t>
  </si>
  <si>
    <t>Appendix I , Column L</t>
  </si>
  <si>
    <t>FY 2020 Deferred Outflows of Resources</t>
  </si>
  <si>
    <t>Appendix I, Column G</t>
  </si>
  <si>
    <t>Adjusted OPEB Liability - July 1, 2020</t>
  </si>
  <si>
    <t>Calculated*</t>
  </si>
  <si>
    <t>A. OPEB liability - July 1, 2020 Detail</t>
  </si>
  <si>
    <t xml:space="preserve">     a) 2020 Pre-Medicare Retiree OPEB Liability</t>
  </si>
  <si>
    <t>Calculated</t>
  </si>
  <si>
    <t xml:space="preserve">     b) 2020 Pre-Medicare Retiree OPEB Liability - Due within one year</t>
  </si>
  <si>
    <t>Appendix H, Column D</t>
  </si>
  <si>
    <t xml:space="preserve">     c) OPEB liability - July 1, 2020 Total </t>
  </si>
  <si>
    <t>This entry establishes the adjusted OPEB Liability at July 1, 2020 exclusive of beginning Deferred Inflows and Outflows of Resources</t>
  </si>
  <si>
    <t xml:space="preserve">
2. To reverse prior year reclassification of FY 2021 benefit payments as deferred outflows of resources.</t>
  </si>
  <si>
    <t>FY 2021 OPEB Expense</t>
  </si>
  <si>
    <t>This is the employer's FY 2021 Benefit Payments.  Since the Measurement Date for the prior year was June 30, 2020, benefit payments made after that date were reclassified as Deferred Outflows of Resources in the FY 2021 Financial Statements.</t>
  </si>
  <si>
    <t>3. To record June 30, 2021 OPEB liability, OPEB expense, deferred outflows/inflows of resources.</t>
  </si>
  <si>
    <t>Calculated* (See journal 1)</t>
  </si>
  <si>
    <t>Appendix B, Column L</t>
  </si>
  <si>
    <t>FY 2021 Deferred Outflows of Resources</t>
  </si>
  <si>
    <t>Appendix E, Column G</t>
  </si>
  <si>
    <t>FY 2021 Deferred Inflows of Resources</t>
  </si>
  <si>
    <t>Appendix E, Column L</t>
  </si>
  <si>
    <t>FY 2021 Benefit payment</t>
  </si>
  <si>
    <t>Appendix C, Column H</t>
  </si>
  <si>
    <t>Pre-Medicare Retiree OPEB Liability - Due in More Than One Year - June 30, 2021</t>
  </si>
  <si>
    <t>Calculated (Appendix A, Column C minus Appendix H, Column B)</t>
  </si>
  <si>
    <t>Pre-Medicare Retiree OPEB Liability - Due within one year - June 30, 2021</t>
  </si>
  <si>
    <t>Appendix H, Column B</t>
  </si>
  <si>
    <t>This entry records the FY 2021 Employer OPEB Expense, OPEB Liability, and the related Deferred Inflows and Outflows at June 30, 2021.</t>
  </si>
  <si>
    <t>Note: Benefit payments are the proportionate share of the total retiree benefit payments in FY 2021 and not the agency's actual benefit payments.</t>
  </si>
  <si>
    <t>4. To reclassify the FY 2022 benefit payments as deferred outflows of resources.</t>
  </si>
  <si>
    <t>FY 2022 OPEB Expense</t>
  </si>
  <si>
    <t>This is the employer's FY 2022 benefit payments.  Since the Measurement Date is June 30, 2021, benefit payments made after that date must be reclassified as Deferred Outflows of Resources.  These benefit payments will be part of the Total Employer OPEB Expense in the FY 2023 Financial Statements.</t>
  </si>
  <si>
    <t>Notes: There are no special funding situations or nonemployer contributing entities as defined in GASBS No.75.</t>
  </si>
  <si>
    <t>Appendix I - PY Deferred Inflows and Outflows</t>
  </si>
  <si>
    <t>1. To set up July 1, 2020 OPEB Liability and reverse FY 2020 deferred outflows/inflows of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</si>
</sst>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
    <numFmt numFmtId="166" formatCode="_(* #,##0_);_(* \(#,##0\);_(* &quot;-&quot;??_);_(@_)"/>
    <numFmt numFmtId="167" formatCode="0.00000000%"/>
    <numFmt numFmtId="168" formatCode="0.0000%"/>
    <numFmt numFmtId="169" formatCode="_(&quot;$&quot;* #,##0.0_);_(&quot;$&quot;* \(#,##0.0\);_(&quot;$&quot;* &quot;-&quot;??_);_(@_)"/>
    <numFmt numFmtId="170" formatCode="0.0000000%"/>
    <numFmt numFmtId="171" formatCode="_(* #,##0.00000_);_(* \(#,##0.00000\);_(* &quot;-&quot;?????_);_(@_)"/>
  </numFmts>
  <fonts count="24"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theme="1"/>
      <name val="Arial"/>
      <family val="2"/>
    </font>
    <font>
      <u/>
      <sz val="10"/>
      <color theme="1"/>
      <name val="Arial"/>
      <family val="2"/>
    </font>
    <font>
      <sz val="10"/>
      <color theme="0"/>
      <name val="Arial"/>
      <family val="2"/>
    </font>
    <font>
      <sz val="10"/>
      <name val="Arial"/>
      <family val="2"/>
    </font>
    <font>
      <b/>
      <u val="double"/>
      <sz val="10"/>
      <color theme="1"/>
      <name val="Arial"/>
      <family val="2"/>
    </font>
    <font>
      <b/>
      <u val="doubleAccounting"/>
      <sz val="10"/>
      <name val="Arial"/>
      <family val="2"/>
    </font>
    <font>
      <b/>
      <sz val="10"/>
      <name val="Arial"/>
      <family val="2"/>
    </font>
    <font>
      <u val="singleAccounting"/>
      <sz val="10"/>
      <color theme="1"/>
      <name val="Arial"/>
      <family val="2"/>
    </font>
    <font>
      <sz val="5"/>
      <name val="Arial"/>
      <family val="2"/>
    </font>
    <font>
      <u/>
      <sz val="10"/>
      <color rgb="FF000000"/>
      <name val="Arial"/>
      <family val="2"/>
    </font>
    <font>
      <sz val="11"/>
      <color theme="1"/>
      <name val="Calibri"/>
      <family val="2"/>
    </font>
    <font>
      <u/>
      <sz val="11"/>
      <color theme="1"/>
      <name val="Calibri"/>
      <family val="2"/>
    </font>
    <font>
      <b/>
      <u val="doubleAccounting"/>
      <sz val="10"/>
      <color theme="1"/>
      <name val="Arial"/>
      <family val="2"/>
    </font>
    <font>
      <sz val="11"/>
      <color rgb="FFFF0000"/>
      <name val="Calibri"/>
      <family val="2"/>
      <scheme val="minor"/>
    </font>
    <font>
      <b/>
      <sz val="11"/>
      <color theme="1"/>
      <name val="Calibri"/>
      <family val="2"/>
      <scheme val="minor"/>
    </font>
    <font>
      <b/>
      <i/>
      <u/>
      <sz val="11"/>
      <color theme="1"/>
      <name val="Calibri"/>
      <family val="2"/>
      <scheme val="minor"/>
    </font>
    <font>
      <sz val="11"/>
      <name val="Calibri"/>
      <family val="2"/>
      <scheme val="minor"/>
    </font>
    <font>
      <sz val="11"/>
      <color theme="1" tint="0.34998626667073579"/>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70C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xf numFmtId="0" fontId="3" fillId="0" borderId="0" xfId="0" applyFont="1" applyAlignment="1">
      <alignment horizontal="right"/>
    </xf>
    <xf numFmtId="0" fontId="3"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wrapText="1"/>
    </xf>
    <xf numFmtId="0" fontId="3" fillId="0" borderId="1" xfId="0" applyFont="1" applyBorder="1" applyAlignment="1">
      <alignment horizontal="right"/>
    </xf>
    <xf numFmtId="0" fontId="3" fillId="0" borderId="0" xfId="0" applyFont="1" applyAlignment="1">
      <alignment horizontal="center"/>
    </xf>
    <xf numFmtId="0" fontId="3" fillId="0" borderId="0" xfId="0" applyFont="1" applyBorder="1" applyAlignment="1">
      <alignment horizontal="center" wrapText="1"/>
    </xf>
    <xf numFmtId="0" fontId="6" fillId="0" borderId="0" xfId="0" applyFont="1"/>
    <xf numFmtId="0" fontId="7" fillId="0" borderId="0" xfId="0" applyFont="1" applyAlignment="1">
      <alignment horizontal="left"/>
    </xf>
    <xf numFmtId="0" fontId="3" fillId="0" borderId="0" xfId="0" applyFont="1" applyAlignment="1">
      <alignment horizontal="left"/>
    </xf>
    <xf numFmtId="164" fontId="3" fillId="0" borderId="0" xfId="2" applyNumberFormat="1" applyFont="1" applyAlignment="1">
      <alignment horizontal="center"/>
    </xf>
    <xf numFmtId="165" fontId="3" fillId="0" borderId="0" xfId="3" applyNumberFormat="1" applyFont="1" applyAlignment="1">
      <alignment horizontal="right"/>
    </xf>
    <xf numFmtId="166" fontId="3" fillId="0" borderId="0" xfId="1" applyNumberFormat="1" applyFont="1" applyAlignment="1">
      <alignment horizontal="center"/>
    </xf>
    <xf numFmtId="166" fontId="3" fillId="0" borderId="1" xfId="1" applyNumberFormat="1" applyFont="1" applyBorder="1" applyAlignment="1">
      <alignment horizontal="center"/>
    </xf>
    <xf numFmtId="165" fontId="3" fillId="0" borderId="1" xfId="3" applyNumberFormat="1" applyFont="1" applyBorder="1" applyAlignment="1">
      <alignment horizontal="right"/>
    </xf>
    <xf numFmtId="165" fontId="3" fillId="0" borderId="0" xfId="0" applyNumberFormat="1" applyFont="1"/>
    <xf numFmtId="164" fontId="3" fillId="0" borderId="0" xfId="1" applyNumberFormat="1" applyFont="1" applyBorder="1" applyAlignment="1">
      <alignment horizontal="center"/>
    </xf>
    <xf numFmtId="167" fontId="3" fillId="0" borderId="0" xfId="3" applyNumberFormat="1" applyFont="1" applyBorder="1" applyAlignment="1">
      <alignment horizontal="right"/>
    </xf>
    <xf numFmtId="164" fontId="4" fillId="0" borderId="3" xfId="0" applyNumberFormat="1" applyFont="1" applyBorder="1" applyAlignment="1">
      <alignment horizontal="center"/>
    </xf>
    <xf numFmtId="0" fontId="8" fillId="0" borderId="0" xfId="0" applyFont="1" applyAlignment="1">
      <alignment horizontal="center"/>
    </xf>
    <xf numFmtId="168" fontId="4" fillId="0" borderId="3" xfId="3" applyNumberFormat="1" applyFont="1" applyBorder="1" applyAlignment="1">
      <alignment horizontal="right"/>
    </xf>
    <xf numFmtId="43" fontId="3" fillId="0" borderId="0" xfId="0" applyNumberFormat="1" applyFont="1"/>
    <xf numFmtId="164" fontId="3" fillId="0" borderId="0" xfId="0" applyNumberFormat="1" applyFont="1"/>
    <xf numFmtId="0" fontId="2" fillId="0" borderId="0" xfId="0" applyFont="1" applyBorder="1"/>
    <xf numFmtId="0" fontId="3" fillId="0" borderId="0" xfId="0" applyFont="1" applyBorder="1"/>
    <xf numFmtId="0" fontId="3" fillId="0" borderId="0" xfId="0" applyFont="1" applyBorder="1" applyAlignment="1">
      <alignment horizontal="center"/>
    </xf>
    <xf numFmtId="0" fontId="3" fillId="0" borderId="1" xfId="0" applyFont="1" applyBorder="1" applyAlignment="1">
      <alignment horizontal="left" wrapText="1"/>
    </xf>
    <xf numFmtId="0" fontId="3" fillId="0" borderId="1" xfId="0" applyFont="1" applyBorder="1" applyAlignment="1">
      <alignment horizontal="center" wrapText="1"/>
    </xf>
    <xf numFmtId="0" fontId="3" fillId="0" borderId="0" xfId="0" applyFont="1" applyBorder="1" applyAlignment="1">
      <alignment horizontal="left" wrapText="1"/>
    </xf>
    <xf numFmtId="165" fontId="3" fillId="0" borderId="0" xfId="3" applyNumberFormat="1" applyFont="1" applyBorder="1" applyAlignment="1">
      <alignment horizontal="center" wrapText="1"/>
    </xf>
    <xf numFmtId="164" fontId="3" fillId="0" borderId="0" xfId="2" applyNumberFormat="1" applyFont="1" applyBorder="1" applyAlignment="1">
      <alignment horizontal="center" wrapText="1"/>
    </xf>
    <xf numFmtId="164" fontId="3" fillId="0" borderId="0" xfId="2" applyNumberFormat="1" applyFont="1" applyFill="1" applyAlignment="1">
      <alignment horizontal="center"/>
    </xf>
    <xf numFmtId="166" fontId="3" fillId="0" borderId="0" xfId="1" applyNumberFormat="1" applyFont="1" applyBorder="1" applyAlignment="1">
      <alignment horizontal="center" wrapText="1"/>
    </xf>
    <xf numFmtId="166" fontId="3" fillId="0" borderId="0" xfId="1" applyNumberFormat="1" applyFont="1" applyFill="1" applyAlignment="1">
      <alignment horizontal="center"/>
    </xf>
    <xf numFmtId="165" fontId="5" fillId="0" borderId="0" xfId="3" applyNumberFormat="1" applyFont="1" applyBorder="1" applyAlignment="1">
      <alignment horizontal="center" wrapText="1"/>
    </xf>
    <xf numFmtId="166" fontId="5" fillId="0" borderId="0" xfId="1" applyNumberFormat="1" applyFont="1" applyBorder="1" applyAlignment="1">
      <alignment horizontal="center" wrapText="1"/>
    </xf>
    <xf numFmtId="166" fontId="5" fillId="0" borderId="0" xfId="1" applyNumberFormat="1" applyFont="1" applyAlignment="1">
      <alignment horizontal="center"/>
    </xf>
    <xf numFmtId="166" fontId="5" fillId="0" borderId="0" xfId="1" applyNumberFormat="1" applyFont="1" applyFill="1" applyAlignment="1">
      <alignment horizontal="center"/>
    </xf>
    <xf numFmtId="44" fontId="9" fillId="0" borderId="0" xfId="2" applyFont="1" applyBorder="1" applyAlignment="1">
      <alignment horizontal="center"/>
    </xf>
    <xf numFmtId="0" fontId="10" fillId="0" borderId="0" xfId="0" applyFont="1"/>
    <xf numFmtId="0" fontId="9" fillId="0" borderId="0" xfId="0" applyFont="1" applyBorder="1" applyAlignment="1">
      <alignment horizontal="center"/>
    </xf>
    <xf numFmtId="168" fontId="9" fillId="0" borderId="0" xfId="3" applyNumberFormat="1" applyFont="1" applyAlignment="1">
      <alignment horizontal="center"/>
    </xf>
    <xf numFmtId="164" fontId="9" fillId="0" borderId="0" xfId="2" applyNumberFormat="1" applyFont="1" applyAlignment="1">
      <alignment horizontal="center"/>
    </xf>
    <xf numFmtId="0" fontId="7" fillId="0" borderId="0" xfId="0" applyFont="1"/>
    <xf numFmtId="166" fontId="3" fillId="0" borderId="0" xfId="1" applyNumberFormat="1" applyFont="1"/>
    <xf numFmtId="0" fontId="2" fillId="0" borderId="0" xfId="0" applyFont="1" applyBorder="1" applyAlignment="1">
      <alignment horizontal="center"/>
    </xf>
    <xf numFmtId="0" fontId="3" fillId="0" borderId="1" xfId="0" applyFont="1" applyBorder="1" applyAlignment="1">
      <alignment horizontal="left"/>
    </xf>
    <xf numFmtId="0" fontId="0" fillId="0" borderId="1" xfId="0" applyBorder="1"/>
    <xf numFmtId="0" fontId="3" fillId="0" borderId="1" xfId="0" applyFont="1" applyBorder="1" applyAlignment="1">
      <alignment horizontal="right" wrapText="1"/>
    </xf>
    <xf numFmtId="0" fontId="3" fillId="0" borderId="0" xfId="0" applyFont="1" applyBorder="1" applyAlignment="1">
      <alignment horizontal="right" wrapText="1"/>
    </xf>
    <xf numFmtId="0" fontId="4" fillId="0" borderId="1" xfId="0" applyFont="1" applyBorder="1" applyAlignment="1">
      <alignment horizontal="right" wrapText="1"/>
    </xf>
    <xf numFmtId="0" fontId="7"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applyAlignment="1">
      <alignment horizontal="center"/>
    </xf>
    <xf numFmtId="166" fontId="11" fillId="0" borderId="0" xfId="1" applyNumberFormat="1" applyFont="1" applyAlignment="1">
      <alignment horizontal="center"/>
    </xf>
    <xf numFmtId="0" fontId="12" fillId="0" borderId="0" xfId="0" applyFont="1" applyAlignment="1">
      <alignment horizontal="left"/>
    </xf>
    <xf numFmtId="0" fontId="12" fillId="0" borderId="0" xfId="0" applyFont="1"/>
    <xf numFmtId="169" fontId="9" fillId="0" borderId="0" xfId="2" applyNumberFormat="1" applyFont="1" applyBorder="1"/>
    <xf numFmtId="44" fontId="3" fillId="0" borderId="0" xfId="0" applyNumberFormat="1" applyFont="1"/>
    <xf numFmtId="170" fontId="3" fillId="0" borderId="0" xfId="3" applyNumberFormat="1" applyFont="1"/>
    <xf numFmtId="0" fontId="3" fillId="0" borderId="0" xfId="0" applyFont="1" applyAlignment="1">
      <alignment horizontal="left" shrinkToFit="1"/>
    </xf>
    <xf numFmtId="0" fontId="3" fillId="0" borderId="0" xfId="0" applyFont="1" applyFill="1" applyBorder="1"/>
    <xf numFmtId="0" fontId="3" fillId="0" borderId="0" xfId="0" applyFont="1" applyFill="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right"/>
    </xf>
    <xf numFmtId="0" fontId="13" fillId="0" borderId="0" xfId="0" applyFont="1" applyFill="1" applyBorder="1" applyAlignment="1">
      <alignment horizontal="center"/>
    </xf>
    <xf numFmtId="0" fontId="7" fillId="0" borderId="0" xfId="0" applyNumberFormat="1" applyFont="1" applyBorder="1" applyAlignment="1">
      <alignment horizontal="left"/>
    </xf>
    <xf numFmtId="0" fontId="3" fillId="0" borderId="0" xfId="0" applyNumberFormat="1" applyFont="1" applyBorder="1" applyAlignment="1">
      <alignment horizontal="left" shrinkToFit="1"/>
    </xf>
    <xf numFmtId="168" fontId="3" fillId="0" borderId="0" xfId="3" applyNumberFormat="1" applyFont="1" applyBorder="1" applyAlignment="1">
      <alignment horizontal="right"/>
    </xf>
    <xf numFmtId="42" fontId="14" fillId="0" borderId="0" xfId="0" applyNumberFormat="1" applyFont="1" applyFill="1" applyBorder="1"/>
    <xf numFmtId="164" fontId="14" fillId="0" borderId="0" xfId="0" applyNumberFormat="1" applyFont="1" applyFill="1" applyBorder="1"/>
    <xf numFmtId="0" fontId="3" fillId="0" borderId="0" xfId="0" applyNumberFormat="1" applyFont="1" applyAlignment="1">
      <alignment horizontal="left" shrinkToFit="1"/>
    </xf>
    <xf numFmtId="168" fontId="3" fillId="0" borderId="0" xfId="3" applyNumberFormat="1" applyFont="1" applyAlignment="1">
      <alignment horizontal="right"/>
    </xf>
    <xf numFmtId="41" fontId="14" fillId="0" borderId="0" xfId="0" applyNumberFormat="1" applyFont="1" applyFill="1" applyBorder="1"/>
    <xf numFmtId="168" fontId="5" fillId="0" borderId="0" xfId="3" applyNumberFormat="1" applyFont="1" applyAlignment="1">
      <alignment horizontal="right"/>
    </xf>
    <xf numFmtId="41" fontId="15" fillId="0" borderId="0" xfId="0" applyNumberFormat="1" applyFont="1" applyFill="1" applyBorder="1"/>
    <xf numFmtId="168" fontId="3" fillId="0" borderId="0" xfId="0" applyNumberFormat="1" applyFont="1"/>
    <xf numFmtId="0" fontId="2" fillId="0" borderId="0" xfId="0" applyFont="1" applyAlignment="1">
      <alignment horizontal="left"/>
    </xf>
    <xf numFmtId="0" fontId="3" fillId="0" borderId="0" xfId="0" applyFont="1" applyAlignment="1"/>
    <xf numFmtId="0" fontId="13" fillId="0" borderId="0" xfId="0" applyFont="1" applyFill="1" applyBorder="1" applyAlignment="1"/>
    <xf numFmtId="0" fontId="3" fillId="0" borderId="1" xfId="0" applyFont="1" applyBorder="1"/>
    <xf numFmtId="0" fontId="3" fillId="0" borderId="2" xfId="0" applyFont="1" applyBorder="1" applyAlignment="1">
      <alignment horizontal="center"/>
    </xf>
    <xf numFmtId="0" fontId="3" fillId="0" borderId="2" xfId="0" applyFont="1" applyBorder="1" applyAlignment="1">
      <alignment horizontal="right"/>
    </xf>
    <xf numFmtId="42" fontId="3" fillId="0" borderId="0" xfId="2" applyNumberFormat="1" applyFont="1"/>
    <xf numFmtId="166" fontId="11" fillId="0" borderId="0" xfId="1" applyNumberFormat="1" applyFont="1"/>
    <xf numFmtId="0" fontId="0" fillId="0" borderId="0" xfId="0" applyAlignment="1">
      <alignment horizontal="right"/>
    </xf>
    <xf numFmtId="14" fontId="0" fillId="0" borderId="1" xfId="0" applyNumberFormat="1" applyBorder="1" applyAlignment="1">
      <alignment horizontal="right"/>
    </xf>
    <xf numFmtId="0" fontId="0" fillId="0" borderId="1" xfId="0" applyBorder="1" applyAlignment="1">
      <alignment horizontal="right"/>
    </xf>
    <xf numFmtId="164" fontId="0" fillId="0" borderId="0" xfId="2" applyNumberFormat="1" applyFont="1"/>
    <xf numFmtId="164" fontId="16" fillId="0" borderId="0" xfId="0" applyNumberFormat="1" applyFont="1" applyBorder="1" applyAlignment="1">
      <alignment horizontal="center"/>
    </xf>
    <xf numFmtId="0" fontId="3" fillId="0" borderId="1" xfId="0" applyFont="1" applyBorder="1" applyAlignment="1">
      <alignment horizontal="center"/>
    </xf>
    <xf numFmtId="166" fontId="2" fillId="0" borderId="0" xfId="1" applyNumberFormat="1" applyFont="1" applyAlignment="1">
      <alignment horizontal="center"/>
    </xf>
    <xf numFmtId="0" fontId="2" fillId="0" borderId="0" xfId="0" applyFont="1" applyFill="1" applyAlignment="1">
      <alignment horizontal="center"/>
    </xf>
    <xf numFmtId="43" fontId="0" fillId="0" borderId="0" xfId="1" applyFont="1"/>
    <xf numFmtId="0" fontId="4" fillId="0" borderId="0" xfId="0" applyFont="1" applyBorder="1" applyAlignment="1"/>
    <xf numFmtId="0" fontId="7" fillId="0" borderId="0" xfId="0" applyFont="1" applyAlignment="1">
      <alignment horizontal="right"/>
    </xf>
    <xf numFmtId="0" fontId="17" fillId="0" borderId="0" xfId="0" applyFont="1"/>
    <xf numFmtId="166" fontId="7" fillId="0" borderId="0" xfId="1" applyNumberFormat="1" applyFont="1" applyAlignment="1">
      <alignment horizontal="center"/>
    </xf>
    <xf numFmtId="0" fontId="7" fillId="0" borderId="1" xfId="0" applyFont="1" applyBorder="1" applyAlignment="1">
      <alignment horizontal="right"/>
    </xf>
    <xf numFmtId="166" fontId="7" fillId="0" borderId="1" xfId="1" applyNumberFormat="1" applyFont="1" applyBorder="1" applyAlignment="1">
      <alignment horizontal="center"/>
    </xf>
    <xf numFmtId="166" fontId="0" fillId="0" borderId="0" xfId="1" applyNumberFormat="1" applyFont="1"/>
    <xf numFmtId="171" fontId="0" fillId="0" borderId="0" xfId="0" applyNumberFormat="1"/>
    <xf numFmtId="166" fontId="0" fillId="0" borderId="0" xfId="0" applyNumberFormat="1"/>
    <xf numFmtId="165" fontId="3" fillId="0" borderId="0" xfId="3" applyNumberFormat="1" applyFont="1" applyBorder="1" applyAlignment="1">
      <alignment horizontal="right"/>
    </xf>
    <xf numFmtId="166" fontId="3" fillId="0" borderId="4" xfId="1" applyNumberFormat="1" applyFont="1" applyBorder="1"/>
    <xf numFmtId="166" fontId="0" fillId="0" borderId="3" xfId="1" applyNumberFormat="1" applyFont="1" applyBorder="1"/>
    <xf numFmtId="168" fontId="4" fillId="0" borderId="0" xfId="3" applyNumberFormat="1" applyFont="1" applyBorder="1" applyAlignment="1">
      <alignment horizontal="right"/>
    </xf>
    <xf numFmtId="0" fontId="3" fillId="0" borderId="0" xfId="0" applyNumberFormat="1" applyFont="1" applyBorder="1" applyAlignment="1">
      <alignment horizontal="left"/>
    </xf>
    <xf numFmtId="41" fontId="3" fillId="0" borderId="0" xfId="0" applyNumberFormat="1" applyFont="1"/>
    <xf numFmtId="0" fontId="19" fillId="0" borderId="0" xfId="0" applyFont="1" applyProtection="1"/>
    <xf numFmtId="0" fontId="0" fillId="0" borderId="0" xfId="0" applyProtection="1"/>
    <xf numFmtId="0" fontId="20" fillId="0" borderId="0" xfId="0" applyFont="1" applyProtection="1"/>
    <xf numFmtId="43" fontId="0" fillId="0" borderId="0" xfId="1" applyFont="1" applyProtection="1"/>
    <xf numFmtId="166" fontId="0" fillId="0" borderId="0" xfId="1" applyNumberFormat="1" applyFont="1" applyProtection="1"/>
    <xf numFmtId="0" fontId="20" fillId="2" borderId="0" xfId="0" applyFont="1" applyFill="1" applyAlignment="1" applyProtection="1">
      <alignment horizontal="right"/>
      <protection locked="0"/>
    </xf>
    <xf numFmtId="0" fontId="0" fillId="3" borderId="0" xfId="0" applyFill="1" applyProtection="1">
      <protection locked="0"/>
    </xf>
    <xf numFmtId="0" fontId="0" fillId="0" borderId="0" xfId="0" applyProtection="1">
      <protection locked="0"/>
    </xf>
    <xf numFmtId="0" fontId="20" fillId="0" borderId="0" xfId="0" applyFont="1" applyProtection="1">
      <protection locked="0"/>
    </xf>
    <xf numFmtId="43" fontId="0" fillId="0" borderId="0" xfId="1" applyFont="1" applyProtection="1">
      <protection locked="0"/>
    </xf>
    <xf numFmtId="166" fontId="0" fillId="0" borderId="0" xfId="1" applyNumberFormat="1" applyFont="1" applyProtection="1">
      <protection locked="0"/>
    </xf>
    <xf numFmtId="0" fontId="0" fillId="4" borderId="0" xfId="0" applyFill="1" applyProtection="1"/>
    <xf numFmtId="0" fontId="18" fillId="0" borderId="0" xfId="0" applyFont="1" applyProtection="1"/>
    <xf numFmtId="0" fontId="0" fillId="0" borderId="2" xfId="0" applyBorder="1" applyAlignment="1" applyProtection="1">
      <alignment horizontal="right"/>
    </xf>
    <xf numFmtId="0" fontId="0" fillId="0" borderId="0" xfId="0" applyAlignment="1" applyProtection="1">
      <alignment horizontal="right"/>
    </xf>
    <xf numFmtId="0" fontId="0" fillId="0" borderId="0" xfId="0" applyFill="1" applyProtection="1"/>
    <xf numFmtId="166" fontId="0" fillId="2" borderId="0" xfId="1" applyNumberFormat="1" applyFont="1" applyFill="1" applyProtection="1"/>
    <xf numFmtId="166" fontId="0" fillId="0" borderId="0" xfId="1" applyNumberFormat="1" applyFont="1" applyFill="1" applyProtection="1"/>
    <xf numFmtId="0" fontId="0" fillId="0" borderId="0" xfId="0" applyFill="1" applyAlignment="1" applyProtection="1">
      <alignment horizontal="left" indent="3"/>
    </xf>
    <xf numFmtId="166" fontId="0" fillId="2" borderId="0" xfId="1" applyNumberFormat="1" applyFont="1" applyFill="1" applyBorder="1" applyProtection="1"/>
    <xf numFmtId="0" fontId="0" fillId="0" borderId="0" xfId="0" applyFill="1" applyBorder="1" applyProtection="1"/>
    <xf numFmtId="166" fontId="0" fillId="0" borderId="0" xfId="1" applyNumberFormat="1" applyFont="1" applyFill="1" applyBorder="1" applyProtection="1"/>
    <xf numFmtId="0" fontId="0" fillId="0" borderId="0" xfId="0" applyAlignment="1" applyProtection="1">
      <alignment horizontal="left" indent="3"/>
    </xf>
    <xf numFmtId="166" fontId="0" fillId="0" borderId="5" xfId="0" applyNumberFormat="1" applyFill="1" applyBorder="1" applyProtection="1"/>
    <xf numFmtId="166" fontId="0" fillId="0" borderId="0" xfId="0" applyNumberFormat="1" applyFill="1" applyBorder="1" applyProtection="1"/>
    <xf numFmtId="0" fontId="18" fillId="0" borderId="0" xfId="0" applyFont="1" applyAlignment="1" applyProtection="1">
      <alignment horizontal="left" indent="3"/>
    </xf>
    <xf numFmtId="0" fontId="21" fillId="0" borderId="0" xfId="0" applyFont="1" applyFill="1" applyAlignment="1" applyProtection="1">
      <alignment horizontal="left" indent="3"/>
    </xf>
    <xf numFmtId="0" fontId="21" fillId="0" borderId="0" xfId="0" applyFont="1" applyProtection="1"/>
    <xf numFmtId="166" fontId="21" fillId="0" borderId="0" xfId="1" applyNumberFormat="1" applyFont="1" applyFill="1" applyProtection="1"/>
    <xf numFmtId="166" fontId="21" fillId="0" borderId="0" xfId="1" applyNumberFormat="1" applyFont="1" applyFill="1" applyBorder="1" applyProtection="1"/>
    <xf numFmtId="0" fontId="21" fillId="0" borderId="0" xfId="0" applyFont="1" applyFill="1" applyBorder="1" applyProtection="1"/>
    <xf numFmtId="166" fontId="21" fillId="0" borderId="1" xfId="1" applyNumberFormat="1" applyFont="1" applyFill="1" applyBorder="1" applyProtection="1"/>
    <xf numFmtId="166" fontId="0" fillId="0" borderId="0" xfId="0" applyNumberFormat="1" applyProtection="1"/>
    <xf numFmtId="0" fontId="18" fillId="0" borderId="0" xfId="0" applyFont="1" applyAlignment="1" applyProtection="1">
      <alignment wrapText="1"/>
    </xf>
    <xf numFmtId="166" fontId="0" fillId="0" borderId="0" xfId="0" applyNumberFormat="1" applyBorder="1" applyAlignment="1" applyProtection="1">
      <alignment horizontal="right"/>
    </xf>
    <xf numFmtId="0" fontId="0" fillId="0" borderId="0" xfId="0" applyBorder="1" applyAlignment="1" applyProtection="1">
      <alignment horizontal="right"/>
    </xf>
    <xf numFmtId="0" fontId="20" fillId="0" borderId="0" xfId="0" applyFont="1" applyAlignment="1" applyProtection="1">
      <alignment wrapText="1"/>
    </xf>
    <xf numFmtId="166" fontId="0" fillId="0" borderId="1" xfId="1" applyNumberFormat="1" applyFont="1" applyFill="1" applyBorder="1" applyProtection="1"/>
    <xf numFmtId="166" fontId="17" fillId="0" borderId="0" xfId="0" applyNumberFormat="1" applyFont="1" applyFill="1" applyBorder="1" applyProtection="1"/>
    <xf numFmtId="0" fontId="18" fillId="0" borderId="0" xfId="0" applyFont="1" applyFill="1" applyAlignment="1" applyProtection="1"/>
    <xf numFmtId="0" fontId="18" fillId="0" borderId="0" xfId="0" applyFont="1" applyProtection="1">
      <protection locked="0"/>
    </xf>
    <xf numFmtId="166" fontId="0" fillId="0" borderId="0" xfId="0" applyNumberFormat="1" applyProtection="1">
      <protection locked="0"/>
    </xf>
    <xf numFmtId="0" fontId="0" fillId="0" borderId="1" xfId="0" applyBorder="1" applyAlignment="1" applyProtection="1">
      <alignment horizontal="center"/>
    </xf>
    <xf numFmtId="0" fontId="18" fillId="0" borderId="0" xfId="0" applyFont="1" applyAlignment="1" applyProtection="1">
      <alignment horizontal="left" wrapText="1"/>
      <protection locked="0"/>
    </xf>
    <xf numFmtId="0" fontId="18" fillId="0" borderId="0" xfId="0" applyFont="1" applyAlignment="1" applyProtection="1">
      <alignment horizontal="left"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0" fillId="0" borderId="0" xfId="0" applyAlignment="1">
      <alignment horizontal="center"/>
    </xf>
    <xf numFmtId="166" fontId="4" fillId="0" borderId="1" xfId="1" applyNumberFormat="1"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61"/>
  <sheetViews>
    <sheetView showRowColHeaders="0" tabSelected="1" workbookViewId="0">
      <selection activeCell="B3" sqref="B3"/>
    </sheetView>
  </sheetViews>
  <sheetFormatPr defaultColWidth="9.140625" defaultRowHeight="15" x14ac:dyDescent="0.25"/>
  <cols>
    <col min="1" max="1" width="64.28515625" style="122" customWidth="1"/>
    <col min="2" max="3" width="9.140625" style="122"/>
    <col min="4" max="4" width="6.42578125" style="122" customWidth="1"/>
    <col min="5" max="5" width="15.85546875" style="122" bestFit="1" customWidth="1"/>
    <col min="6" max="6" width="19.28515625" style="122" customWidth="1"/>
    <col min="7" max="7" width="2.140625" style="122" customWidth="1"/>
    <col min="8" max="9" width="12.5703125" style="122" bestFit="1" customWidth="1"/>
    <col min="10" max="10" width="31.7109375" style="123" customWidth="1"/>
    <col min="11" max="12" width="16.85546875" style="122" bestFit="1" customWidth="1"/>
    <col min="13" max="13" width="20.5703125" style="124" hidden="1" customWidth="1"/>
    <col min="14" max="14" width="14.28515625" style="122" hidden="1" customWidth="1"/>
    <col min="15" max="15" width="14.28515625" style="125" hidden="1" customWidth="1"/>
    <col min="16" max="16" width="11.5703125" style="122" bestFit="1" customWidth="1"/>
    <col min="17" max="16384" width="9.140625" style="122"/>
  </cols>
  <sheetData>
    <row r="1" spans="1:15" s="116" customFormat="1" x14ac:dyDescent="0.25">
      <c r="A1" s="115" t="s">
        <v>431</v>
      </c>
      <c r="J1" s="117"/>
      <c r="M1" s="118"/>
      <c r="O1" s="119"/>
    </row>
    <row r="2" spans="1:15" s="116" customFormat="1" x14ac:dyDescent="0.25">
      <c r="A2" s="115" t="s">
        <v>432</v>
      </c>
      <c r="J2" s="117"/>
      <c r="M2" s="118"/>
      <c r="O2" s="119"/>
    </row>
    <row r="3" spans="1:15" x14ac:dyDescent="0.25">
      <c r="A3" s="120" t="s">
        <v>433</v>
      </c>
      <c r="B3" s="121">
        <v>129</v>
      </c>
      <c r="C3" s="121" t="str">
        <f>VLOOKUP(B3,'A Employer Allocation - No 158'!A:C,3,0)</f>
        <v>Dept of Human Resource Mgmt</v>
      </c>
      <c r="D3" s="121"/>
      <c r="E3" s="121"/>
      <c r="F3" s="156"/>
    </row>
    <row r="4" spans="1:15" s="116" customFormat="1" x14ac:dyDescent="0.25">
      <c r="J4" s="117"/>
      <c r="M4" s="118"/>
      <c r="O4" s="119"/>
    </row>
    <row r="5" spans="1:15" s="116" customFormat="1" x14ac:dyDescent="0.25">
      <c r="A5" s="126"/>
      <c r="B5" s="126"/>
      <c r="C5" s="126"/>
      <c r="D5" s="126"/>
      <c r="E5" s="126"/>
      <c r="F5" s="126"/>
      <c r="G5" s="126"/>
      <c r="H5" s="126"/>
      <c r="I5" s="126"/>
      <c r="J5" s="117"/>
      <c r="M5" s="118"/>
      <c r="O5" s="119"/>
    </row>
    <row r="6" spans="1:15" s="116" customFormat="1" x14ac:dyDescent="0.25">
      <c r="J6" s="117"/>
      <c r="M6" s="118"/>
      <c r="O6" s="119"/>
    </row>
    <row r="7" spans="1:15" s="116" customFormat="1" x14ac:dyDescent="0.25">
      <c r="A7" s="127" t="s">
        <v>474</v>
      </c>
      <c r="J7" s="117"/>
      <c r="M7" s="118"/>
      <c r="O7" s="119"/>
    </row>
    <row r="8" spans="1:15" s="116" customFormat="1" x14ac:dyDescent="0.25">
      <c r="A8" s="127"/>
      <c r="J8" s="117"/>
      <c r="M8" s="118"/>
      <c r="O8" s="119"/>
    </row>
    <row r="9" spans="1:15" s="116" customFormat="1" x14ac:dyDescent="0.25">
      <c r="E9" s="157" t="s">
        <v>434</v>
      </c>
      <c r="F9" s="157"/>
      <c r="H9" s="157" t="str">
        <f>"Agency "&amp;$B$3</f>
        <v>Agency 129</v>
      </c>
      <c r="I9" s="157"/>
      <c r="J9" s="117"/>
      <c r="K9" s="118"/>
      <c r="L9" s="118"/>
      <c r="M9" s="118"/>
      <c r="N9" s="118" t="s">
        <v>435</v>
      </c>
      <c r="O9" s="118"/>
    </row>
    <row r="10" spans="1:15" s="116" customFormat="1" x14ac:dyDescent="0.25">
      <c r="E10" s="128" t="s">
        <v>415</v>
      </c>
      <c r="F10" s="128" t="s">
        <v>416</v>
      </c>
      <c r="G10" s="129"/>
      <c r="H10" s="128" t="s">
        <v>415</v>
      </c>
      <c r="I10" s="128" t="s">
        <v>416</v>
      </c>
      <c r="J10" s="117"/>
      <c r="K10" s="118"/>
      <c r="L10" s="118"/>
      <c r="M10" s="118"/>
      <c r="N10" s="118" t="s">
        <v>415</v>
      </c>
      <c r="O10" s="118" t="s">
        <v>416</v>
      </c>
    </row>
    <row r="11" spans="1:15" s="116" customFormat="1" x14ac:dyDescent="0.25">
      <c r="A11" s="130" t="s">
        <v>436</v>
      </c>
      <c r="E11" s="131">
        <f>'A Employer Allocation - No 158'!O315</f>
        <v>568823810</v>
      </c>
      <c r="F11" s="132"/>
      <c r="G11" s="130"/>
      <c r="H11" s="132">
        <f>VLOOKUP(B3,'A Employer Allocation - No 158'!A:O,15,0)</f>
        <v>670744</v>
      </c>
      <c r="I11" s="132"/>
      <c r="J11" s="117" t="s">
        <v>437</v>
      </c>
      <c r="K11" s="118"/>
      <c r="L11" s="118"/>
      <c r="M11" s="118"/>
      <c r="N11" s="118">
        <v>767245</v>
      </c>
      <c r="O11" s="118"/>
    </row>
    <row r="12" spans="1:15" s="116" customFormat="1" x14ac:dyDescent="0.25">
      <c r="A12" s="116" t="s">
        <v>438</v>
      </c>
      <c r="E12" s="131">
        <f>'I PY Deferred InOutFlows'!O321</f>
        <v>807043699</v>
      </c>
      <c r="F12" s="132"/>
      <c r="G12" s="130"/>
      <c r="H12" s="132">
        <f>IFERROR(VLOOKUP(B3,'I PY Deferred InOutFlows'!A:O,15,0),0)</f>
        <v>934810</v>
      </c>
      <c r="I12" s="132"/>
      <c r="J12" s="117" t="s">
        <v>439</v>
      </c>
      <c r="K12" s="118"/>
      <c r="L12" s="118"/>
      <c r="M12" s="118"/>
      <c r="N12" s="118">
        <v>975339</v>
      </c>
      <c r="O12" s="118"/>
    </row>
    <row r="13" spans="1:15" s="116" customFormat="1" x14ac:dyDescent="0.25">
      <c r="A13" s="133" t="s">
        <v>440</v>
      </c>
      <c r="E13" s="132"/>
      <c r="F13" s="134">
        <f>'I PY Deferred InOutFlows'!I321</f>
        <v>51671565</v>
      </c>
      <c r="G13" s="135"/>
      <c r="H13" s="136"/>
      <c r="I13" s="136">
        <f>IFERROR(VLOOKUP(B3,'I PY Deferred InOutFlows'!A:I,9,0),0)</f>
        <v>125868</v>
      </c>
      <c r="J13" s="117" t="s">
        <v>441</v>
      </c>
      <c r="K13" s="118"/>
      <c r="L13" s="118"/>
      <c r="M13" s="118"/>
      <c r="N13" s="118"/>
      <c r="O13" s="118">
        <v>87808</v>
      </c>
    </row>
    <row r="14" spans="1:15" s="116" customFormat="1" x14ac:dyDescent="0.25">
      <c r="A14" s="137" t="s">
        <v>442</v>
      </c>
      <c r="E14" s="136"/>
      <c r="F14" s="136">
        <f>+E15-F13</f>
        <v>1324195944</v>
      </c>
      <c r="G14" s="135"/>
      <c r="H14" s="136"/>
      <c r="I14" s="136">
        <f>+H15-I13</f>
        <v>1479686</v>
      </c>
      <c r="J14" s="117" t="s">
        <v>443</v>
      </c>
      <c r="K14" s="118"/>
      <c r="L14" s="118"/>
      <c r="M14" s="118"/>
      <c r="N14" s="118"/>
      <c r="O14" s="118">
        <v>1654776</v>
      </c>
    </row>
    <row r="15" spans="1:15" s="116" customFormat="1" ht="15.75" thickBot="1" x14ac:dyDescent="0.3">
      <c r="E15" s="138">
        <f>SUM(E11:E14)</f>
        <v>1375867509</v>
      </c>
      <c r="F15" s="138">
        <f>SUM(F11:F14)</f>
        <v>1375867509</v>
      </c>
      <c r="G15" s="130"/>
      <c r="H15" s="138">
        <f>SUM(H11:H14)</f>
        <v>1605554</v>
      </c>
      <c r="I15" s="138">
        <f>SUM(I11:I14)</f>
        <v>1605554</v>
      </c>
      <c r="J15" s="117"/>
      <c r="K15" s="118"/>
      <c r="L15" s="118"/>
      <c r="M15" s="118"/>
      <c r="N15" s="118">
        <v>1742584</v>
      </c>
      <c r="O15" s="118">
        <v>1742584</v>
      </c>
    </row>
    <row r="16" spans="1:15" s="116" customFormat="1" ht="15.75" thickTop="1" x14ac:dyDescent="0.25">
      <c r="E16" s="139"/>
      <c r="F16" s="139"/>
      <c r="G16" s="130"/>
      <c r="H16" s="139"/>
      <c r="I16" s="139"/>
      <c r="J16" s="117"/>
      <c r="K16" s="118"/>
      <c r="L16" s="118"/>
      <c r="M16" s="118"/>
      <c r="N16" s="118"/>
      <c r="O16" s="118"/>
    </row>
    <row r="17" spans="1:15" s="116" customFormat="1" x14ac:dyDescent="0.25">
      <c r="A17" s="140" t="s">
        <v>444</v>
      </c>
      <c r="E17" s="132"/>
      <c r="F17" s="136"/>
      <c r="G17" s="135"/>
      <c r="H17" s="136"/>
      <c r="I17" s="136"/>
      <c r="J17" s="117"/>
      <c r="K17" s="118"/>
      <c r="L17" s="118"/>
      <c r="M17" s="118"/>
      <c r="N17" s="118"/>
      <c r="O17" s="118"/>
    </row>
    <row r="18" spans="1:15" s="116" customFormat="1" x14ac:dyDescent="0.25">
      <c r="A18" s="141" t="s">
        <v>445</v>
      </c>
      <c r="B18" s="142"/>
      <c r="C18" s="142"/>
      <c r="D18" s="142"/>
      <c r="E18" s="143">
        <f>E11-E29</f>
        <v>531784245</v>
      </c>
      <c r="F18" s="144"/>
      <c r="G18" s="145"/>
      <c r="H18" s="144">
        <f>H11-H29</f>
        <v>627068</v>
      </c>
      <c r="I18" s="144"/>
      <c r="J18" s="142" t="s">
        <v>446</v>
      </c>
      <c r="K18" s="118"/>
      <c r="L18" s="118"/>
      <c r="M18" s="118"/>
      <c r="N18" s="118">
        <v>734580</v>
      </c>
      <c r="O18" s="118"/>
    </row>
    <row r="19" spans="1:15" s="116" customFormat="1" x14ac:dyDescent="0.25">
      <c r="A19" s="141" t="s">
        <v>447</v>
      </c>
      <c r="B19" s="142"/>
      <c r="C19" s="142"/>
      <c r="D19" s="142"/>
      <c r="E19" s="146">
        <f>E29</f>
        <v>37039565</v>
      </c>
      <c r="F19" s="144"/>
      <c r="G19" s="145"/>
      <c r="H19" s="146">
        <f>H29</f>
        <v>43676</v>
      </c>
      <c r="I19" s="144"/>
      <c r="J19" s="142" t="s">
        <v>448</v>
      </c>
      <c r="K19" s="118"/>
      <c r="L19" s="118"/>
      <c r="M19" s="118"/>
      <c r="N19" s="118">
        <v>32665</v>
      </c>
      <c r="O19" s="118"/>
    </row>
    <row r="20" spans="1:15" s="116" customFormat="1" x14ac:dyDescent="0.25">
      <c r="A20" s="133" t="s">
        <v>449</v>
      </c>
      <c r="E20" s="132">
        <f>'A Employer Allocation - No 158'!O315</f>
        <v>568823810</v>
      </c>
      <c r="F20" s="132"/>
      <c r="G20" s="130"/>
      <c r="H20" s="132">
        <f>VLOOKUP(B3,'A Employer Allocation - No 158'!A:O,15,0)</f>
        <v>670744</v>
      </c>
      <c r="I20" s="136"/>
      <c r="J20" s="117" t="s">
        <v>437</v>
      </c>
      <c r="K20" s="118"/>
      <c r="L20" s="118"/>
      <c r="M20" s="118"/>
      <c r="N20" s="118">
        <v>767245</v>
      </c>
      <c r="O20" s="118"/>
    </row>
    <row r="21" spans="1:15" s="116" customFormat="1" x14ac:dyDescent="0.25">
      <c r="A21" s="133"/>
      <c r="E21" s="132"/>
      <c r="F21" s="136"/>
      <c r="G21" s="135"/>
      <c r="H21" s="136"/>
      <c r="I21" s="136"/>
      <c r="J21" s="117"/>
      <c r="K21" s="118"/>
      <c r="L21" s="118"/>
      <c r="M21" s="118"/>
      <c r="N21" s="118"/>
      <c r="O21" s="118"/>
    </row>
    <row r="22" spans="1:15" s="116" customFormat="1" x14ac:dyDescent="0.25">
      <c r="A22" s="127" t="s">
        <v>450</v>
      </c>
      <c r="E22" s="139"/>
      <c r="F22" s="139"/>
      <c r="G22" s="130"/>
      <c r="H22" s="139"/>
      <c r="I22" s="139"/>
      <c r="J22" s="117"/>
      <c r="K22" s="118"/>
      <c r="L22" s="118"/>
      <c r="M22" s="118"/>
      <c r="N22" s="118"/>
      <c r="O22" s="118"/>
    </row>
    <row r="23" spans="1:15" s="116" customFormat="1" x14ac:dyDescent="0.25">
      <c r="A23" s="140"/>
      <c r="F23" s="147"/>
      <c r="J23" s="117"/>
      <c r="M23" s="118"/>
      <c r="O23" s="119"/>
    </row>
    <row r="24" spans="1:15" s="116" customFormat="1" x14ac:dyDescent="0.25">
      <c r="A24" s="126"/>
      <c r="B24" s="126"/>
      <c r="C24" s="126"/>
      <c r="D24" s="126"/>
      <c r="E24" s="126"/>
      <c r="F24" s="126"/>
      <c r="G24" s="126"/>
      <c r="H24" s="126"/>
      <c r="I24" s="126"/>
      <c r="J24" s="117"/>
      <c r="M24" s="118"/>
      <c r="O24" s="119"/>
    </row>
    <row r="25" spans="1:15" s="116" customFormat="1" ht="45" x14ac:dyDescent="0.25">
      <c r="A25" s="148" t="s">
        <v>451</v>
      </c>
      <c r="J25" s="117"/>
      <c r="M25" s="118"/>
      <c r="O25" s="119"/>
    </row>
    <row r="26" spans="1:15" s="116" customFormat="1" x14ac:dyDescent="0.25">
      <c r="J26" s="117"/>
      <c r="M26" s="118"/>
      <c r="O26" s="119"/>
    </row>
    <row r="27" spans="1:15" s="116" customFormat="1" x14ac:dyDescent="0.25">
      <c r="E27" s="157" t="s">
        <v>434</v>
      </c>
      <c r="F27" s="157"/>
      <c r="H27" s="157" t="str">
        <f>"Agency "&amp;$B$3</f>
        <v>Agency 129</v>
      </c>
      <c r="I27" s="157"/>
      <c r="J27" s="117"/>
      <c r="M27" s="118"/>
      <c r="O27" s="119"/>
    </row>
    <row r="28" spans="1:15" s="116" customFormat="1" x14ac:dyDescent="0.25">
      <c r="E28" s="128" t="s">
        <v>415</v>
      </c>
      <c r="F28" s="128" t="s">
        <v>416</v>
      </c>
      <c r="G28" s="129"/>
      <c r="H28" s="128" t="s">
        <v>415</v>
      </c>
      <c r="I28" s="128" t="s">
        <v>416</v>
      </c>
      <c r="J28" s="117"/>
      <c r="M28" s="118"/>
      <c r="O28" s="119"/>
    </row>
    <row r="29" spans="1:15" s="116" customFormat="1" x14ac:dyDescent="0.25">
      <c r="A29" s="116" t="s">
        <v>452</v>
      </c>
      <c r="E29" s="119">
        <f>'H Schedule of Benefit Pmt'!K315</f>
        <v>37039565</v>
      </c>
      <c r="H29" s="119">
        <f>VLOOKUP(B3,'H Schedule of Benefit Pmt'!A:K,11,0)</f>
        <v>43676</v>
      </c>
      <c r="J29" s="117" t="s">
        <v>448</v>
      </c>
      <c r="M29" s="118"/>
      <c r="O29" s="119"/>
    </row>
    <row r="30" spans="1:15" s="116" customFormat="1" x14ac:dyDescent="0.25">
      <c r="A30" s="137" t="s">
        <v>440</v>
      </c>
      <c r="F30" s="147">
        <f>E29</f>
        <v>37039565</v>
      </c>
      <c r="I30" s="147">
        <f>H29</f>
        <v>43676</v>
      </c>
      <c r="J30" s="117"/>
      <c r="M30" s="118"/>
      <c r="O30" s="119"/>
    </row>
    <row r="31" spans="1:15" s="116" customFormat="1" x14ac:dyDescent="0.25">
      <c r="J31" s="117"/>
      <c r="M31" s="118"/>
      <c r="O31" s="119"/>
    </row>
    <row r="32" spans="1:15" s="116" customFormat="1" ht="29.25" customHeight="1" x14ac:dyDescent="0.25">
      <c r="A32" s="159" t="s">
        <v>453</v>
      </c>
      <c r="B32" s="159"/>
      <c r="C32" s="159"/>
      <c r="D32" s="159"/>
      <c r="E32" s="159"/>
      <c r="F32" s="159"/>
      <c r="G32" s="159"/>
      <c r="H32" s="159"/>
      <c r="I32" s="159"/>
      <c r="J32" s="148"/>
      <c r="M32" s="118"/>
      <c r="O32" s="119"/>
    </row>
    <row r="33" spans="1:16" s="116" customFormat="1" x14ac:dyDescent="0.25">
      <c r="F33" s="147"/>
      <c r="J33" s="117"/>
      <c r="M33" s="118"/>
      <c r="O33" s="119"/>
    </row>
    <row r="34" spans="1:16" s="116" customFormat="1" x14ac:dyDescent="0.25">
      <c r="A34" s="126"/>
      <c r="B34" s="126"/>
      <c r="C34" s="126"/>
      <c r="D34" s="126"/>
      <c r="E34" s="126"/>
      <c r="F34" s="126"/>
      <c r="G34" s="126"/>
      <c r="H34" s="126"/>
      <c r="I34" s="126"/>
      <c r="J34" s="117"/>
      <c r="M34" s="118"/>
      <c r="O34" s="119"/>
    </row>
    <row r="35" spans="1:16" s="116" customFormat="1" x14ac:dyDescent="0.25">
      <c r="A35" s="127" t="s">
        <v>454</v>
      </c>
      <c r="J35" s="117"/>
      <c r="M35" s="118"/>
      <c r="O35" s="119"/>
    </row>
    <row r="36" spans="1:16" s="116" customFormat="1" x14ac:dyDescent="0.25">
      <c r="A36" s="127"/>
      <c r="J36" s="117"/>
      <c r="M36" s="118"/>
      <c r="O36" s="119"/>
    </row>
    <row r="37" spans="1:16" s="116" customFormat="1" x14ac:dyDescent="0.25">
      <c r="E37" s="157" t="s">
        <v>434</v>
      </c>
      <c r="F37" s="157"/>
      <c r="H37" s="157" t="str">
        <f>"Agency "&amp;$B$3</f>
        <v>Agency 129</v>
      </c>
      <c r="I37" s="157"/>
      <c r="J37" s="117"/>
      <c r="M37" s="118"/>
      <c r="O37" s="119"/>
    </row>
    <row r="38" spans="1:16" s="116" customFormat="1" x14ac:dyDescent="0.25">
      <c r="E38" s="128" t="s">
        <v>415</v>
      </c>
      <c r="F38" s="128" t="s">
        <v>416</v>
      </c>
      <c r="G38" s="129"/>
      <c r="H38" s="128" t="s">
        <v>415</v>
      </c>
      <c r="I38" s="128" t="s">
        <v>416</v>
      </c>
      <c r="J38" s="117"/>
      <c r="M38" s="118"/>
      <c r="O38" s="119"/>
    </row>
    <row r="39" spans="1:16" s="116" customFormat="1" x14ac:dyDescent="0.25">
      <c r="A39" s="116" t="s">
        <v>442</v>
      </c>
      <c r="E39" s="149">
        <f>F14</f>
        <v>1324195944</v>
      </c>
      <c r="F39" s="150"/>
      <c r="G39" s="129"/>
      <c r="H39" s="149">
        <f>I14</f>
        <v>1479686</v>
      </c>
      <c r="I39" s="150"/>
      <c r="J39" s="117" t="s">
        <v>455</v>
      </c>
      <c r="M39" s="118"/>
      <c r="O39" s="119"/>
    </row>
    <row r="40" spans="1:16" s="116" customFormat="1" x14ac:dyDescent="0.25">
      <c r="A40" s="116" t="s">
        <v>452</v>
      </c>
      <c r="E40" s="132">
        <f>'B OPEB Expense'!P314</f>
        <v>-178289932</v>
      </c>
      <c r="F40" s="132"/>
      <c r="G40" s="130"/>
      <c r="H40" s="132">
        <f>VLOOKUP(B3,'B OPEB Expense'!B:P,15,0)</f>
        <v>-186143</v>
      </c>
      <c r="I40" s="132"/>
      <c r="J40" s="117" t="s">
        <v>456</v>
      </c>
      <c r="M40" s="118"/>
      <c r="O40" s="119"/>
    </row>
    <row r="41" spans="1:16" s="116" customFormat="1" x14ac:dyDescent="0.25">
      <c r="A41" s="116" t="s">
        <v>457</v>
      </c>
      <c r="E41" s="132">
        <f>'E Deferred InOutFlows'!I322</f>
        <v>52893815</v>
      </c>
      <c r="F41" s="132"/>
      <c r="G41" s="130"/>
      <c r="H41" s="132">
        <f>VLOOKUP(B3,'E Deferred InOutFlows'!A:I,9,0)</f>
        <v>90717</v>
      </c>
      <c r="I41" s="132"/>
      <c r="J41" s="117" t="s">
        <v>458</v>
      </c>
      <c r="L41" s="119"/>
      <c r="M41" s="118"/>
      <c r="O41" s="119"/>
      <c r="P41" s="147"/>
    </row>
    <row r="42" spans="1:16" s="116" customFormat="1" x14ac:dyDescent="0.25">
      <c r="A42" s="133" t="s">
        <v>459</v>
      </c>
      <c r="E42" s="132"/>
      <c r="F42" s="136">
        <f>'E Deferred InOutFlows'!O322</f>
        <v>712868007</v>
      </c>
      <c r="G42" s="135"/>
      <c r="H42" s="136"/>
      <c r="I42" s="136">
        <f>VLOOKUP(B3,'E Deferred InOutFlows'!A:O,15,0)</f>
        <v>822481</v>
      </c>
      <c r="J42" s="117" t="s">
        <v>460</v>
      </c>
      <c r="L42" s="119"/>
      <c r="M42" s="118"/>
      <c r="O42" s="119"/>
      <c r="P42" s="147"/>
    </row>
    <row r="43" spans="1:16" s="116" customFormat="1" x14ac:dyDescent="0.25">
      <c r="A43" s="133" t="s">
        <v>461</v>
      </c>
      <c r="E43" s="132"/>
      <c r="F43" s="136">
        <f>-'C Liability Recon'!P314</f>
        <v>37039565</v>
      </c>
      <c r="G43" s="135"/>
      <c r="H43" s="136"/>
      <c r="I43" s="136">
        <f>-VLOOKUP(B3,'C Liability Recon'!A:P,16,0)</f>
        <v>42821</v>
      </c>
      <c r="J43" s="117" t="s">
        <v>462</v>
      </c>
      <c r="M43" s="118"/>
      <c r="O43" s="119"/>
      <c r="P43" s="147"/>
    </row>
    <row r="44" spans="1:16" s="116" customFormat="1" ht="30" x14ac:dyDescent="0.25">
      <c r="A44" s="137" t="s">
        <v>463</v>
      </c>
      <c r="E44" s="136"/>
      <c r="F44" s="136">
        <f>+E46-F42-F43-F45</f>
        <v>416072135</v>
      </c>
      <c r="G44" s="135"/>
      <c r="H44" s="136"/>
      <c r="I44" s="136">
        <f>+H46-I42-I43-I45</f>
        <v>481015</v>
      </c>
      <c r="J44" s="151" t="s">
        <v>464</v>
      </c>
      <c r="K44" s="119"/>
      <c r="L44" s="147"/>
      <c r="M44" s="118"/>
      <c r="O44" s="119"/>
    </row>
    <row r="45" spans="1:16" s="116" customFormat="1" x14ac:dyDescent="0.25">
      <c r="A45" s="137" t="s">
        <v>465</v>
      </c>
      <c r="E45" s="152"/>
      <c r="F45" s="152">
        <f>E56</f>
        <v>32820120</v>
      </c>
      <c r="G45" s="130"/>
      <c r="H45" s="152"/>
      <c r="I45" s="152">
        <f>H56</f>
        <v>37943</v>
      </c>
      <c r="J45" s="117" t="s">
        <v>466</v>
      </c>
      <c r="M45" s="118"/>
      <c r="O45" s="119"/>
    </row>
    <row r="46" spans="1:16" s="116" customFormat="1" ht="15.75" thickBot="1" x14ac:dyDescent="0.3">
      <c r="E46" s="138">
        <f>SUM(E39:E45)</f>
        <v>1198799827</v>
      </c>
      <c r="F46" s="138">
        <f>SUM(F40:F45)</f>
        <v>1198799827</v>
      </c>
      <c r="G46" s="130"/>
      <c r="H46" s="138">
        <f>SUM(H39:H45)</f>
        <v>1384260</v>
      </c>
      <c r="I46" s="138">
        <f>SUM(I40:I45)</f>
        <v>1384260</v>
      </c>
      <c r="J46" s="117"/>
      <c r="M46" s="118"/>
      <c r="O46" s="119"/>
    </row>
    <row r="47" spans="1:16" s="116" customFormat="1" ht="15.75" thickTop="1" x14ac:dyDescent="0.25">
      <c r="E47" s="139"/>
      <c r="F47" s="139" t="str">
        <f>IF(('C Liability Recon'!S314-F44-F45)=0,"",('C Liability Recon'!S314-F44-F45))</f>
        <v/>
      </c>
      <c r="G47" s="130"/>
      <c r="H47" s="139"/>
      <c r="I47" s="153" t="str">
        <f>IFERROR(IF((VLOOKUP(B3,'C Liability Recon'!A:S,19,0)-I44-I45)=0, "",(VLOOKUP(B3,'C Liability Recon'!A:S,19,0)-I44-I45)),0)</f>
        <v/>
      </c>
      <c r="J47" s="117"/>
      <c r="M47" s="118"/>
      <c r="O47" s="119"/>
    </row>
    <row r="48" spans="1:16" s="116" customFormat="1" x14ac:dyDescent="0.25">
      <c r="A48" s="154" t="s">
        <v>467</v>
      </c>
      <c r="E48" s="132"/>
      <c r="F48" s="136"/>
      <c r="G48" s="135"/>
      <c r="H48" s="136"/>
      <c r="I48" s="136"/>
      <c r="J48" s="117"/>
      <c r="M48" s="118"/>
      <c r="O48" s="119"/>
    </row>
    <row r="49" spans="1:15" s="116" customFormat="1" x14ac:dyDescent="0.25">
      <c r="A49" s="127" t="s">
        <v>468</v>
      </c>
      <c r="E49" s="139"/>
      <c r="F49" s="139"/>
      <c r="G49" s="130"/>
      <c r="H49" s="139"/>
      <c r="I49" s="139"/>
      <c r="J49" s="117"/>
      <c r="M49" s="118"/>
      <c r="O49" s="119"/>
    </row>
    <row r="50" spans="1:15" s="116" customFormat="1" x14ac:dyDescent="0.25">
      <c r="E50" s="139"/>
      <c r="F50" s="139"/>
      <c r="G50" s="130"/>
      <c r="H50" s="139"/>
      <c r="I50" s="139"/>
      <c r="J50" s="117"/>
      <c r="M50" s="118"/>
      <c r="O50" s="119"/>
    </row>
    <row r="51" spans="1:15" s="116" customFormat="1" x14ac:dyDescent="0.25">
      <c r="A51" s="126"/>
      <c r="B51" s="126"/>
      <c r="C51" s="126"/>
      <c r="D51" s="126"/>
      <c r="E51" s="126"/>
      <c r="F51" s="126"/>
      <c r="G51" s="126"/>
      <c r="H51" s="126"/>
      <c r="I51" s="126"/>
      <c r="J51" s="117"/>
      <c r="M51" s="118"/>
      <c r="O51" s="119"/>
    </row>
    <row r="52" spans="1:15" s="116" customFormat="1" x14ac:dyDescent="0.25">
      <c r="A52" s="127" t="s">
        <v>469</v>
      </c>
      <c r="J52" s="117"/>
      <c r="M52" s="118"/>
      <c r="O52" s="119"/>
    </row>
    <row r="53" spans="1:15" s="116" customFormat="1" x14ac:dyDescent="0.25">
      <c r="J53" s="117"/>
      <c r="M53" s="118"/>
      <c r="O53" s="119"/>
    </row>
    <row r="54" spans="1:15" s="116" customFormat="1" x14ac:dyDescent="0.25">
      <c r="E54" s="157" t="s">
        <v>434</v>
      </c>
      <c r="F54" s="157"/>
      <c r="H54" s="157" t="str">
        <f>"Agency "&amp;$B$3</f>
        <v>Agency 129</v>
      </c>
      <c r="I54" s="157"/>
      <c r="J54" s="117"/>
      <c r="M54" s="118"/>
      <c r="O54" s="119"/>
    </row>
    <row r="55" spans="1:15" s="116" customFormat="1" x14ac:dyDescent="0.25">
      <c r="E55" s="128" t="s">
        <v>415</v>
      </c>
      <c r="F55" s="128" t="s">
        <v>416</v>
      </c>
      <c r="G55" s="129"/>
      <c r="H55" s="128" t="s">
        <v>415</v>
      </c>
      <c r="I55" s="128" t="s">
        <v>416</v>
      </c>
      <c r="J55" s="117"/>
      <c r="M55" s="118"/>
      <c r="O55" s="119"/>
    </row>
    <row r="56" spans="1:15" s="116" customFormat="1" x14ac:dyDescent="0.25">
      <c r="A56" s="116" t="s">
        <v>457</v>
      </c>
      <c r="E56" s="119">
        <f>'H Schedule of Benefit Pmt'!G315</f>
        <v>32820120</v>
      </c>
      <c r="H56" s="119">
        <f>VLOOKUP(B3,'H Schedule of Benefit Pmt'!A:G,7,0)</f>
        <v>37943</v>
      </c>
      <c r="J56" s="117" t="s">
        <v>466</v>
      </c>
      <c r="M56" s="118"/>
      <c r="O56" s="119"/>
    </row>
    <row r="57" spans="1:15" s="116" customFormat="1" x14ac:dyDescent="0.25">
      <c r="A57" s="137" t="s">
        <v>470</v>
      </c>
      <c r="F57" s="147">
        <f>E56</f>
        <v>32820120</v>
      </c>
      <c r="I57" s="147">
        <f>H56</f>
        <v>37943</v>
      </c>
      <c r="J57" s="117"/>
      <c r="M57" s="118"/>
      <c r="O57" s="119"/>
    </row>
    <row r="58" spans="1:15" ht="30.75" customHeight="1" x14ac:dyDescent="0.25">
      <c r="A58" s="116"/>
      <c r="B58" s="116"/>
      <c r="C58" s="116"/>
      <c r="D58" s="116"/>
      <c r="E58" s="116"/>
      <c r="F58" s="116"/>
      <c r="G58" s="116"/>
      <c r="H58" s="116"/>
      <c r="I58" s="116"/>
      <c r="J58" s="117"/>
      <c r="K58" s="116"/>
    </row>
    <row r="59" spans="1:15" ht="33" customHeight="1" x14ac:dyDescent="0.25">
      <c r="A59" s="158" t="s">
        <v>471</v>
      </c>
      <c r="B59" s="158"/>
      <c r="C59" s="158"/>
      <c r="D59" s="158"/>
      <c r="E59" s="158"/>
      <c r="F59" s="158"/>
      <c r="G59" s="158"/>
      <c r="H59" s="158"/>
      <c r="I59" s="158"/>
    </row>
    <row r="60" spans="1:15" x14ac:dyDescent="0.25">
      <c r="A60" s="155"/>
    </row>
    <row r="61" spans="1:15" x14ac:dyDescent="0.25">
      <c r="A61" s="127" t="s">
        <v>472</v>
      </c>
    </row>
  </sheetData>
  <sheetProtection algorithmName="SHA-512" hashValue="YKfxF3VbW7KH7MRalFLMUdqbKUEeVGOOcgnTHVJJ2wc+tteq0yZaBMl/vNzXY3/9B/qUt3K+osoFZ236jXB3RA==" saltValue="m5Fn5rK+nc2Ht8yBRhcyxQ==" spinCount="100000" sheet="1" objects="1" scenarios="1"/>
  <mergeCells count="10">
    <mergeCell ref="E54:F54"/>
    <mergeCell ref="H54:I54"/>
    <mergeCell ref="A59:I59"/>
    <mergeCell ref="E9:F9"/>
    <mergeCell ref="H9:I9"/>
    <mergeCell ref="E27:F27"/>
    <mergeCell ref="H27:I27"/>
    <mergeCell ref="A32:I32"/>
    <mergeCell ref="E37:F37"/>
    <mergeCell ref="H37:I37"/>
  </mergeCells>
  <pageMargins left="0.7" right="0.7" top="0.75" bottom="0.75" header="0.3" footer="0.3"/>
  <pageSetup scale="5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your Agency Number">
          <x14:formula1>
            <xm:f>'A Employer Allocation - No 158'!$A$6:$A$313</xm:f>
          </x14:formula1>
          <xm:sqref>B3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2"/>
  <sheetViews>
    <sheetView showRowColHeaders="0" workbookViewId="0"/>
  </sheetViews>
  <sheetFormatPr defaultColWidth="9.140625" defaultRowHeight="12.75" x14ac:dyDescent="0.2"/>
  <cols>
    <col min="1" max="1" width="10.42578125" style="2" bestFit="1" customWidth="1"/>
    <col min="2" max="2" width="37.28515625" style="2" bestFit="1" customWidth="1"/>
    <col min="3" max="3" width="11.28515625" style="2" bestFit="1" customWidth="1"/>
    <col min="4" max="4" width="16.5703125" style="2" bestFit="1" customWidth="1"/>
    <col min="5" max="5" width="11.85546875" style="2" customWidth="1"/>
    <col min="6" max="6" width="12.140625" style="2" customWidth="1"/>
    <col min="7" max="7" width="11.85546875" style="2" bestFit="1" customWidth="1"/>
    <col min="8" max="8" width="16.28515625" style="2" customWidth="1"/>
    <col min="9" max="9" width="12.42578125" style="2" customWidth="1"/>
    <col min="10" max="10" width="2.140625" style="2" customWidth="1"/>
    <col min="11" max="11" width="13" style="2" customWidth="1"/>
    <col min="12" max="12" width="14" style="2" customWidth="1"/>
    <col min="13" max="13" width="15" style="2" bestFit="1" customWidth="1"/>
    <col min="14" max="14" width="16.5703125" style="2" customWidth="1"/>
    <col min="15" max="15" width="13.7109375" style="2" customWidth="1"/>
    <col min="16" max="16" width="1.7109375" style="2" customWidth="1"/>
    <col min="17" max="17" width="14" style="2" bestFit="1" customWidth="1"/>
    <col min="18" max="18" width="1.5703125" style="2" customWidth="1"/>
    <col min="19" max="19" width="16" style="2" bestFit="1" customWidth="1"/>
    <col min="20" max="20" width="1.5703125" style="2" customWidth="1"/>
    <col min="21" max="21" width="13.7109375" style="2" customWidth="1"/>
    <col min="22" max="16384" width="9.140625" style="2"/>
  </cols>
  <sheetData>
    <row r="1" spans="1:21" ht="15.75" x14ac:dyDescent="0.25">
      <c r="A1" s="28" t="s">
        <v>473</v>
      </c>
      <c r="B1" s="1"/>
      <c r="C1" s="3" t="s">
        <v>1</v>
      </c>
      <c r="D1" s="3" t="s">
        <v>2</v>
      </c>
      <c r="E1" s="3" t="s">
        <v>3</v>
      </c>
      <c r="F1" s="3" t="s">
        <v>4</v>
      </c>
      <c r="G1" s="3" t="s">
        <v>5</v>
      </c>
      <c r="H1" s="3" t="s">
        <v>6</v>
      </c>
      <c r="I1" s="3" t="s">
        <v>7</v>
      </c>
      <c r="J1" s="3"/>
      <c r="K1" s="3" t="s">
        <v>8</v>
      </c>
      <c r="L1" s="3" t="s">
        <v>9</v>
      </c>
      <c r="M1" s="3" t="s">
        <v>10</v>
      </c>
      <c r="N1" s="3" t="s">
        <v>11</v>
      </c>
      <c r="O1" s="3" t="s">
        <v>12</v>
      </c>
      <c r="P1" s="3"/>
      <c r="Q1" s="3" t="s">
        <v>370</v>
      </c>
      <c r="R1" s="3"/>
      <c r="S1" s="3" t="s">
        <v>371</v>
      </c>
      <c r="T1" s="3"/>
      <c r="U1" s="3" t="s">
        <v>372</v>
      </c>
    </row>
    <row r="2" spans="1:21" x14ac:dyDescent="0.2">
      <c r="B2" s="66"/>
      <c r="C2" s="66"/>
      <c r="D2" s="66"/>
      <c r="E2" s="162" t="s">
        <v>373</v>
      </c>
      <c r="F2" s="162"/>
      <c r="G2" s="162"/>
      <c r="H2" s="162"/>
      <c r="I2" s="162"/>
      <c r="J2" s="67"/>
      <c r="K2" s="162" t="s">
        <v>374</v>
      </c>
      <c r="L2" s="162"/>
      <c r="M2" s="162"/>
      <c r="N2" s="162"/>
      <c r="O2" s="162"/>
      <c r="P2" s="67"/>
      <c r="Q2" s="162" t="s">
        <v>334</v>
      </c>
      <c r="R2" s="162"/>
      <c r="S2" s="162"/>
      <c r="T2" s="162"/>
      <c r="U2" s="162"/>
    </row>
    <row r="3" spans="1:21" x14ac:dyDescent="0.2">
      <c r="B3" s="66"/>
      <c r="C3" s="66"/>
      <c r="D3" s="66"/>
      <c r="E3" s="66"/>
      <c r="F3" s="66"/>
      <c r="G3" s="66"/>
      <c r="H3" s="67"/>
      <c r="I3" s="66"/>
      <c r="J3" s="66"/>
      <c r="K3" s="66"/>
      <c r="L3" s="66"/>
      <c r="M3" s="66"/>
      <c r="N3" s="67"/>
      <c r="O3" s="66"/>
      <c r="P3" s="66"/>
      <c r="Q3" s="66"/>
      <c r="R3" s="66"/>
      <c r="S3" s="67" t="s">
        <v>375</v>
      </c>
      <c r="T3" s="66"/>
      <c r="U3" s="66"/>
    </row>
    <row r="4" spans="1:21" x14ac:dyDescent="0.2">
      <c r="B4" s="66"/>
      <c r="C4" s="66"/>
      <c r="D4" s="66"/>
      <c r="E4" s="66"/>
      <c r="F4" s="66"/>
      <c r="G4" s="66"/>
      <c r="H4" s="67" t="s">
        <v>376</v>
      </c>
      <c r="I4" s="66"/>
      <c r="J4" s="66"/>
      <c r="K4" s="66"/>
      <c r="L4" s="66"/>
      <c r="M4" s="66"/>
      <c r="N4" s="67" t="s">
        <v>376</v>
      </c>
      <c r="O4" s="66"/>
      <c r="P4" s="66"/>
      <c r="Q4" s="66"/>
      <c r="R4" s="66"/>
      <c r="S4" s="67" t="s">
        <v>377</v>
      </c>
      <c r="T4" s="66"/>
      <c r="U4" s="66"/>
    </row>
    <row r="5" spans="1:21" x14ac:dyDescent="0.2">
      <c r="B5" s="66"/>
      <c r="C5" s="66"/>
      <c r="D5" s="66"/>
      <c r="E5" s="66"/>
      <c r="F5" s="67" t="s">
        <v>378</v>
      </c>
      <c r="G5" s="67"/>
      <c r="H5" s="67" t="s">
        <v>379</v>
      </c>
      <c r="I5" s="67"/>
      <c r="J5" s="67"/>
      <c r="K5" s="67"/>
      <c r="L5" s="67" t="s">
        <v>378</v>
      </c>
      <c r="M5" s="67"/>
      <c r="N5" s="67" t="s">
        <v>379</v>
      </c>
      <c r="O5" s="67"/>
      <c r="P5" s="67"/>
      <c r="Q5" s="67"/>
      <c r="R5" s="67"/>
      <c r="S5" s="67" t="s">
        <v>379</v>
      </c>
      <c r="T5" s="67"/>
      <c r="U5" s="66"/>
    </row>
    <row r="6" spans="1:21" x14ac:dyDescent="0.2">
      <c r="B6" s="66"/>
      <c r="C6" s="66"/>
      <c r="D6" s="66"/>
      <c r="E6" s="66"/>
      <c r="F6" s="67" t="s">
        <v>380</v>
      </c>
      <c r="G6" s="67"/>
      <c r="H6" s="67" t="s">
        <v>381</v>
      </c>
      <c r="I6" s="67"/>
      <c r="J6" s="67"/>
      <c r="K6" s="67"/>
      <c r="L6" s="67" t="s">
        <v>380</v>
      </c>
      <c r="M6" s="67"/>
      <c r="N6" s="67" t="s">
        <v>381</v>
      </c>
      <c r="O6" s="67"/>
      <c r="P6" s="67"/>
      <c r="Q6" s="67"/>
      <c r="R6" s="67"/>
      <c r="S6" s="67" t="s">
        <v>381</v>
      </c>
      <c r="T6" s="67"/>
      <c r="U6" s="66"/>
    </row>
    <row r="7" spans="1:21" x14ac:dyDescent="0.2">
      <c r="B7" s="66"/>
      <c r="C7" s="66"/>
      <c r="D7" s="66"/>
      <c r="E7" s="66"/>
      <c r="F7" s="67" t="s">
        <v>382</v>
      </c>
      <c r="G7" s="67"/>
      <c r="H7" s="67" t="s">
        <v>380</v>
      </c>
      <c r="I7" s="67"/>
      <c r="J7" s="67"/>
      <c r="K7" s="67"/>
      <c r="L7" s="67" t="s">
        <v>382</v>
      </c>
      <c r="M7" s="67"/>
      <c r="N7" s="67" t="s">
        <v>380</v>
      </c>
      <c r="O7" s="67"/>
      <c r="P7" s="67"/>
      <c r="Q7" s="67"/>
      <c r="R7" s="67"/>
      <c r="S7" s="67" t="s">
        <v>380</v>
      </c>
      <c r="T7" s="67"/>
      <c r="U7" s="66"/>
    </row>
    <row r="8" spans="1:21" x14ac:dyDescent="0.2">
      <c r="B8" s="66"/>
      <c r="C8" s="66"/>
      <c r="D8" s="66"/>
      <c r="E8" s="67" t="s">
        <v>383</v>
      </c>
      <c r="F8" s="67" t="s">
        <v>384</v>
      </c>
      <c r="G8" s="67"/>
      <c r="H8" s="67" t="s">
        <v>13</v>
      </c>
      <c r="I8" s="67" t="s">
        <v>385</v>
      </c>
      <c r="J8" s="67"/>
      <c r="K8" s="67" t="s">
        <v>386</v>
      </c>
      <c r="L8" s="67" t="s">
        <v>384</v>
      </c>
      <c r="M8" s="67"/>
      <c r="N8" s="67" t="s">
        <v>13</v>
      </c>
      <c r="O8" s="67" t="s">
        <v>385</v>
      </c>
      <c r="P8" s="67"/>
      <c r="Q8" s="67" t="s">
        <v>387</v>
      </c>
      <c r="R8" s="67"/>
      <c r="S8" s="67" t="s">
        <v>13</v>
      </c>
      <c r="T8" s="67"/>
      <c r="U8" s="67"/>
    </row>
    <row r="9" spans="1:21" x14ac:dyDescent="0.2">
      <c r="B9" s="66"/>
      <c r="C9" s="66"/>
      <c r="D9" s="66"/>
      <c r="E9" s="67" t="s">
        <v>380</v>
      </c>
      <c r="F9" s="67" t="s">
        <v>388</v>
      </c>
      <c r="G9" s="67"/>
      <c r="H9" s="67" t="s">
        <v>19</v>
      </c>
      <c r="I9" s="67" t="s">
        <v>389</v>
      </c>
      <c r="J9" s="67"/>
      <c r="K9" s="67" t="s">
        <v>380</v>
      </c>
      <c r="L9" s="67" t="s">
        <v>388</v>
      </c>
      <c r="M9" s="67"/>
      <c r="N9" s="67" t="s">
        <v>19</v>
      </c>
      <c r="O9" s="67" t="s">
        <v>389</v>
      </c>
      <c r="P9" s="67"/>
      <c r="Q9" s="67" t="s">
        <v>390</v>
      </c>
      <c r="R9" s="67"/>
      <c r="S9" s="67" t="s">
        <v>19</v>
      </c>
      <c r="T9" s="67"/>
      <c r="U9" s="67" t="s">
        <v>385</v>
      </c>
    </row>
    <row r="10" spans="1:21" x14ac:dyDescent="0.2">
      <c r="B10" s="66"/>
      <c r="C10" s="66"/>
      <c r="D10" s="66"/>
      <c r="E10" s="67" t="s">
        <v>391</v>
      </c>
      <c r="F10" s="67" t="s">
        <v>392</v>
      </c>
      <c r="G10" s="67"/>
      <c r="H10" s="67" t="s">
        <v>393</v>
      </c>
      <c r="I10" s="67" t="s">
        <v>394</v>
      </c>
      <c r="J10" s="67"/>
      <c r="K10" s="67" t="s">
        <v>391</v>
      </c>
      <c r="L10" s="67" t="s">
        <v>392</v>
      </c>
      <c r="M10" s="67"/>
      <c r="N10" s="67" t="s">
        <v>393</v>
      </c>
      <c r="O10" s="67" t="s">
        <v>395</v>
      </c>
      <c r="P10" s="67"/>
      <c r="Q10" s="67" t="s">
        <v>396</v>
      </c>
      <c r="R10" s="67"/>
      <c r="S10" s="67" t="s">
        <v>393</v>
      </c>
      <c r="T10" s="67"/>
      <c r="U10" s="67" t="s">
        <v>13</v>
      </c>
    </row>
    <row r="11" spans="1:21" x14ac:dyDescent="0.2">
      <c r="B11" s="67"/>
      <c r="C11" s="5" t="s">
        <v>14</v>
      </c>
      <c r="D11" s="67" t="s">
        <v>397</v>
      </c>
      <c r="E11" s="67" t="s">
        <v>384</v>
      </c>
      <c r="F11" s="67" t="s">
        <v>398</v>
      </c>
      <c r="G11" s="67" t="s">
        <v>399</v>
      </c>
      <c r="H11" s="67" t="s">
        <v>390</v>
      </c>
      <c r="I11" s="67" t="s">
        <v>400</v>
      </c>
      <c r="J11" s="67"/>
      <c r="K11" s="67" t="s">
        <v>384</v>
      </c>
      <c r="L11" s="67" t="s">
        <v>398</v>
      </c>
      <c r="M11" s="67" t="s">
        <v>399</v>
      </c>
      <c r="N11" s="67" t="s">
        <v>390</v>
      </c>
      <c r="O11" s="67" t="s">
        <v>400</v>
      </c>
      <c r="P11" s="67"/>
      <c r="Q11" s="67" t="s">
        <v>401</v>
      </c>
      <c r="R11" s="67"/>
      <c r="S11" s="67" t="s">
        <v>390</v>
      </c>
      <c r="T11" s="67"/>
      <c r="U11" s="67" t="s">
        <v>401</v>
      </c>
    </row>
    <row r="12" spans="1:21" x14ac:dyDescent="0.2">
      <c r="A12" s="68" t="s">
        <v>18</v>
      </c>
      <c r="B12" s="69" t="s">
        <v>13</v>
      </c>
      <c r="C12" s="70" t="s">
        <v>20</v>
      </c>
      <c r="D12" s="71" t="s">
        <v>21</v>
      </c>
      <c r="E12" s="71" t="s">
        <v>402</v>
      </c>
      <c r="F12" s="71" t="s">
        <v>403</v>
      </c>
      <c r="G12" s="71" t="s">
        <v>404</v>
      </c>
      <c r="H12" s="71" t="s">
        <v>19</v>
      </c>
      <c r="I12" s="71" t="s">
        <v>405</v>
      </c>
      <c r="J12" s="71"/>
      <c r="K12" s="71" t="s">
        <v>402</v>
      </c>
      <c r="L12" s="71" t="s">
        <v>403</v>
      </c>
      <c r="M12" s="71" t="s">
        <v>404</v>
      </c>
      <c r="N12" s="71" t="s">
        <v>19</v>
      </c>
      <c r="O12" s="71" t="s">
        <v>405</v>
      </c>
      <c r="P12" s="71"/>
      <c r="Q12" s="71" t="s">
        <v>406</v>
      </c>
      <c r="R12" s="71"/>
      <c r="S12" s="71" t="s">
        <v>19</v>
      </c>
      <c r="T12" s="71"/>
      <c r="U12" s="71" t="s">
        <v>406</v>
      </c>
    </row>
    <row r="13" spans="1:21" ht="15" x14ac:dyDescent="0.25">
      <c r="A13" s="72">
        <v>5</v>
      </c>
      <c r="B13" s="113" t="s">
        <v>25</v>
      </c>
      <c r="C13" s="74">
        <v>0</v>
      </c>
      <c r="D13" s="75">
        <v>0</v>
      </c>
      <c r="E13" s="75">
        <v>0</v>
      </c>
      <c r="F13" s="75">
        <v>0</v>
      </c>
      <c r="G13" s="75">
        <v>0</v>
      </c>
      <c r="H13" s="75">
        <v>0</v>
      </c>
      <c r="I13" s="75">
        <v>0</v>
      </c>
      <c r="J13" s="75"/>
      <c r="K13" s="75">
        <v>0</v>
      </c>
      <c r="L13" s="75">
        <v>0</v>
      </c>
      <c r="M13" s="75">
        <v>0</v>
      </c>
      <c r="N13" s="75">
        <v>0</v>
      </c>
      <c r="O13" s="75">
        <v>0</v>
      </c>
      <c r="P13" s="76"/>
      <c r="Q13" s="75">
        <v>0</v>
      </c>
      <c r="R13" s="76"/>
      <c r="S13" s="75">
        <v>0</v>
      </c>
      <c r="T13" s="76"/>
      <c r="U13" s="76">
        <v>0</v>
      </c>
    </row>
    <row r="14" spans="1:21" ht="15" x14ac:dyDescent="0.25">
      <c r="A14" s="56">
        <v>6</v>
      </c>
      <c r="B14" s="57" t="s">
        <v>26</v>
      </c>
      <c r="C14" s="78">
        <v>0</v>
      </c>
      <c r="D14" s="17">
        <v>0</v>
      </c>
      <c r="E14" s="79">
        <v>0</v>
      </c>
      <c r="F14" s="79">
        <v>0</v>
      </c>
      <c r="G14" s="79">
        <v>0</v>
      </c>
      <c r="H14" s="79">
        <v>0</v>
      </c>
      <c r="I14" s="79">
        <v>0</v>
      </c>
      <c r="J14" s="79"/>
      <c r="K14" s="79">
        <v>0</v>
      </c>
      <c r="L14" s="79">
        <v>0</v>
      </c>
      <c r="M14" s="79">
        <v>0</v>
      </c>
      <c r="N14" s="79">
        <v>0</v>
      </c>
      <c r="O14" s="79">
        <v>0</v>
      </c>
      <c r="P14" s="79"/>
      <c r="Q14" s="79">
        <v>0</v>
      </c>
      <c r="R14" s="79"/>
      <c r="S14" s="79">
        <v>0</v>
      </c>
      <c r="T14" s="79"/>
      <c r="U14" s="79">
        <v>0</v>
      </c>
    </row>
    <row r="15" spans="1:21" ht="15" x14ac:dyDescent="0.25">
      <c r="A15" s="56">
        <v>7</v>
      </c>
      <c r="B15" s="57" t="s">
        <v>27</v>
      </c>
      <c r="C15" s="78">
        <v>0</v>
      </c>
      <c r="D15" s="17">
        <v>0</v>
      </c>
      <c r="E15" s="79">
        <v>0</v>
      </c>
      <c r="F15" s="79">
        <v>0</v>
      </c>
      <c r="G15" s="79">
        <v>0</v>
      </c>
      <c r="H15" s="79">
        <v>0</v>
      </c>
      <c r="I15" s="79">
        <v>0</v>
      </c>
      <c r="J15" s="79"/>
      <c r="K15" s="79">
        <v>0</v>
      </c>
      <c r="L15" s="79">
        <v>0</v>
      </c>
      <c r="M15" s="79">
        <v>0</v>
      </c>
      <c r="N15" s="79">
        <v>0</v>
      </c>
      <c r="O15" s="79">
        <v>0</v>
      </c>
      <c r="P15" s="79"/>
      <c r="Q15" s="79">
        <v>0</v>
      </c>
      <c r="R15" s="79"/>
      <c r="S15" s="79">
        <v>0</v>
      </c>
      <c r="T15" s="79"/>
      <c r="U15" s="79">
        <v>0</v>
      </c>
    </row>
    <row r="16" spans="1:21" ht="15" x14ac:dyDescent="0.25">
      <c r="A16" s="56">
        <v>47</v>
      </c>
      <c r="B16" s="57" t="s">
        <v>28</v>
      </c>
      <c r="C16" s="78">
        <v>0</v>
      </c>
      <c r="D16" s="17">
        <v>0</v>
      </c>
      <c r="E16" s="79">
        <v>0</v>
      </c>
      <c r="F16" s="79">
        <v>0</v>
      </c>
      <c r="G16" s="79">
        <v>0</v>
      </c>
      <c r="H16" s="79">
        <v>0</v>
      </c>
      <c r="I16" s="79">
        <v>0</v>
      </c>
      <c r="J16" s="79"/>
      <c r="K16" s="79">
        <v>0</v>
      </c>
      <c r="L16" s="79">
        <v>0</v>
      </c>
      <c r="M16" s="79">
        <v>0</v>
      </c>
      <c r="N16" s="79">
        <v>0</v>
      </c>
      <c r="O16" s="79">
        <v>0</v>
      </c>
      <c r="P16" s="79"/>
      <c r="Q16" s="79">
        <v>0</v>
      </c>
      <c r="R16" s="79"/>
      <c r="S16" s="79">
        <v>0</v>
      </c>
      <c r="T16" s="79"/>
      <c r="U16" s="79">
        <v>0</v>
      </c>
    </row>
    <row r="17" spans="1:23" ht="15" x14ac:dyDescent="0.25">
      <c r="A17" s="56">
        <v>48</v>
      </c>
      <c r="B17" s="57" t="s">
        <v>29</v>
      </c>
      <c r="C17" s="78">
        <v>0</v>
      </c>
      <c r="D17" s="17">
        <v>0</v>
      </c>
      <c r="E17" s="79">
        <v>0</v>
      </c>
      <c r="F17" s="79">
        <v>0</v>
      </c>
      <c r="G17" s="79">
        <v>0</v>
      </c>
      <c r="H17" s="79">
        <v>0</v>
      </c>
      <c r="I17" s="79">
        <v>0</v>
      </c>
      <c r="J17" s="79"/>
      <c r="K17" s="79">
        <v>0</v>
      </c>
      <c r="L17" s="79">
        <v>0</v>
      </c>
      <c r="M17" s="79">
        <v>0</v>
      </c>
      <c r="N17" s="79">
        <v>0</v>
      </c>
      <c r="O17" s="79">
        <v>0</v>
      </c>
      <c r="P17" s="79"/>
      <c r="Q17" s="79">
        <v>0</v>
      </c>
      <c r="R17" s="79"/>
      <c r="S17" s="79">
        <v>0</v>
      </c>
      <c r="T17" s="79"/>
      <c r="U17" s="79">
        <v>0</v>
      </c>
    </row>
    <row r="18" spans="1:23" ht="15" x14ac:dyDescent="0.25">
      <c r="A18" s="56">
        <v>90</v>
      </c>
      <c r="B18" s="57" t="s">
        <v>30</v>
      </c>
      <c r="C18" s="78">
        <v>4.2878845954412835E-5</v>
      </c>
      <c r="D18" s="17">
        <v>24392</v>
      </c>
      <c r="E18" s="79">
        <v>0</v>
      </c>
      <c r="F18" s="79">
        <v>0</v>
      </c>
      <c r="G18" s="79">
        <v>0</v>
      </c>
      <c r="H18" s="79">
        <v>1848</v>
      </c>
      <c r="I18" s="79">
        <v>1848</v>
      </c>
      <c r="J18" s="79"/>
      <c r="K18" s="79">
        <v>12418</v>
      </c>
      <c r="L18" s="79">
        <v>0</v>
      </c>
      <c r="M18" s="79">
        <v>19971</v>
      </c>
      <c r="N18" s="79">
        <v>2298</v>
      </c>
      <c r="O18" s="79">
        <v>34687</v>
      </c>
      <c r="P18" s="79"/>
      <c r="Q18" s="79">
        <v>-6029</v>
      </c>
      <c r="R18" s="79"/>
      <c r="S18" s="79">
        <v>-231</v>
      </c>
      <c r="T18" s="79"/>
      <c r="U18" s="79">
        <v>-6260</v>
      </c>
      <c r="W18" s="114"/>
    </row>
    <row r="19" spans="1:23" ht="15" x14ac:dyDescent="0.25">
      <c r="A19" s="56">
        <v>91</v>
      </c>
      <c r="B19" s="57" t="s">
        <v>31</v>
      </c>
      <c r="C19" s="78">
        <v>3.6276188669712289E-5</v>
      </c>
      <c r="D19" s="17">
        <v>20634</v>
      </c>
      <c r="E19" s="79">
        <v>0</v>
      </c>
      <c r="F19" s="79">
        <v>0</v>
      </c>
      <c r="G19" s="79">
        <v>0</v>
      </c>
      <c r="H19" s="79">
        <v>40406</v>
      </c>
      <c r="I19" s="79">
        <v>40406</v>
      </c>
      <c r="J19" s="79"/>
      <c r="K19" s="79">
        <v>10506</v>
      </c>
      <c r="L19" s="79">
        <v>0</v>
      </c>
      <c r="M19" s="79">
        <v>16896</v>
      </c>
      <c r="N19" s="79">
        <v>30966</v>
      </c>
      <c r="O19" s="79">
        <v>58368</v>
      </c>
      <c r="P19" s="79"/>
      <c r="Q19" s="79">
        <v>-5100</v>
      </c>
      <c r="R19" s="79"/>
      <c r="S19" s="79">
        <v>8437</v>
      </c>
      <c r="T19" s="79"/>
      <c r="U19" s="79">
        <v>3337</v>
      </c>
    </row>
    <row r="20" spans="1:23" ht="15" x14ac:dyDescent="0.25">
      <c r="A20" s="56">
        <v>100</v>
      </c>
      <c r="B20" s="57" t="s">
        <v>32</v>
      </c>
      <c r="C20" s="78">
        <v>1.153047503291482E-3</v>
      </c>
      <c r="D20" s="17">
        <v>655880</v>
      </c>
      <c r="E20" s="79">
        <v>0</v>
      </c>
      <c r="F20" s="79">
        <v>0</v>
      </c>
      <c r="G20" s="79">
        <v>0</v>
      </c>
      <c r="H20" s="79">
        <v>0</v>
      </c>
      <c r="I20" s="79">
        <v>0</v>
      </c>
      <c r="J20" s="79"/>
      <c r="K20" s="79">
        <v>333934</v>
      </c>
      <c r="L20" s="79">
        <v>0</v>
      </c>
      <c r="M20" s="79">
        <v>537045</v>
      </c>
      <c r="N20" s="79">
        <v>75948</v>
      </c>
      <c r="O20" s="79">
        <v>946927</v>
      </c>
      <c r="P20" s="79"/>
      <c r="Q20" s="79">
        <v>-162110</v>
      </c>
      <c r="R20" s="79"/>
      <c r="S20" s="79">
        <v>-21620</v>
      </c>
      <c r="T20" s="79"/>
      <c r="U20" s="79">
        <v>-183730</v>
      </c>
    </row>
    <row r="21" spans="1:23" ht="15" x14ac:dyDescent="0.25">
      <c r="A21" s="56">
        <v>101</v>
      </c>
      <c r="B21" s="57" t="s">
        <v>33</v>
      </c>
      <c r="C21" s="78">
        <v>2.4216481919167262E-3</v>
      </c>
      <c r="D21" s="17">
        <v>1377491</v>
      </c>
      <c r="E21" s="79">
        <v>0</v>
      </c>
      <c r="F21" s="79">
        <v>0</v>
      </c>
      <c r="G21" s="79">
        <v>0</v>
      </c>
      <c r="H21" s="79">
        <v>120603</v>
      </c>
      <c r="I21" s="79">
        <v>120603</v>
      </c>
      <c r="J21" s="79"/>
      <c r="K21" s="79">
        <v>701334</v>
      </c>
      <c r="L21" s="79">
        <v>0</v>
      </c>
      <c r="M21" s="79">
        <v>1127911</v>
      </c>
      <c r="N21" s="79">
        <v>87372</v>
      </c>
      <c r="O21" s="79">
        <v>1916617</v>
      </c>
      <c r="P21" s="79"/>
      <c r="Q21" s="79">
        <v>-340466</v>
      </c>
      <c r="R21" s="79"/>
      <c r="S21" s="79">
        <v>24347</v>
      </c>
      <c r="T21" s="79"/>
      <c r="U21" s="79">
        <v>-316119</v>
      </c>
    </row>
    <row r="22" spans="1:23" ht="15" x14ac:dyDescent="0.25">
      <c r="A22" s="56">
        <v>102</v>
      </c>
      <c r="B22" s="57" t="s">
        <v>34</v>
      </c>
      <c r="C22" s="78">
        <v>0</v>
      </c>
      <c r="D22" s="17">
        <v>0</v>
      </c>
      <c r="E22" s="79">
        <v>0</v>
      </c>
      <c r="F22" s="79">
        <v>0</v>
      </c>
      <c r="G22" s="79">
        <v>0</v>
      </c>
      <c r="H22" s="79">
        <v>0</v>
      </c>
      <c r="I22" s="79">
        <v>0</v>
      </c>
      <c r="J22" s="79"/>
      <c r="K22" s="79">
        <v>0</v>
      </c>
      <c r="L22" s="79">
        <v>0</v>
      </c>
      <c r="M22" s="79">
        <v>0</v>
      </c>
      <c r="N22" s="79">
        <v>0</v>
      </c>
      <c r="O22" s="79">
        <v>0</v>
      </c>
      <c r="P22" s="79"/>
      <c r="Q22" s="79">
        <v>0</v>
      </c>
      <c r="R22" s="79"/>
      <c r="S22" s="79">
        <v>0</v>
      </c>
      <c r="T22" s="79"/>
      <c r="U22" s="79">
        <v>0</v>
      </c>
    </row>
    <row r="23" spans="1:23" ht="15" x14ac:dyDescent="0.25">
      <c r="A23" s="56">
        <v>103</v>
      </c>
      <c r="B23" s="57" t="s">
        <v>35</v>
      </c>
      <c r="C23" s="78">
        <v>3.7879179198979803E-3</v>
      </c>
      <c r="D23" s="17">
        <v>2154659</v>
      </c>
      <c r="E23" s="79">
        <v>0</v>
      </c>
      <c r="F23" s="79">
        <v>0</v>
      </c>
      <c r="G23" s="79">
        <v>0</v>
      </c>
      <c r="H23" s="79">
        <v>87226</v>
      </c>
      <c r="I23" s="79">
        <v>87226</v>
      </c>
      <c r="J23" s="79"/>
      <c r="K23" s="79">
        <v>1097020</v>
      </c>
      <c r="L23" s="79">
        <v>0</v>
      </c>
      <c r="M23" s="79">
        <v>1764268</v>
      </c>
      <c r="N23" s="79">
        <v>146724</v>
      </c>
      <c r="O23" s="79">
        <v>3008012</v>
      </c>
      <c r="P23" s="79"/>
      <c r="Q23" s="79">
        <v>-532554</v>
      </c>
      <c r="R23" s="79"/>
      <c r="S23" s="79">
        <v>-13219</v>
      </c>
      <c r="T23" s="79"/>
      <c r="U23" s="79">
        <v>-545773</v>
      </c>
    </row>
    <row r="24" spans="1:23" ht="15" x14ac:dyDescent="0.25">
      <c r="A24" s="56">
        <v>107</v>
      </c>
      <c r="B24" s="57" t="s">
        <v>36</v>
      </c>
      <c r="C24" s="78">
        <v>8.5267254144168832E-4</v>
      </c>
      <c r="D24" s="17">
        <v>485025</v>
      </c>
      <c r="E24" s="79">
        <v>0</v>
      </c>
      <c r="F24" s="79">
        <v>0</v>
      </c>
      <c r="G24" s="79">
        <v>0</v>
      </c>
      <c r="H24" s="79">
        <v>98928</v>
      </c>
      <c r="I24" s="79">
        <v>98928</v>
      </c>
      <c r="J24" s="79"/>
      <c r="K24" s="79">
        <v>246943</v>
      </c>
      <c r="L24" s="79">
        <v>0</v>
      </c>
      <c r="M24" s="79">
        <v>397142</v>
      </c>
      <c r="N24" s="79">
        <v>9109</v>
      </c>
      <c r="O24" s="79">
        <v>653194</v>
      </c>
      <c r="P24" s="79"/>
      <c r="Q24" s="79">
        <v>-119879</v>
      </c>
      <c r="R24" s="79"/>
      <c r="S24" s="79">
        <v>22209</v>
      </c>
      <c r="T24" s="79"/>
      <c r="U24" s="79">
        <v>-97670</v>
      </c>
    </row>
    <row r="25" spans="1:23" ht="15" x14ac:dyDescent="0.25">
      <c r="A25" s="56">
        <v>109</v>
      </c>
      <c r="B25" s="57" t="s">
        <v>37</v>
      </c>
      <c r="C25" s="78">
        <v>2.6370949708004709E-4</v>
      </c>
      <c r="D25" s="17">
        <v>150004</v>
      </c>
      <c r="E25" s="79">
        <v>0</v>
      </c>
      <c r="F25" s="79">
        <v>0</v>
      </c>
      <c r="G25" s="79">
        <v>0</v>
      </c>
      <c r="H25" s="79">
        <v>14820</v>
      </c>
      <c r="I25" s="79">
        <v>14820</v>
      </c>
      <c r="J25" s="79"/>
      <c r="K25" s="79">
        <v>76373</v>
      </c>
      <c r="L25" s="79">
        <v>0</v>
      </c>
      <c r="M25" s="79">
        <v>122826</v>
      </c>
      <c r="N25" s="79">
        <v>26085</v>
      </c>
      <c r="O25" s="79">
        <v>225284</v>
      </c>
      <c r="P25" s="79"/>
      <c r="Q25" s="79">
        <v>-37076</v>
      </c>
      <c r="R25" s="79"/>
      <c r="S25" s="79">
        <v>-5001</v>
      </c>
      <c r="T25" s="79"/>
      <c r="U25" s="79">
        <v>-42077</v>
      </c>
    </row>
    <row r="26" spans="1:23" ht="15" x14ac:dyDescent="0.25">
      <c r="A26" s="56">
        <v>110</v>
      </c>
      <c r="B26" s="57" t="s">
        <v>38</v>
      </c>
      <c r="C26" s="78">
        <v>3.5681164279037671E-4</v>
      </c>
      <c r="D26" s="17">
        <v>202964</v>
      </c>
      <c r="E26" s="79">
        <v>0</v>
      </c>
      <c r="F26" s="79">
        <v>0</v>
      </c>
      <c r="G26" s="79">
        <v>0</v>
      </c>
      <c r="H26" s="79">
        <v>91167</v>
      </c>
      <c r="I26" s="79">
        <v>91167</v>
      </c>
      <c r="J26" s="79"/>
      <c r="K26" s="79">
        <v>103336</v>
      </c>
      <c r="L26" s="79">
        <v>0</v>
      </c>
      <c r="M26" s="79">
        <v>166189</v>
      </c>
      <c r="N26" s="79">
        <v>27260</v>
      </c>
      <c r="O26" s="79">
        <v>296785</v>
      </c>
      <c r="P26" s="79"/>
      <c r="Q26" s="79">
        <v>-50164</v>
      </c>
      <c r="R26" s="79"/>
      <c r="S26" s="79">
        <v>11730</v>
      </c>
      <c r="T26" s="79"/>
      <c r="U26" s="79">
        <v>-38434</v>
      </c>
    </row>
    <row r="27" spans="1:23" ht="15" x14ac:dyDescent="0.25">
      <c r="A27" s="56">
        <v>111</v>
      </c>
      <c r="B27" s="57" t="s">
        <v>39</v>
      </c>
      <c r="C27" s="78">
        <v>3.2585316613267688E-3</v>
      </c>
      <c r="D27" s="17">
        <v>1853528</v>
      </c>
      <c r="E27" s="79">
        <v>0</v>
      </c>
      <c r="F27" s="79">
        <v>0</v>
      </c>
      <c r="G27" s="79">
        <v>0</v>
      </c>
      <c r="H27" s="79">
        <v>179942</v>
      </c>
      <c r="I27" s="79">
        <v>179942</v>
      </c>
      <c r="J27" s="79"/>
      <c r="K27" s="79">
        <v>943704</v>
      </c>
      <c r="L27" s="79">
        <v>0</v>
      </c>
      <c r="M27" s="79">
        <v>1517700</v>
      </c>
      <c r="N27" s="79">
        <v>0</v>
      </c>
      <c r="O27" s="79">
        <v>2461404</v>
      </c>
      <c r="P27" s="79"/>
      <c r="Q27" s="79">
        <v>-458125</v>
      </c>
      <c r="R27" s="79"/>
      <c r="S27" s="79">
        <v>44060</v>
      </c>
      <c r="T27" s="79"/>
      <c r="U27" s="79">
        <v>-414065</v>
      </c>
    </row>
    <row r="28" spans="1:23" ht="15" x14ac:dyDescent="0.25">
      <c r="A28" s="56">
        <v>112</v>
      </c>
      <c r="B28" s="57" t="s">
        <v>40</v>
      </c>
      <c r="C28" s="78">
        <v>3.0508052466415571E-5</v>
      </c>
      <c r="D28" s="17">
        <v>17353</v>
      </c>
      <c r="E28" s="79">
        <v>0</v>
      </c>
      <c r="F28" s="79">
        <v>0</v>
      </c>
      <c r="G28" s="79">
        <v>0</v>
      </c>
      <c r="H28" s="79">
        <v>8673</v>
      </c>
      <c r="I28" s="79">
        <v>8673</v>
      </c>
      <c r="J28" s="79"/>
      <c r="K28" s="79">
        <v>8835</v>
      </c>
      <c r="L28" s="79">
        <v>0</v>
      </c>
      <c r="M28" s="79">
        <v>14209</v>
      </c>
      <c r="N28" s="79">
        <v>8700</v>
      </c>
      <c r="O28" s="79">
        <v>31744</v>
      </c>
      <c r="P28" s="79"/>
      <c r="Q28" s="79">
        <v>-4290</v>
      </c>
      <c r="R28" s="79"/>
      <c r="S28" s="79">
        <v>817</v>
      </c>
      <c r="T28" s="79"/>
      <c r="U28" s="79">
        <v>-3473</v>
      </c>
    </row>
    <row r="29" spans="1:23" ht="15" x14ac:dyDescent="0.25">
      <c r="A29" s="56">
        <v>113</v>
      </c>
      <c r="B29" s="57" t="s">
        <v>41</v>
      </c>
      <c r="C29" s="78">
        <v>2.162792951096977E-3</v>
      </c>
      <c r="D29" s="17">
        <v>1230250</v>
      </c>
      <c r="E29" s="79">
        <v>0</v>
      </c>
      <c r="F29" s="79">
        <v>0</v>
      </c>
      <c r="G29" s="79">
        <v>0</v>
      </c>
      <c r="H29" s="79">
        <v>143547</v>
      </c>
      <c r="I29" s="79">
        <v>143547</v>
      </c>
      <c r="J29" s="79"/>
      <c r="K29" s="79">
        <v>626367</v>
      </c>
      <c r="L29" s="79">
        <v>0</v>
      </c>
      <c r="M29" s="79">
        <v>1007346</v>
      </c>
      <c r="N29" s="79">
        <v>178</v>
      </c>
      <c r="O29" s="79">
        <v>1633891</v>
      </c>
      <c r="P29" s="79"/>
      <c r="Q29" s="79">
        <v>-304073</v>
      </c>
      <c r="R29" s="79"/>
      <c r="S29" s="79">
        <v>29091</v>
      </c>
      <c r="T29" s="79"/>
      <c r="U29" s="79">
        <v>-274982</v>
      </c>
    </row>
    <row r="30" spans="1:23" ht="15" x14ac:dyDescent="0.25">
      <c r="A30" s="56">
        <v>114</v>
      </c>
      <c r="B30" s="57" t="s">
        <v>42</v>
      </c>
      <c r="C30" s="78">
        <v>1.0089118456161728E-2</v>
      </c>
      <c r="D30" s="17">
        <v>5738931</v>
      </c>
      <c r="E30" s="79">
        <v>0</v>
      </c>
      <c r="F30" s="79">
        <v>0</v>
      </c>
      <c r="G30" s="79">
        <v>0</v>
      </c>
      <c r="H30" s="79">
        <v>83225</v>
      </c>
      <c r="I30" s="79">
        <v>83225</v>
      </c>
      <c r="J30" s="79"/>
      <c r="K30" s="79">
        <v>2921913</v>
      </c>
      <c r="L30" s="79">
        <v>0</v>
      </c>
      <c r="M30" s="79">
        <v>4699126</v>
      </c>
      <c r="N30" s="79">
        <v>59846</v>
      </c>
      <c r="O30" s="79">
        <v>7680885</v>
      </c>
      <c r="P30" s="79"/>
      <c r="Q30" s="79">
        <v>-1418456</v>
      </c>
      <c r="R30" s="79"/>
      <c r="S30" s="79">
        <v>6682</v>
      </c>
      <c r="T30" s="79"/>
      <c r="U30" s="79">
        <v>-1411774</v>
      </c>
    </row>
    <row r="31" spans="1:23" ht="15" x14ac:dyDescent="0.25">
      <c r="A31" s="56">
        <v>115</v>
      </c>
      <c r="B31" s="57" t="s">
        <v>43</v>
      </c>
      <c r="C31" s="78">
        <v>7.1785954514833605E-3</v>
      </c>
      <c r="D31" s="17">
        <v>4083356</v>
      </c>
      <c r="E31" s="79">
        <v>0</v>
      </c>
      <c r="F31" s="79">
        <v>0</v>
      </c>
      <c r="G31" s="79">
        <v>0</v>
      </c>
      <c r="H31" s="79">
        <v>384426</v>
      </c>
      <c r="I31" s="79">
        <v>384426</v>
      </c>
      <c r="J31" s="79"/>
      <c r="K31" s="79">
        <v>2078995</v>
      </c>
      <c r="L31" s="79">
        <v>0</v>
      </c>
      <c r="M31" s="79">
        <v>3343516</v>
      </c>
      <c r="N31" s="79">
        <v>42990</v>
      </c>
      <c r="O31" s="79">
        <v>5465501</v>
      </c>
      <c r="P31" s="79"/>
      <c r="Q31" s="79">
        <v>-1009258</v>
      </c>
      <c r="R31" s="79"/>
      <c r="S31" s="79">
        <v>67302</v>
      </c>
      <c r="T31" s="79"/>
      <c r="U31" s="79">
        <v>-941956</v>
      </c>
    </row>
    <row r="32" spans="1:23" ht="15" x14ac:dyDescent="0.25">
      <c r="A32" s="56">
        <v>116</v>
      </c>
      <c r="B32" s="57" t="s">
        <v>44</v>
      </c>
      <c r="C32" s="78">
        <v>1.7301777237110959E-3</v>
      </c>
      <c r="D32" s="17">
        <v>984169</v>
      </c>
      <c r="E32" s="79">
        <v>0</v>
      </c>
      <c r="F32" s="79">
        <v>0</v>
      </c>
      <c r="G32" s="79">
        <v>0</v>
      </c>
      <c r="H32" s="79">
        <v>33885</v>
      </c>
      <c r="I32" s="79">
        <v>33885</v>
      </c>
      <c r="J32" s="79"/>
      <c r="K32" s="79">
        <v>501077</v>
      </c>
      <c r="L32" s="79">
        <v>0</v>
      </c>
      <c r="M32" s="79">
        <v>805851</v>
      </c>
      <c r="N32" s="79">
        <v>325770</v>
      </c>
      <c r="O32" s="79">
        <v>1632698</v>
      </c>
      <c r="P32" s="79"/>
      <c r="Q32" s="79">
        <v>-243250</v>
      </c>
      <c r="R32" s="79"/>
      <c r="S32" s="79">
        <v>-54033</v>
      </c>
      <c r="T32" s="79"/>
      <c r="U32" s="79">
        <v>-297283</v>
      </c>
    </row>
    <row r="33" spans="1:22" ht="15" x14ac:dyDescent="0.25">
      <c r="A33" s="56">
        <v>117</v>
      </c>
      <c r="B33" s="57" t="s">
        <v>45</v>
      </c>
      <c r="C33" s="78">
        <v>9.8041524791643618E-4</v>
      </c>
      <c r="D33" s="17">
        <v>557681</v>
      </c>
      <c r="E33" s="79">
        <v>0</v>
      </c>
      <c r="F33" s="79">
        <v>0</v>
      </c>
      <c r="G33" s="79">
        <v>0</v>
      </c>
      <c r="H33" s="79">
        <v>32800</v>
      </c>
      <c r="I33" s="79">
        <v>32800</v>
      </c>
      <c r="J33" s="79"/>
      <c r="K33" s="79">
        <v>283938</v>
      </c>
      <c r="L33" s="79">
        <v>0</v>
      </c>
      <c r="M33" s="79">
        <v>456640</v>
      </c>
      <c r="N33" s="79">
        <v>102784</v>
      </c>
      <c r="O33" s="79">
        <v>843362</v>
      </c>
      <c r="P33" s="79"/>
      <c r="Q33" s="79">
        <v>-137839</v>
      </c>
      <c r="R33" s="79"/>
      <c r="S33" s="79">
        <v>-14386</v>
      </c>
      <c r="T33" s="79"/>
      <c r="U33" s="79">
        <v>-152225</v>
      </c>
    </row>
    <row r="34" spans="1:22" ht="15" x14ac:dyDescent="0.25">
      <c r="A34" s="56">
        <v>119</v>
      </c>
      <c r="B34" s="57" t="s">
        <v>46</v>
      </c>
      <c r="C34" s="78">
        <v>4.4059204601083112E-5</v>
      </c>
      <c r="D34" s="17">
        <v>25063</v>
      </c>
      <c r="E34" s="79">
        <v>0</v>
      </c>
      <c r="F34" s="79">
        <v>0</v>
      </c>
      <c r="G34" s="79">
        <v>0</v>
      </c>
      <c r="H34" s="79">
        <v>23101</v>
      </c>
      <c r="I34" s="79">
        <v>23101</v>
      </c>
      <c r="J34" s="79"/>
      <c r="K34" s="79">
        <v>12760</v>
      </c>
      <c r="L34" s="79">
        <v>0</v>
      </c>
      <c r="M34" s="79">
        <v>20521</v>
      </c>
      <c r="N34" s="79">
        <v>1277</v>
      </c>
      <c r="O34" s="79">
        <v>34558</v>
      </c>
      <c r="P34" s="79"/>
      <c r="Q34" s="79">
        <v>-6195</v>
      </c>
      <c r="R34" s="79"/>
      <c r="S34" s="79">
        <v>4900</v>
      </c>
      <c r="T34" s="79"/>
      <c r="U34" s="79">
        <v>-1295</v>
      </c>
    </row>
    <row r="35" spans="1:22" ht="15" x14ac:dyDescent="0.25">
      <c r="A35" s="56">
        <v>121</v>
      </c>
      <c r="B35" s="57" t="s">
        <v>47</v>
      </c>
      <c r="C35" s="78">
        <v>3.8828369658606157E-4</v>
      </c>
      <c r="D35" s="17">
        <v>220864</v>
      </c>
      <c r="E35" s="79">
        <v>0</v>
      </c>
      <c r="F35" s="79">
        <v>0</v>
      </c>
      <c r="G35" s="79">
        <v>0</v>
      </c>
      <c r="H35" s="79">
        <v>87433</v>
      </c>
      <c r="I35" s="79">
        <v>87433</v>
      </c>
      <c r="J35" s="79"/>
      <c r="K35" s="79">
        <v>112451</v>
      </c>
      <c r="L35" s="79">
        <v>0</v>
      </c>
      <c r="M35" s="79">
        <v>180848</v>
      </c>
      <c r="N35" s="79">
        <v>14461</v>
      </c>
      <c r="O35" s="79">
        <v>307760</v>
      </c>
      <c r="P35" s="79"/>
      <c r="Q35" s="79">
        <v>-54590</v>
      </c>
      <c r="R35" s="79"/>
      <c r="S35" s="79">
        <v>23025</v>
      </c>
      <c r="T35" s="79"/>
      <c r="U35" s="79">
        <v>-31565</v>
      </c>
    </row>
    <row r="36" spans="1:22" ht="15" x14ac:dyDescent="0.25">
      <c r="A36" s="56">
        <v>122</v>
      </c>
      <c r="B36" s="57" t="s">
        <v>48</v>
      </c>
      <c r="C36" s="78">
        <v>4.478588116636158E-4</v>
      </c>
      <c r="D36" s="17">
        <v>254753</v>
      </c>
      <c r="E36" s="79">
        <v>0</v>
      </c>
      <c r="F36" s="79">
        <v>0</v>
      </c>
      <c r="G36" s="79">
        <v>0</v>
      </c>
      <c r="H36" s="79">
        <v>345</v>
      </c>
      <c r="I36" s="79">
        <v>345</v>
      </c>
      <c r="J36" s="79"/>
      <c r="K36" s="79">
        <v>129705</v>
      </c>
      <c r="L36" s="79">
        <v>0</v>
      </c>
      <c r="M36" s="79">
        <v>208596</v>
      </c>
      <c r="N36" s="79">
        <v>37829</v>
      </c>
      <c r="O36" s="79">
        <v>376130</v>
      </c>
      <c r="P36" s="79"/>
      <c r="Q36" s="79">
        <v>-62965</v>
      </c>
      <c r="R36" s="79"/>
      <c r="S36" s="79">
        <v>-12080</v>
      </c>
      <c r="T36" s="79"/>
      <c r="U36" s="79">
        <v>-75045</v>
      </c>
    </row>
    <row r="37" spans="1:22" ht="15" x14ac:dyDescent="0.25">
      <c r="A37" s="56">
        <v>123</v>
      </c>
      <c r="B37" s="57" t="s">
        <v>49</v>
      </c>
      <c r="C37" s="78">
        <v>2.5974531310426945E-3</v>
      </c>
      <c r="D37" s="17">
        <v>1477491</v>
      </c>
      <c r="E37" s="79">
        <v>0</v>
      </c>
      <c r="F37" s="79">
        <v>0</v>
      </c>
      <c r="G37" s="79">
        <v>0</v>
      </c>
      <c r="H37" s="79">
        <v>142006</v>
      </c>
      <c r="I37" s="79">
        <v>142006</v>
      </c>
      <c r="J37" s="79"/>
      <c r="K37" s="79">
        <v>752249</v>
      </c>
      <c r="L37" s="79">
        <v>0</v>
      </c>
      <c r="M37" s="79">
        <v>1209794</v>
      </c>
      <c r="N37" s="79">
        <v>201348</v>
      </c>
      <c r="O37" s="79">
        <v>2163391</v>
      </c>
      <c r="P37" s="79"/>
      <c r="Q37" s="79">
        <v>-365183</v>
      </c>
      <c r="R37" s="79"/>
      <c r="S37" s="79">
        <v>-35033</v>
      </c>
      <c r="T37" s="79"/>
      <c r="U37" s="79">
        <v>-400216</v>
      </c>
    </row>
    <row r="38" spans="1:22" ht="15" x14ac:dyDescent="0.25">
      <c r="A38" s="56">
        <v>124</v>
      </c>
      <c r="B38" s="57" t="s">
        <v>50</v>
      </c>
      <c r="C38" s="78">
        <v>0</v>
      </c>
      <c r="D38" s="17">
        <v>0</v>
      </c>
      <c r="E38" s="79">
        <v>0</v>
      </c>
      <c r="F38" s="79">
        <v>0</v>
      </c>
      <c r="G38" s="79">
        <v>0</v>
      </c>
      <c r="H38" s="79">
        <v>0</v>
      </c>
      <c r="I38" s="79">
        <v>0</v>
      </c>
      <c r="J38" s="79"/>
      <c r="K38" s="79">
        <v>0</v>
      </c>
      <c r="L38" s="79">
        <v>0</v>
      </c>
      <c r="M38" s="79">
        <v>0</v>
      </c>
      <c r="N38" s="79">
        <v>0</v>
      </c>
      <c r="O38" s="79">
        <v>0</v>
      </c>
      <c r="P38" s="79"/>
      <c r="Q38" s="79">
        <v>0</v>
      </c>
      <c r="R38" s="79"/>
      <c r="S38" s="79">
        <v>0</v>
      </c>
      <c r="T38" s="79"/>
      <c r="U38" s="79">
        <v>0</v>
      </c>
    </row>
    <row r="39" spans="1:22" ht="15" x14ac:dyDescent="0.25">
      <c r="A39" s="56">
        <v>125</v>
      </c>
      <c r="B39" s="57" t="s">
        <v>51</v>
      </c>
      <c r="C39" s="78">
        <v>6.575658564629504E-4</v>
      </c>
      <c r="D39" s="17">
        <v>374039</v>
      </c>
      <c r="E39" s="79">
        <v>0</v>
      </c>
      <c r="F39" s="79">
        <v>0</v>
      </c>
      <c r="G39" s="79">
        <v>0</v>
      </c>
      <c r="H39" s="79">
        <v>18301</v>
      </c>
      <c r="I39" s="79">
        <v>18301</v>
      </c>
      <c r="J39" s="79"/>
      <c r="K39" s="79">
        <v>190438</v>
      </c>
      <c r="L39" s="79">
        <v>0</v>
      </c>
      <c r="M39" s="79">
        <v>306269</v>
      </c>
      <c r="N39" s="79">
        <v>81100</v>
      </c>
      <c r="O39" s="79">
        <v>577807</v>
      </c>
      <c r="P39" s="79"/>
      <c r="Q39" s="79">
        <v>-92449</v>
      </c>
      <c r="R39" s="79"/>
      <c r="S39" s="79">
        <v>-10829</v>
      </c>
      <c r="T39" s="79"/>
      <c r="U39" s="79">
        <v>-103278</v>
      </c>
    </row>
    <row r="40" spans="1:22" ht="15" x14ac:dyDescent="0.25">
      <c r="A40" s="56">
        <v>126</v>
      </c>
      <c r="B40" s="57" t="s">
        <v>52</v>
      </c>
      <c r="C40" s="78">
        <v>0</v>
      </c>
      <c r="D40" s="17">
        <v>0</v>
      </c>
      <c r="E40" s="79">
        <v>0</v>
      </c>
      <c r="F40" s="79">
        <v>0</v>
      </c>
      <c r="G40" s="79">
        <v>0</v>
      </c>
      <c r="H40" s="79">
        <v>0</v>
      </c>
      <c r="I40" s="79">
        <v>0</v>
      </c>
      <c r="J40" s="79"/>
      <c r="K40" s="79">
        <v>0</v>
      </c>
      <c r="L40" s="79">
        <v>0</v>
      </c>
      <c r="M40" s="79">
        <v>0</v>
      </c>
      <c r="N40" s="79">
        <v>0</v>
      </c>
      <c r="O40" s="79">
        <v>0</v>
      </c>
      <c r="P40" s="79"/>
      <c r="Q40" s="79">
        <v>0</v>
      </c>
      <c r="R40" s="79"/>
      <c r="S40" s="79">
        <v>0</v>
      </c>
      <c r="T40" s="79"/>
      <c r="U40" s="79">
        <v>0</v>
      </c>
    </row>
    <row r="41" spans="1:22" ht="15" x14ac:dyDescent="0.25">
      <c r="A41" s="56">
        <v>127</v>
      </c>
      <c r="B41" s="57" t="s">
        <v>53</v>
      </c>
      <c r="C41" s="78">
        <v>1.3275810299190551E-3</v>
      </c>
      <c r="D41" s="17">
        <v>755159</v>
      </c>
      <c r="E41" s="79">
        <v>0</v>
      </c>
      <c r="F41" s="79">
        <v>0</v>
      </c>
      <c r="G41" s="79">
        <v>0</v>
      </c>
      <c r="H41" s="79">
        <v>161727</v>
      </c>
      <c r="I41" s="79">
        <v>161727</v>
      </c>
      <c r="J41" s="79"/>
      <c r="K41" s="79">
        <v>384481</v>
      </c>
      <c r="L41" s="79">
        <v>0</v>
      </c>
      <c r="M41" s="79">
        <v>618337</v>
      </c>
      <c r="N41" s="79">
        <v>111596</v>
      </c>
      <c r="O41" s="79">
        <v>1114414</v>
      </c>
      <c r="P41" s="79"/>
      <c r="Q41" s="79">
        <v>-186649</v>
      </c>
      <c r="R41" s="79"/>
      <c r="S41" s="79">
        <v>36073</v>
      </c>
      <c r="T41" s="79"/>
      <c r="U41" s="79">
        <v>-150576</v>
      </c>
    </row>
    <row r="42" spans="1:22" ht="15" x14ac:dyDescent="0.25">
      <c r="A42" s="56">
        <v>128</v>
      </c>
      <c r="B42" s="57" t="s">
        <v>54</v>
      </c>
      <c r="C42" s="78">
        <v>2.3584392763345606E-3</v>
      </c>
      <c r="D42" s="17">
        <v>1341535</v>
      </c>
      <c r="E42" s="79">
        <v>0</v>
      </c>
      <c r="F42" s="79">
        <v>0</v>
      </c>
      <c r="G42" s="79">
        <v>0</v>
      </c>
      <c r="H42" s="79">
        <v>165652</v>
      </c>
      <c r="I42" s="79">
        <v>165652</v>
      </c>
      <c r="J42" s="79"/>
      <c r="K42" s="79">
        <v>683028</v>
      </c>
      <c r="L42" s="79">
        <v>0</v>
      </c>
      <c r="M42" s="79">
        <v>1098471</v>
      </c>
      <c r="N42" s="79">
        <v>116236</v>
      </c>
      <c r="O42" s="79">
        <v>1897735</v>
      </c>
      <c r="P42" s="79"/>
      <c r="Q42" s="79">
        <v>-331580</v>
      </c>
      <c r="R42" s="79"/>
      <c r="S42" s="79">
        <v>-6373</v>
      </c>
      <c r="T42" s="79"/>
      <c r="U42" s="79">
        <v>-337953</v>
      </c>
    </row>
    <row r="43" spans="1:22" ht="15" x14ac:dyDescent="0.25">
      <c r="A43" s="56">
        <v>129</v>
      </c>
      <c r="B43" s="57" t="s">
        <v>55</v>
      </c>
      <c r="C43" s="78">
        <v>1.1791774526671692E-3</v>
      </c>
      <c r="D43" s="17">
        <v>670744</v>
      </c>
      <c r="E43" s="79">
        <v>0</v>
      </c>
      <c r="F43" s="79">
        <v>0</v>
      </c>
      <c r="G43" s="79">
        <v>0</v>
      </c>
      <c r="H43" s="79">
        <v>125868</v>
      </c>
      <c r="I43" s="79">
        <v>125868</v>
      </c>
      <c r="J43" s="79"/>
      <c r="K43" s="79">
        <v>341502</v>
      </c>
      <c r="L43" s="79">
        <v>0</v>
      </c>
      <c r="M43" s="79">
        <v>549216</v>
      </c>
      <c r="N43" s="79">
        <v>44092</v>
      </c>
      <c r="O43" s="79">
        <v>934810</v>
      </c>
      <c r="P43" s="79"/>
      <c r="Q43" s="79">
        <v>-165784</v>
      </c>
      <c r="R43" s="79"/>
      <c r="S43" s="79">
        <v>24776</v>
      </c>
      <c r="T43" s="79"/>
      <c r="U43" s="79">
        <v>-141008</v>
      </c>
      <c r="V43" s="114"/>
    </row>
    <row r="44" spans="1:22" ht="15" x14ac:dyDescent="0.25">
      <c r="A44" s="56">
        <v>131</v>
      </c>
      <c r="B44" s="57" t="s">
        <v>56</v>
      </c>
      <c r="C44" s="78">
        <v>0</v>
      </c>
      <c r="D44" s="17">
        <v>0</v>
      </c>
      <c r="E44" s="79">
        <v>0</v>
      </c>
      <c r="F44" s="79">
        <v>0</v>
      </c>
      <c r="G44" s="79">
        <v>0</v>
      </c>
      <c r="H44" s="79">
        <v>0</v>
      </c>
      <c r="I44" s="79">
        <v>0</v>
      </c>
      <c r="J44" s="79"/>
      <c r="K44" s="79">
        <v>0</v>
      </c>
      <c r="L44" s="79">
        <v>0</v>
      </c>
      <c r="M44" s="79">
        <v>0</v>
      </c>
      <c r="N44" s="79">
        <v>0</v>
      </c>
      <c r="O44" s="79">
        <v>0</v>
      </c>
      <c r="P44" s="79"/>
      <c r="Q44" s="79">
        <v>0</v>
      </c>
      <c r="R44" s="79"/>
      <c r="S44" s="79">
        <v>0</v>
      </c>
      <c r="T44" s="79"/>
      <c r="U44" s="79">
        <v>0</v>
      </c>
    </row>
    <row r="45" spans="1:22" ht="15" x14ac:dyDescent="0.25">
      <c r="A45" s="56">
        <v>132</v>
      </c>
      <c r="B45" s="57" t="s">
        <v>57</v>
      </c>
      <c r="C45" s="78">
        <v>5.0636884728292198E-4</v>
      </c>
      <c r="D45" s="17">
        <v>288031</v>
      </c>
      <c r="E45" s="79">
        <v>0</v>
      </c>
      <c r="F45" s="79">
        <v>0</v>
      </c>
      <c r="G45" s="79">
        <v>0</v>
      </c>
      <c r="H45" s="79">
        <v>221639</v>
      </c>
      <c r="I45" s="79">
        <v>221639</v>
      </c>
      <c r="J45" s="79"/>
      <c r="K45" s="79">
        <v>146650</v>
      </c>
      <c r="L45" s="79">
        <v>0</v>
      </c>
      <c r="M45" s="79">
        <v>235847</v>
      </c>
      <c r="N45" s="79">
        <v>0</v>
      </c>
      <c r="O45" s="79">
        <v>382497</v>
      </c>
      <c r="P45" s="79"/>
      <c r="Q45" s="79">
        <v>-71192</v>
      </c>
      <c r="R45" s="79"/>
      <c r="S45" s="79">
        <v>56856</v>
      </c>
      <c r="T45" s="79"/>
      <c r="U45" s="79">
        <v>-14336</v>
      </c>
    </row>
    <row r="46" spans="1:22" ht="15" x14ac:dyDescent="0.25">
      <c r="A46" s="56">
        <v>133</v>
      </c>
      <c r="B46" s="57" t="s">
        <v>58</v>
      </c>
      <c r="C46" s="78">
        <v>1.1179140822287371E-3</v>
      </c>
      <c r="D46" s="17">
        <v>635898</v>
      </c>
      <c r="E46" s="79">
        <v>0</v>
      </c>
      <c r="F46" s="79">
        <v>0</v>
      </c>
      <c r="G46" s="79">
        <v>0</v>
      </c>
      <c r="H46" s="79">
        <v>56520</v>
      </c>
      <c r="I46" s="79">
        <v>56520</v>
      </c>
      <c r="J46" s="79"/>
      <c r="K46" s="79">
        <v>323759</v>
      </c>
      <c r="L46" s="79">
        <v>0</v>
      </c>
      <c r="M46" s="79">
        <v>520682</v>
      </c>
      <c r="N46" s="79">
        <v>121644</v>
      </c>
      <c r="O46" s="79">
        <v>966085</v>
      </c>
      <c r="P46" s="79"/>
      <c r="Q46" s="79">
        <v>-157170</v>
      </c>
      <c r="R46" s="79"/>
      <c r="S46" s="79">
        <v>-7267</v>
      </c>
      <c r="T46" s="79"/>
      <c r="U46" s="79">
        <v>-164437</v>
      </c>
    </row>
    <row r="47" spans="1:22" ht="15" x14ac:dyDescent="0.25">
      <c r="A47" s="56">
        <v>135</v>
      </c>
      <c r="B47" s="57" t="s">
        <v>59</v>
      </c>
      <c r="C47" s="78">
        <v>0</v>
      </c>
      <c r="D47" s="17">
        <v>0</v>
      </c>
      <c r="E47" s="79">
        <v>0</v>
      </c>
      <c r="F47" s="79">
        <v>0</v>
      </c>
      <c r="G47" s="79">
        <v>0</v>
      </c>
      <c r="H47" s="79">
        <v>0</v>
      </c>
      <c r="I47" s="79">
        <v>0</v>
      </c>
      <c r="J47" s="79"/>
      <c r="K47" s="79">
        <v>0</v>
      </c>
      <c r="L47" s="79">
        <v>0</v>
      </c>
      <c r="M47" s="79">
        <v>0</v>
      </c>
      <c r="N47" s="79">
        <v>0</v>
      </c>
      <c r="O47" s="79">
        <v>0</v>
      </c>
      <c r="P47" s="79"/>
      <c r="Q47" s="79">
        <v>0</v>
      </c>
      <c r="R47" s="79"/>
      <c r="S47" s="79">
        <v>0</v>
      </c>
      <c r="T47" s="79"/>
      <c r="U47" s="79">
        <v>0</v>
      </c>
    </row>
    <row r="48" spans="1:22" ht="15" x14ac:dyDescent="0.25">
      <c r="A48" s="56">
        <v>136</v>
      </c>
      <c r="B48" s="57" t="s">
        <v>60</v>
      </c>
      <c r="C48" s="78">
        <v>2.2270594279294501E-3</v>
      </c>
      <c r="D48" s="17">
        <v>1266804</v>
      </c>
      <c r="E48" s="79">
        <v>0</v>
      </c>
      <c r="F48" s="79">
        <v>0</v>
      </c>
      <c r="G48" s="79">
        <v>0</v>
      </c>
      <c r="H48" s="79">
        <v>0</v>
      </c>
      <c r="I48" s="79">
        <v>0</v>
      </c>
      <c r="J48" s="79"/>
      <c r="K48" s="79">
        <v>644979</v>
      </c>
      <c r="L48" s="79">
        <v>0</v>
      </c>
      <c r="M48" s="79">
        <v>1037279</v>
      </c>
      <c r="N48" s="79">
        <v>208954</v>
      </c>
      <c r="O48" s="79">
        <v>1891212</v>
      </c>
      <c r="P48" s="79"/>
      <c r="Q48" s="79">
        <v>-313109</v>
      </c>
      <c r="R48" s="79"/>
      <c r="S48" s="79">
        <v>-55820</v>
      </c>
      <c r="T48" s="79"/>
      <c r="U48" s="79">
        <v>-368929</v>
      </c>
    </row>
    <row r="49" spans="1:21" ht="15" x14ac:dyDescent="0.25">
      <c r="A49" s="56">
        <v>137</v>
      </c>
      <c r="B49" s="57" t="s">
        <v>61</v>
      </c>
      <c r="C49" s="78">
        <v>0</v>
      </c>
      <c r="D49" s="17">
        <v>0</v>
      </c>
      <c r="E49" s="79">
        <v>0</v>
      </c>
      <c r="F49" s="79">
        <v>0</v>
      </c>
      <c r="G49" s="79">
        <v>0</v>
      </c>
      <c r="H49" s="79">
        <v>0</v>
      </c>
      <c r="I49" s="79">
        <v>0</v>
      </c>
      <c r="J49" s="79"/>
      <c r="K49" s="79">
        <v>0</v>
      </c>
      <c r="L49" s="79">
        <v>0</v>
      </c>
      <c r="M49" s="79">
        <v>0</v>
      </c>
      <c r="N49" s="79">
        <v>0</v>
      </c>
      <c r="O49" s="79">
        <v>0</v>
      </c>
      <c r="P49" s="79"/>
      <c r="Q49" s="79">
        <v>0</v>
      </c>
      <c r="R49" s="79"/>
      <c r="S49" s="79">
        <v>0</v>
      </c>
      <c r="T49" s="79"/>
      <c r="U49" s="79">
        <v>0</v>
      </c>
    </row>
    <row r="50" spans="1:21" ht="15" x14ac:dyDescent="0.25">
      <c r="A50" s="56">
        <v>138</v>
      </c>
      <c r="B50" s="57" t="s">
        <v>62</v>
      </c>
      <c r="C50" s="78">
        <v>0</v>
      </c>
      <c r="D50" s="17">
        <v>0</v>
      </c>
      <c r="E50" s="79">
        <v>0</v>
      </c>
      <c r="F50" s="79">
        <v>0</v>
      </c>
      <c r="G50" s="79">
        <v>0</v>
      </c>
      <c r="H50" s="79">
        <v>0</v>
      </c>
      <c r="I50" s="79">
        <v>0</v>
      </c>
      <c r="J50" s="79"/>
      <c r="K50" s="79">
        <v>0</v>
      </c>
      <c r="L50" s="79">
        <v>0</v>
      </c>
      <c r="M50" s="79">
        <v>0</v>
      </c>
      <c r="N50" s="79">
        <v>0</v>
      </c>
      <c r="O50" s="79">
        <v>0</v>
      </c>
      <c r="P50" s="79"/>
      <c r="Q50" s="79">
        <v>0</v>
      </c>
      <c r="R50" s="79"/>
      <c r="S50" s="79">
        <v>0</v>
      </c>
      <c r="T50" s="79"/>
      <c r="U50" s="79">
        <v>0</v>
      </c>
    </row>
    <row r="51" spans="1:21" ht="15" x14ac:dyDescent="0.25">
      <c r="A51" s="56">
        <v>140</v>
      </c>
      <c r="B51" s="57" t="s">
        <v>63</v>
      </c>
      <c r="C51" s="78">
        <v>1.2380684108221312E-3</v>
      </c>
      <c r="D51" s="17">
        <v>704243</v>
      </c>
      <c r="E51" s="79">
        <v>0</v>
      </c>
      <c r="F51" s="79">
        <v>0</v>
      </c>
      <c r="G51" s="79">
        <v>0</v>
      </c>
      <c r="H51" s="79">
        <v>118177</v>
      </c>
      <c r="I51" s="79">
        <v>118177</v>
      </c>
      <c r="J51" s="79"/>
      <c r="K51" s="79">
        <v>358557</v>
      </c>
      <c r="L51" s="79">
        <v>0</v>
      </c>
      <c r="M51" s="79">
        <v>576645</v>
      </c>
      <c r="N51" s="79">
        <v>37801</v>
      </c>
      <c r="O51" s="79">
        <v>973003</v>
      </c>
      <c r="P51" s="79"/>
      <c r="Q51" s="79">
        <v>-174063</v>
      </c>
      <c r="R51" s="79"/>
      <c r="S51" s="79">
        <v>21694</v>
      </c>
      <c r="T51" s="79"/>
      <c r="U51" s="79">
        <v>-152369</v>
      </c>
    </row>
    <row r="52" spans="1:21" ht="15" x14ac:dyDescent="0.25">
      <c r="A52" s="56">
        <v>141</v>
      </c>
      <c r="B52" s="57" t="s">
        <v>64</v>
      </c>
      <c r="C52" s="78">
        <v>4.2597096935057602E-3</v>
      </c>
      <c r="D52" s="17">
        <v>2423026</v>
      </c>
      <c r="E52" s="79">
        <v>0</v>
      </c>
      <c r="F52" s="79">
        <v>0</v>
      </c>
      <c r="G52" s="79">
        <v>0</v>
      </c>
      <c r="H52" s="79">
        <v>45373</v>
      </c>
      <c r="I52" s="79">
        <v>45373</v>
      </c>
      <c r="J52" s="79"/>
      <c r="K52" s="79">
        <v>1233656</v>
      </c>
      <c r="L52" s="79">
        <v>0</v>
      </c>
      <c r="M52" s="79">
        <v>1984010</v>
      </c>
      <c r="N52" s="79">
        <v>210285</v>
      </c>
      <c r="O52" s="79">
        <v>3427951</v>
      </c>
      <c r="P52" s="79"/>
      <c r="Q52" s="79">
        <v>-598883</v>
      </c>
      <c r="R52" s="79"/>
      <c r="S52" s="79">
        <v>-28399</v>
      </c>
      <c r="T52" s="79"/>
      <c r="U52" s="79">
        <v>-627282</v>
      </c>
    </row>
    <row r="53" spans="1:21" ht="15" x14ac:dyDescent="0.25">
      <c r="A53" s="56">
        <v>142</v>
      </c>
      <c r="B53" s="57" t="s">
        <v>65</v>
      </c>
      <c r="C53" s="78">
        <v>0</v>
      </c>
      <c r="D53" s="17">
        <v>0</v>
      </c>
      <c r="E53" s="79">
        <v>0</v>
      </c>
      <c r="F53" s="79">
        <v>0</v>
      </c>
      <c r="G53" s="79">
        <v>0</v>
      </c>
      <c r="H53" s="79">
        <v>0</v>
      </c>
      <c r="I53" s="79">
        <v>0</v>
      </c>
      <c r="J53" s="79"/>
      <c r="K53" s="79">
        <v>0</v>
      </c>
      <c r="L53" s="79">
        <v>0</v>
      </c>
      <c r="M53" s="79">
        <v>0</v>
      </c>
      <c r="N53" s="79">
        <v>0</v>
      </c>
      <c r="O53" s="79">
        <v>0</v>
      </c>
      <c r="P53" s="79"/>
      <c r="Q53" s="79">
        <v>0</v>
      </c>
      <c r="R53" s="79"/>
      <c r="S53" s="79">
        <v>0</v>
      </c>
      <c r="T53" s="79"/>
      <c r="U53" s="79">
        <v>0</v>
      </c>
    </row>
    <row r="54" spans="1:21" ht="15" x14ac:dyDescent="0.25">
      <c r="A54" s="56">
        <v>143</v>
      </c>
      <c r="B54" s="57" t="s">
        <v>66</v>
      </c>
      <c r="C54" s="78">
        <v>2.6215155732347238E-4</v>
      </c>
      <c r="D54" s="17">
        <v>149116</v>
      </c>
      <c r="E54" s="79">
        <v>0</v>
      </c>
      <c r="F54" s="79">
        <v>0</v>
      </c>
      <c r="G54" s="79">
        <v>0</v>
      </c>
      <c r="H54" s="79">
        <v>16965</v>
      </c>
      <c r="I54" s="79">
        <v>16965</v>
      </c>
      <c r="J54" s="79"/>
      <c r="K54" s="79">
        <v>75922</v>
      </c>
      <c r="L54" s="79">
        <v>0</v>
      </c>
      <c r="M54" s="79">
        <v>122100</v>
      </c>
      <c r="N54" s="79">
        <v>58961</v>
      </c>
      <c r="O54" s="79">
        <v>256983</v>
      </c>
      <c r="P54" s="79"/>
      <c r="Q54" s="79">
        <v>-36857</v>
      </c>
      <c r="R54" s="79"/>
      <c r="S54" s="79">
        <v>-9240</v>
      </c>
      <c r="T54" s="79"/>
      <c r="U54" s="79">
        <v>-46097</v>
      </c>
    </row>
    <row r="55" spans="1:21" ht="15" x14ac:dyDescent="0.25">
      <c r="A55" s="56">
        <v>146</v>
      </c>
      <c r="B55" s="57" t="s">
        <v>67</v>
      </c>
      <c r="C55" s="78">
        <v>6.4722163769315698E-4</v>
      </c>
      <c r="D55" s="17">
        <v>368155</v>
      </c>
      <c r="E55" s="79">
        <v>0</v>
      </c>
      <c r="F55" s="79">
        <v>0</v>
      </c>
      <c r="G55" s="79">
        <v>0</v>
      </c>
      <c r="H55" s="79">
        <v>29489</v>
      </c>
      <c r="I55" s="79">
        <v>29489</v>
      </c>
      <c r="J55" s="79"/>
      <c r="K55" s="79">
        <v>187442</v>
      </c>
      <c r="L55" s="79">
        <v>0</v>
      </c>
      <c r="M55" s="79">
        <v>301451</v>
      </c>
      <c r="N55" s="79">
        <v>43982</v>
      </c>
      <c r="O55" s="79">
        <v>532875</v>
      </c>
      <c r="P55" s="79"/>
      <c r="Q55" s="79">
        <v>-90994</v>
      </c>
      <c r="R55" s="79"/>
      <c r="S55" s="79">
        <v>-830</v>
      </c>
      <c r="T55" s="79"/>
      <c r="U55" s="79">
        <v>-91824</v>
      </c>
    </row>
    <row r="56" spans="1:21" ht="15" x14ac:dyDescent="0.25">
      <c r="A56" s="56">
        <v>147</v>
      </c>
      <c r="B56" s="57" t="s">
        <v>68</v>
      </c>
      <c r="C56" s="78">
        <v>4.1382054289088136E-4</v>
      </c>
      <c r="D56" s="17">
        <v>235390</v>
      </c>
      <c r="E56" s="79">
        <v>0</v>
      </c>
      <c r="F56" s="79">
        <v>0</v>
      </c>
      <c r="G56" s="79">
        <v>0</v>
      </c>
      <c r="H56" s="79">
        <v>48411</v>
      </c>
      <c r="I56" s="79">
        <v>48411</v>
      </c>
      <c r="J56" s="79"/>
      <c r="K56" s="79">
        <v>119847</v>
      </c>
      <c r="L56" s="79">
        <v>0</v>
      </c>
      <c r="M56" s="79">
        <v>192742</v>
      </c>
      <c r="N56" s="79">
        <v>10624</v>
      </c>
      <c r="O56" s="79">
        <v>323213</v>
      </c>
      <c r="P56" s="79"/>
      <c r="Q56" s="79">
        <v>-58181</v>
      </c>
      <c r="R56" s="79"/>
      <c r="S56" s="79">
        <v>13988</v>
      </c>
      <c r="T56" s="79"/>
      <c r="U56" s="79">
        <v>-44193</v>
      </c>
    </row>
    <row r="57" spans="1:21" ht="15" x14ac:dyDescent="0.25">
      <c r="A57" s="56">
        <v>148</v>
      </c>
      <c r="B57" s="57" t="s">
        <v>69</v>
      </c>
      <c r="C57" s="78">
        <v>6.9664550133805931E-5</v>
      </c>
      <c r="D57" s="17">
        <v>39622</v>
      </c>
      <c r="E57" s="79">
        <v>0</v>
      </c>
      <c r="F57" s="79">
        <v>0</v>
      </c>
      <c r="G57" s="79">
        <v>0</v>
      </c>
      <c r="H57" s="79">
        <v>17456</v>
      </c>
      <c r="I57" s="79">
        <v>17456</v>
      </c>
      <c r="J57" s="79"/>
      <c r="K57" s="79">
        <v>20176</v>
      </c>
      <c r="L57" s="79">
        <v>0</v>
      </c>
      <c r="M57" s="79">
        <v>32447</v>
      </c>
      <c r="N57" s="79">
        <v>7511</v>
      </c>
      <c r="O57" s="79">
        <v>60134</v>
      </c>
      <c r="P57" s="79"/>
      <c r="Q57" s="79">
        <v>-9795</v>
      </c>
      <c r="R57" s="79"/>
      <c r="S57" s="79">
        <v>2457</v>
      </c>
      <c r="T57" s="79"/>
      <c r="U57" s="79">
        <v>-7338</v>
      </c>
    </row>
    <row r="58" spans="1:21" ht="15" x14ac:dyDescent="0.25">
      <c r="A58" s="56">
        <v>149</v>
      </c>
      <c r="B58" s="57" t="s">
        <v>70</v>
      </c>
      <c r="C58" s="78">
        <v>0</v>
      </c>
      <c r="D58" s="17">
        <v>0</v>
      </c>
      <c r="E58" s="79">
        <v>0</v>
      </c>
      <c r="F58" s="79">
        <v>0</v>
      </c>
      <c r="G58" s="79">
        <v>0</v>
      </c>
      <c r="H58" s="79">
        <v>0</v>
      </c>
      <c r="I58" s="79">
        <v>0</v>
      </c>
      <c r="J58" s="79"/>
      <c r="K58" s="79">
        <v>0</v>
      </c>
      <c r="L58" s="79">
        <v>0</v>
      </c>
      <c r="M58" s="79">
        <v>0</v>
      </c>
      <c r="N58" s="79">
        <v>0</v>
      </c>
      <c r="O58" s="79">
        <v>0</v>
      </c>
      <c r="P58" s="79"/>
      <c r="Q58" s="79">
        <v>0</v>
      </c>
      <c r="R58" s="79"/>
      <c r="S58" s="79">
        <v>0</v>
      </c>
      <c r="T58" s="79"/>
      <c r="U58" s="79">
        <v>0</v>
      </c>
    </row>
    <row r="59" spans="1:21" ht="15" x14ac:dyDescent="0.25">
      <c r="A59" s="56">
        <v>150</v>
      </c>
      <c r="B59" s="57" t="s">
        <v>71</v>
      </c>
      <c r="C59" s="78">
        <v>0</v>
      </c>
      <c r="D59" s="17">
        <v>0</v>
      </c>
      <c r="E59" s="79">
        <v>0</v>
      </c>
      <c r="F59" s="79">
        <v>0</v>
      </c>
      <c r="G59" s="79">
        <v>0</v>
      </c>
      <c r="H59" s="79">
        <v>0</v>
      </c>
      <c r="I59" s="79">
        <v>0</v>
      </c>
      <c r="J59" s="79"/>
      <c r="K59" s="79">
        <v>0</v>
      </c>
      <c r="L59" s="79">
        <v>0</v>
      </c>
      <c r="M59" s="79">
        <v>0</v>
      </c>
      <c r="N59" s="79">
        <v>0</v>
      </c>
      <c r="O59" s="79">
        <v>0</v>
      </c>
      <c r="P59" s="79"/>
      <c r="Q59" s="79">
        <v>0</v>
      </c>
      <c r="R59" s="79"/>
      <c r="S59" s="79">
        <v>0</v>
      </c>
      <c r="T59" s="79"/>
      <c r="U59" s="79">
        <v>0</v>
      </c>
    </row>
    <row r="60" spans="1:21" ht="15" x14ac:dyDescent="0.25">
      <c r="A60" s="56">
        <v>151</v>
      </c>
      <c r="B60" s="57" t="s">
        <v>72</v>
      </c>
      <c r="C60" s="78">
        <v>1.5539843438415312E-3</v>
      </c>
      <c r="D60" s="17">
        <v>883945</v>
      </c>
      <c r="E60" s="79">
        <v>0</v>
      </c>
      <c r="F60" s="79">
        <v>0</v>
      </c>
      <c r="G60" s="79">
        <v>0</v>
      </c>
      <c r="H60" s="79">
        <v>58085</v>
      </c>
      <c r="I60" s="79">
        <v>58085</v>
      </c>
      <c r="J60" s="79"/>
      <c r="K60" s="79">
        <v>450050</v>
      </c>
      <c r="L60" s="79">
        <v>0</v>
      </c>
      <c r="M60" s="79">
        <v>723787</v>
      </c>
      <c r="N60" s="79">
        <v>115825</v>
      </c>
      <c r="O60" s="79">
        <v>1289662</v>
      </c>
      <c r="P60" s="79"/>
      <c r="Q60" s="79">
        <v>-218479</v>
      </c>
      <c r="R60" s="79"/>
      <c r="S60" s="79">
        <v>-6540</v>
      </c>
      <c r="T60" s="79"/>
      <c r="U60" s="79">
        <v>-225019</v>
      </c>
    </row>
    <row r="61" spans="1:21" ht="15" x14ac:dyDescent="0.25">
      <c r="A61" s="56">
        <v>152</v>
      </c>
      <c r="B61" s="57" t="s">
        <v>73</v>
      </c>
      <c r="C61" s="78">
        <v>1.1739631577821616E-3</v>
      </c>
      <c r="D61" s="17">
        <v>667776</v>
      </c>
      <c r="E61" s="79">
        <v>0</v>
      </c>
      <c r="F61" s="79">
        <v>0</v>
      </c>
      <c r="G61" s="79">
        <v>0</v>
      </c>
      <c r="H61" s="79">
        <v>105596</v>
      </c>
      <c r="I61" s="79">
        <v>105596</v>
      </c>
      <c r="J61" s="79"/>
      <c r="K61" s="79">
        <v>339992</v>
      </c>
      <c r="L61" s="79">
        <v>0</v>
      </c>
      <c r="M61" s="79">
        <v>546787</v>
      </c>
      <c r="N61" s="79">
        <v>0</v>
      </c>
      <c r="O61" s="79">
        <v>886779</v>
      </c>
      <c r="P61" s="79"/>
      <c r="Q61" s="79">
        <v>-165051</v>
      </c>
      <c r="R61" s="79"/>
      <c r="S61" s="79">
        <v>24713</v>
      </c>
      <c r="T61" s="79"/>
      <c r="U61" s="79">
        <v>-140338</v>
      </c>
    </row>
    <row r="62" spans="1:21" ht="15" x14ac:dyDescent="0.25">
      <c r="A62" s="56">
        <v>154</v>
      </c>
      <c r="B62" s="57" t="s">
        <v>74</v>
      </c>
      <c r="C62" s="78">
        <v>1.956138967006666E-2</v>
      </c>
      <c r="D62" s="17">
        <v>11126983</v>
      </c>
      <c r="E62" s="79">
        <v>0</v>
      </c>
      <c r="F62" s="79">
        <v>0</v>
      </c>
      <c r="G62" s="79">
        <v>0</v>
      </c>
      <c r="H62" s="79">
        <v>572423</v>
      </c>
      <c r="I62" s="79">
        <v>572423</v>
      </c>
      <c r="J62" s="79"/>
      <c r="K62" s="79">
        <v>5665180</v>
      </c>
      <c r="L62" s="79">
        <v>0</v>
      </c>
      <c r="M62" s="79">
        <v>9110948</v>
      </c>
      <c r="N62" s="79">
        <v>170035</v>
      </c>
      <c r="O62" s="79">
        <v>14946163</v>
      </c>
      <c r="P62" s="79"/>
      <c r="Q62" s="79">
        <v>-2750187</v>
      </c>
      <c r="R62" s="79"/>
      <c r="S62" s="79">
        <v>56477</v>
      </c>
      <c r="T62" s="79"/>
      <c r="U62" s="79">
        <v>-2693710</v>
      </c>
    </row>
    <row r="63" spans="1:21" ht="15" x14ac:dyDescent="0.25">
      <c r="A63" s="56">
        <v>156</v>
      </c>
      <c r="B63" s="57" t="s">
        <v>75</v>
      </c>
      <c r="C63" s="78">
        <v>3.2266860361320815E-2</v>
      </c>
      <c r="D63" s="17">
        <v>18354160</v>
      </c>
      <c r="E63" s="79">
        <v>0</v>
      </c>
      <c r="F63" s="79">
        <v>0</v>
      </c>
      <c r="G63" s="79">
        <v>0</v>
      </c>
      <c r="H63" s="79">
        <v>709672</v>
      </c>
      <c r="I63" s="79">
        <v>709672</v>
      </c>
      <c r="J63" s="79"/>
      <c r="K63" s="79">
        <v>9344816</v>
      </c>
      <c r="L63" s="79">
        <v>0</v>
      </c>
      <c r="M63" s="79">
        <v>15028671</v>
      </c>
      <c r="N63" s="79">
        <v>1393236</v>
      </c>
      <c r="O63" s="79">
        <v>25766723</v>
      </c>
      <c r="P63" s="79"/>
      <c r="Q63" s="79">
        <v>-4536482</v>
      </c>
      <c r="R63" s="79"/>
      <c r="S63" s="79">
        <v>-234049</v>
      </c>
      <c r="T63" s="79"/>
      <c r="U63" s="79">
        <v>-4770531</v>
      </c>
    </row>
    <row r="64" spans="1:21" ht="15" x14ac:dyDescent="0.25">
      <c r="A64" s="56">
        <v>157</v>
      </c>
      <c r="B64" s="57" t="s">
        <v>76</v>
      </c>
      <c r="C64" s="78">
        <v>1.6330967752873263E-4</v>
      </c>
      <c r="D64" s="17">
        <v>92895</v>
      </c>
      <c r="E64" s="79">
        <v>0</v>
      </c>
      <c r="F64" s="79">
        <v>0</v>
      </c>
      <c r="G64" s="79">
        <v>0</v>
      </c>
      <c r="H64" s="79">
        <v>27723</v>
      </c>
      <c r="I64" s="79">
        <v>27723</v>
      </c>
      <c r="J64" s="79"/>
      <c r="K64" s="79">
        <v>47296</v>
      </c>
      <c r="L64" s="79">
        <v>0</v>
      </c>
      <c r="M64" s="79">
        <v>76063</v>
      </c>
      <c r="N64" s="79">
        <v>19234</v>
      </c>
      <c r="O64" s="79">
        <v>142593</v>
      </c>
      <c r="P64" s="79"/>
      <c r="Q64" s="79">
        <v>-22960</v>
      </c>
      <c r="R64" s="79"/>
      <c r="S64" s="79">
        <v>-984</v>
      </c>
      <c r="T64" s="79"/>
      <c r="U64" s="79">
        <v>-23944</v>
      </c>
    </row>
    <row r="65" spans="1:21" ht="15" x14ac:dyDescent="0.25">
      <c r="A65" s="56">
        <v>158</v>
      </c>
      <c r="B65" s="57" t="s">
        <v>77</v>
      </c>
      <c r="C65" s="78">
        <v>0</v>
      </c>
      <c r="D65" s="17">
        <v>0</v>
      </c>
      <c r="E65" s="79">
        <v>0</v>
      </c>
      <c r="F65" s="79">
        <v>0</v>
      </c>
      <c r="G65" s="79">
        <v>0</v>
      </c>
      <c r="H65" s="79">
        <v>0</v>
      </c>
      <c r="I65" s="79">
        <v>0</v>
      </c>
      <c r="J65" s="79"/>
      <c r="K65" s="79">
        <v>0</v>
      </c>
      <c r="L65" s="79">
        <v>0</v>
      </c>
      <c r="M65" s="79">
        <v>0</v>
      </c>
      <c r="N65" s="79">
        <v>0</v>
      </c>
      <c r="O65" s="79">
        <v>0</v>
      </c>
      <c r="P65" s="79"/>
      <c r="Q65" s="79">
        <v>0</v>
      </c>
      <c r="R65" s="79"/>
      <c r="S65" s="79">
        <v>0</v>
      </c>
      <c r="T65" s="79"/>
      <c r="U65" s="79">
        <v>0</v>
      </c>
    </row>
    <row r="66" spans="1:21" ht="15" x14ac:dyDescent="0.25">
      <c r="A66" s="56">
        <v>160</v>
      </c>
      <c r="B66" s="57" t="s">
        <v>78</v>
      </c>
      <c r="C66" s="78">
        <v>1.0681285092462492E-4</v>
      </c>
      <c r="D66" s="17">
        <v>60757</v>
      </c>
      <c r="E66" s="79">
        <v>0</v>
      </c>
      <c r="F66" s="79">
        <v>0</v>
      </c>
      <c r="G66" s="79">
        <v>0</v>
      </c>
      <c r="H66" s="79">
        <v>24565</v>
      </c>
      <c r="I66" s="79">
        <v>24565</v>
      </c>
      <c r="J66" s="79"/>
      <c r="K66" s="79">
        <v>30934</v>
      </c>
      <c r="L66" s="79">
        <v>0</v>
      </c>
      <c r="M66" s="79">
        <v>49749</v>
      </c>
      <c r="N66" s="79">
        <v>3869</v>
      </c>
      <c r="O66" s="79">
        <v>84552</v>
      </c>
      <c r="P66" s="79"/>
      <c r="Q66" s="79">
        <v>-15017</v>
      </c>
      <c r="R66" s="79"/>
      <c r="S66" s="79">
        <v>4843</v>
      </c>
      <c r="T66" s="79"/>
      <c r="U66" s="79">
        <v>-10174</v>
      </c>
    </row>
    <row r="67" spans="1:21" ht="15" x14ac:dyDescent="0.25">
      <c r="A67" s="56">
        <v>161</v>
      </c>
      <c r="B67" s="57" t="s">
        <v>79</v>
      </c>
      <c r="C67" s="78">
        <v>8.7357959176105823E-3</v>
      </c>
      <c r="D67" s="17">
        <v>4969127</v>
      </c>
      <c r="E67" s="79">
        <v>0</v>
      </c>
      <c r="F67" s="79">
        <v>0</v>
      </c>
      <c r="G67" s="79">
        <v>0</v>
      </c>
      <c r="H67" s="79">
        <v>152885</v>
      </c>
      <c r="I67" s="79">
        <v>152885</v>
      </c>
      <c r="J67" s="79"/>
      <c r="K67" s="79">
        <v>2529977</v>
      </c>
      <c r="L67" s="79">
        <v>0</v>
      </c>
      <c r="M67" s="79">
        <v>4068800</v>
      </c>
      <c r="N67" s="79">
        <v>315293</v>
      </c>
      <c r="O67" s="79">
        <v>6914070</v>
      </c>
      <c r="P67" s="79"/>
      <c r="Q67" s="79">
        <v>-1228189</v>
      </c>
      <c r="R67" s="79"/>
      <c r="S67" s="79">
        <v>-8350</v>
      </c>
      <c r="T67" s="79"/>
      <c r="U67" s="79">
        <v>-1236539</v>
      </c>
    </row>
    <row r="68" spans="1:21" ht="15" x14ac:dyDescent="0.25">
      <c r="A68" s="56">
        <v>162</v>
      </c>
      <c r="B68" s="57" t="s">
        <v>80</v>
      </c>
      <c r="C68" s="78">
        <v>1.8137258978418303E-5</v>
      </c>
      <c r="D68" s="17">
        <v>10312</v>
      </c>
      <c r="E68" s="79">
        <v>0</v>
      </c>
      <c r="F68" s="79">
        <v>0</v>
      </c>
      <c r="G68" s="79">
        <v>0</v>
      </c>
      <c r="H68" s="79">
        <v>154</v>
      </c>
      <c r="I68" s="79">
        <v>154</v>
      </c>
      <c r="J68" s="79"/>
      <c r="K68" s="79">
        <v>5253</v>
      </c>
      <c r="L68" s="79">
        <v>0</v>
      </c>
      <c r="M68" s="79">
        <v>8448</v>
      </c>
      <c r="N68" s="79">
        <v>51</v>
      </c>
      <c r="O68" s="79">
        <v>13752</v>
      </c>
      <c r="P68" s="79"/>
      <c r="Q68" s="79">
        <v>-2550</v>
      </c>
      <c r="R68" s="79"/>
      <c r="S68" s="79">
        <v>39</v>
      </c>
      <c r="T68" s="79"/>
      <c r="U68" s="79">
        <v>-2511</v>
      </c>
    </row>
    <row r="69" spans="1:21" ht="15" x14ac:dyDescent="0.25">
      <c r="A69" s="56">
        <v>163</v>
      </c>
      <c r="B69" s="57" t="s">
        <v>81</v>
      </c>
      <c r="C69" s="78">
        <v>0</v>
      </c>
      <c r="D69" s="17">
        <v>0</v>
      </c>
      <c r="E69" s="79">
        <v>0</v>
      </c>
      <c r="F69" s="79">
        <v>0</v>
      </c>
      <c r="G69" s="79">
        <v>0</v>
      </c>
      <c r="H69" s="79">
        <v>0</v>
      </c>
      <c r="I69" s="79">
        <v>0</v>
      </c>
      <c r="J69" s="79"/>
      <c r="K69" s="79">
        <v>0</v>
      </c>
      <c r="L69" s="79">
        <v>0</v>
      </c>
      <c r="M69" s="79">
        <v>0</v>
      </c>
      <c r="N69" s="79">
        <v>0</v>
      </c>
      <c r="O69" s="79">
        <v>0</v>
      </c>
      <c r="P69" s="79"/>
      <c r="Q69" s="79">
        <v>0</v>
      </c>
      <c r="R69" s="79"/>
      <c r="S69" s="79">
        <v>0</v>
      </c>
      <c r="T69" s="79"/>
      <c r="U69" s="79">
        <v>0</v>
      </c>
    </row>
    <row r="70" spans="1:21" ht="15" x14ac:dyDescent="0.25">
      <c r="A70" s="56">
        <v>164</v>
      </c>
      <c r="B70" s="57" t="s">
        <v>82</v>
      </c>
      <c r="C70" s="78">
        <v>7.1737904812528959E-5</v>
      </c>
      <c r="D70" s="17">
        <v>40807</v>
      </c>
      <c r="E70" s="79">
        <v>0</v>
      </c>
      <c r="F70" s="79">
        <v>0</v>
      </c>
      <c r="G70" s="79">
        <v>0</v>
      </c>
      <c r="H70" s="79">
        <v>79946</v>
      </c>
      <c r="I70" s="79">
        <v>79946</v>
      </c>
      <c r="J70" s="79"/>
      <c r="K70" s="79">
        <v>20776</v>
      </c>
      <c r="L70" s="79">
        <v>0</v>
      </c>
      <c r="M70" s="79">
        <v>33413</v>
      </c>
      <c r="N70" s="79">
        <v>0</v>
      </c>
      <c r="O70" s="79">
        <v>54189</v>
      </c>
      <c r="P70" s="79"/>
      <c r="Q70" s="79">
        <v>-10086</v>
      </c>
      <c r="R70" s="79"/>
      <c r="S70" s="79">
        <v>17992</v>
      </c>
      <c r="T70" s="79"/>
      <c r="U70" s="79">
        <v>7906</v>
      </c>
    </row>
    <row r="71" spans="1:21" ht="15" x14ac:dyDescent="0.25">
      <c r="A71" s="56">
        <v>165</v>
      </c>
      <c r="B71" s="57" t="s">
        <v>83</v>
      </c>
      <c r="C71" s="78">
        <v>9.8197736445520016E-4</v>
      </c>
      <c r="D71" s="17">
        <v>558570</v>
      </c>
      <c r="E71" s="79">
        <v>0</v>
      </c>
      <c r="F71" s="79">
        <v>0</v>
      </c>
      <c r="G71" s="79">
        <v>0</v>
      </c>
      <c r="H71" s="79">
        <v>11661</v>
      </c>
      <c r="I71" s="79">
        <v>11661</v>
      </c>
      <c r="J71" s="79"/>
      <c r="K71" s="79">
        <v>284391</v>
      </c>
      <c r="L71" s="79">
        <v>0</v>
      </c>
      <c r="M71" s="79">
        <v>457368</v>
      </c>
      <c r="N71" s="79">
        <v>26616</v>
      </c>
      <c r="O71" s="79">
        <v>768375</v>
      </c>
      <c r="P71" s="79"/>
      <c r="Q71" s="79">
        <v>-138058</v>
      </c>
      <c r="R71" s="79"/>
      <c r="S71" s="79">
        <v>-4360</v>
      </c>
      <c r="T71" s="79"/>
      <c r="U71" s="79">
        <v>-142418</v>
      </c>
    </row>
    <row r="72" spans="1:21" ht="15" x14ac:dyDescent="0.25">
      <c r="A72" s="56">
        <v>166</v>
      </c>
      <c r="B72" s="57" t="s">
        <v>84</v>
      </c>
      <c r="C72" s="78">
        <v>1.8757594669159525E-4</v>
      </c>
      <c r="D72" s="17">
        <v>106699</v>
      </c>
      <c r="E72" s="79">
        <v>0</v>
      </c>
      <c r="F72" s="79">
        <v>0</v>
      </c>
      <c r="G72" s="79">
        <v>0</v>
      </c>
      <c r="H72" s="79">
        <v>28231</v>
      </c>
      <c r="I72" s="79">
        <v>28231</v>
      </c>
      <c r="J72" s="79"/>
      <c r="K72" s="79">
        <v>54324</v>
      </c>
      <c r="L72" s="79">
        <v>0</v>
      </c>
      <c r="M72" s="79">
        <v>87366</v>
      </c>
      <c r="N72" s="79">
        <v>27379</v>
      </c>
      <c r="O72" s="79">
        <v>169069</v>
      </c>
      <c r="P72" s="79"/>
      <c r="Q72" s="79">
        <v>-26371</v>
      </c>
      <c r="R72" s="79"/>
      <c r="S72" s="79">
        <v>-2446</v>
      </c>
      <c r="T72" s="79"/>
      <c r="U72" s="79">
        <v>-28817</v>
      </c>
    </row>
    <row r="73" spans="1:21" ht="15" x14ac:dyDescent="0.25">
      <c r="A73" s="56">
        <v>169</v>
      </c>
      <c r="B73" s="57" t="s">
        <v>85</v>
      </c>
      <c r="C73" s="78">
        <v>0</v>
      </c>
      <c r="D73" s="17">
        <v>0</v>
      </c>
      <c r="E73" s="79">
        <v>0</v>
      </c>
      <c r="F73" s="79">
        <v>0</v>
      </c>
      <c r="G73" s="79">
        <v>0</v>
      </c>
      <c r="H73" s="79">
        <v>0</v>
      </c>
      <c r="I73" s="79">
        <v>0</v>
      </c>
      <c r="J73" s="79"/>
      <c r="K73" s="79">
        <v>0</v>
      </c>
      <c r="L73" s="79">
        <v>0</v>
      </c>
      <c r="M73" s="79">
        <v>0</v>
      </c>
      <c r="N73" s="79">
        <v>0</v>
      </c>
      <c r="O73" s="79">
        <v>0</v>
      </c>
      <c r="P73" s="79"/>
      <c r="Q73" s="79">
        <v>0</v>
      </c>
      <c r="R73" s="79"/>
      <c r="S73" s="79">
        <v>0</v>
      </c>
      <c r="T73" s="79"/>
      <c r="U73" s="79">
        <v>0</v>
      </c>
    </row>
    <row r="74" spans="1:21" ht="15" x14ac:dyDescent="0.25">
      <c r="A74" s="56">
        <v>170</v>
      </c>
      <c r="B74" s="57" t="s">
        <v>86</v>
      </c>
      <c r="C74" s="78">
        <v>0</v>
      </c>
      <c r="D74" s="17">
        <v>0</v>
      </c>
      <c r="E74" s="79">
        <v>0</v>
      </c>
      <c r="F74" s="79">
        <v>0</v>
      </c>
      <c r="G74" s="79">
        <v>0</v>
      </c>
      <c r="H74" s="79">
        <v>0</v>
      </c>
      <c r="I74" s="79">
        <v>0</v>
      </c>
      <c r="J74" s="79"/>
      <c r="K74" s="79">
        <v>0</v>
      </c>
      <c r="L74" s="79">
        <v>0</v>
      </c>
      <c r="M74" s="79">
        <v>0</v>
      </c>
      <c r="N74" s="79">
        <v>0</v>
      </c>
      <c r="O74" s="79">
        <v>0</v>
      </c>
      <c r="P74" s="79"/>
      <c r="Q74" s="79">
        <v>0</v>
      </c>
      <c r="R74" s="79"/>
      <c r="S74" s="79">
        <v>0</v>
      </c>
      <c r="T74" s="79"/>
      <c r="U74" s="79">
        <v>0</v>
      </c>
    </row>
    <row r="75" spans="1:21" ht="15" x14ac:dyDescent="0.25">
      <c r="A75" s="56">
        <v>171</v>
      </c>
      <c r="B75" s="57" t="s">
        <v>87</v>
      </c>
      <c r="C75" s="78">
        <v>7.3889164832645089E-3</v>
      </c>
      <c r="D75" s="17">
        <v>4202993</v>
      </c>
      <c r="E75" s="79">
        <v>0</v>
      </c>
      <c r="F75" s="79">
        <v>0</v>
      </c>
      <c r="G75" s="79">
        <v>0</v>
      </c>
      <c r="H75" s="79">
        <v>104837</v>
      </c>
      <c r="I75" s="79">
        <v>104837</v>
      </c>
      <c r="J75" s="79"/>
      <c r="K75" s="79">
        <v>2139906</v>
      </c>
      <c r="L75" s="79">
        <v>0</v>
      </c>
      <c r="M75" s="79">
        <v>3441475</v>
      </c>
      <c r="N75" s="79">
        <v>90777</v>
      </c>
      <c r="O75" s="79">
        <v>5672158</v>
      </c>
      <c r="P75" s="79"/>
      <c r="Q75" s="79">
        <v>-1038826</v>
      </c>
      <c r="R75" s="79"/>
      <c r="S75" s="79">
        <v>23904</v>
      </c>
      <c r="T75" s="79"/>
      <c r="U75" s="79">
        <v>-1014922</v>
      </c>
    </row>
    <row r="76" spans="1:21" ht="15" x14ac:dyDescent="0.25">
      <c r="A76" s="56">
        <v>172</v>
      </c>
      <c r="B76" s="57" t="s">
        <v>88</v>
      </c>
      <c r="C76" s="78">
        <v>3.2795826435603791E-3</v>
      </c>
      <c r="D76" s="17">
        <v>1865505</v>
      </c>
      <c r="E76" s="79">
        <v>0</v>
      </c>
      <c r="F76" s="79">
        <v>0</v>
      </c>
      <c r="G76" s="79">
        <v>0</v>
      </c>
      <c r="H76" s="79">
        <v>186362</v>
      </c>
      <c r="I76" s="79">
        <v>186362</v>
      </c>
      <c r="J76" s="79"/>
      <c r="K76" s="79">
        <v>949801</v>
      </c>
      <c r="L76" s="79">
        <v>0</v>
      </c>
      <c r="M76" s="79">
        <v>1527504</v>
      </c>
      <c r="N76" s="79">
        <v>51310</v>
      </c>
      <c r="O76" s="79">
        <v>2528615</v>
      </c>
      <c r="P76" s="79"/>
      <c r="Q76" s="79">
        <v>-461085</v>
      </c>
      <c r="R76" s="79"/>
      <c r="S76" s="79">
        <v>20307</v>
      </c>
      <c r="T76" s="79"/>
      <c r="U76" s="79">
        <v>-440778</v>
      </c>
    </row>
    <row r="77" spans="1:21" ht="15" x14ac:dyDescent="0.25">
      <c r="A77" s="56">
        <v>173</v>
      </c>
      <c r="B77" s="57" t="s">
        <v>89</v>
      </c>
      <c r="C77" s="78">
        <v>0</v>
      </c>
      <c r="D77" s="17">
        <v>0</v>
      </c>
      <c r="E77" s="79">
        <v>0</v>
      </c>
      <c r="F77" s="79">
        <v>0</v>
      </c>
      <c r="G77" s="79">
        <v>0</v>
      </c>
      <c r="H77" s="79">
        <v>0</v>
      </c>
      <c r="I77" s="79">
        <v>0</v>
      </c>
      <c r="J77" s="79"/>
      <c r="K77" s="79">
        <v>0</v>
      </c>
      <c r="L77" s="79">
        <v>0</v>
      </c>
      <c r="M77" s="79">
        <v>0</v>
      </c>
      <c r="N77" s="79">
        <v>0</v>
      </c>
      <c r="O77" s="79">
        <v>0</v>
      </c>
      <c r="P77" s="79"/>
      <c r="Q77" s="79">
        <v>0</v>
      </c>
      <c r="R77" s="79"/>
      <c r="S77" s="79">
        <v>0</v>
      </c>
      <c r="T77" s="79"/>
      <c r="U77" s="79">
        <v>0</v>
      </c>
    </row>
    <row r="78" spans="1:21" ht="15" x14ac:dyDescent="0.25">
      <c r="A78" s="56">
        <v>174</v>
      </c>
      <c r="B78" s="57" t="s">
        <v>90</v>
      </c>
      <c r="C78" s="78">
        <v>1.4497326957553288E-3</v>
      </c>
      <c r="D78" s="17">
        <v>824639</v>
      </c>
      <c r="E78" s="79">
        <v>0</v>
      </c>
      <c r="F78" s="79">
        <v>0</v>
      </c>
      <c r="G78" s="79">
        <v>0</v>
      </c>
      <c r="H78" s="79">
        <v>352658</v>
      </c>
      <c r="I78" s="79">
        <v>352658</v>
      </c>
      <c r="J78" s="79"/>
      <c r="K78" s="79">
        <v>419858</v>
      </c>
      <c r="L78" s="79">
        <v>0</v>
      </c>
      <c r="M78" s="79">
        <v>675230</v>
      </c>
      <c r="N78" s="79">
        <v>0</v>
      </c>
      <c r="O78" s="79">
        <v>1095088</v>
      </c>
      <c r="P78" s="79"/>
      <c r="Q78" s="79">
        <v>-203822</v>
      </c>
      <c r="R78" s="79"/>
      <c r="S78" s="79">
        <v>77384</v>
      </c>
      <c r="T78" s="79"/>
      <c r="U78" s="79">
        <v>-126438</v>
      </c>
    </row>
    <row r="79" spans="1:21" ht="15" x14ac:dyDescent="0.25">
      <c r="A79" s="56">
        <v>175</v>
      </c>
      <c r="B79" s="57" t="s">
        <v>91</v>
      </c>
      <c r="C79" s="78">
        <v>0</v>
      </c>
      <c r="D79" s="17">
        <v>0</v>
      </c>
      <c r="E79" s="79">
        <v>0</v>
      </c>
      <c r="F79" s="79">
        <v>0</v>
      </c>
      <c r="G79" s="79">
        <v>0</v>
      </c>
      <c r="H79" s="79">
        <v>0</v>
      </c>
      <c r="I79" s="79">
        <v>0</v>
      </c>
      <c r="J79" s="79"/>
      <c r="K79" s="79">
        <v>0</v>
      </c>
      <c r="L79" s="79">
        <v>0</v>
      </c>
      <c r="M79" s="79">
        <v>0</v>
      </c>
      <c r="N79" s="79">
        <v>0</v>
      </c>
      <c r="O79" s="79">
        <v>0</v>
      </c>
      <c r="P79" s="79"/>
      <c r="Q79" s="79">
        <v>0</v>
      </c>
      <c r="R79" s="79"/>
      <c r="S79" s="79">
        <v>0</v>
      </c>
      <c r="T79" s="79"/>
      <c r="U79" s="79">
        <v>0</v>
      </c>
    </row>
    <row r="80" spans="1:21" ht="15" x14ac:dyDescent="0.25">
      <c r="A80" s="56">
        <v>180</v>
      </c>
      <c r="B80" s="57" t="s">
        <v>92</v>
      </c>
      <c r="C80" s="78">
        <v>9.8196984624725957E-5</v>
      </c>
      <c r="D80" s="17">
        <v>55857</v>
      </c>
      <c r="E80" s="79">
        <v>0</v>
      </c>
      <c r="F80" s="79">
        <v>0</v>
      </c>
      <c r="G80" s="79">
        <v>0</v>
      </c>
      <c r="H80" s="79">
        <v>19885</v>
      </c>
      <c r="I80" s="79">
        <v>19885</v>
      </c>
      <c r="J80" s="79"/>
      <c r="K80" s="79">
        <v>28439</v>
      </c>
      <c r="L80" s="79">
        <v>0</v>
      </c>
      <c r="M80" s="79">
        <v>45736</v>
      </c>
      <c r="N80" s="79">
        <v>388</v>
      </c>
      <c r="O80" s="79">
        <v>74563</v>
      </c>
      <c r="P80" s="79"/>
      <c r="Q80" s="79">
        <v>-13805</v>
      </c>
      <c r="R80" s="79"/>
      <c r="S80" s="79">
        <v>4580</v>
      </c>
      <c r="T80" s="79"/>
      <c r="U80" s="79">
        <v>-9225</v>
      </c>
    </row>
    <row r="81" spans="1:21" ht="15" x14ac:dyDescent="0.25">
      <c r="A81" s="56">
        <v>181</v>
      </c>
      <c r="B81" s="57" t="s">
        <v>93</v>
      </c>
      <c r="C81" s="78">
        <v>1.450713404213355E-3</v>
      </c>
      <c r="D81" s="17">
        <v>825201</v>
      </c>
      <c r="E81" s="79">
        <v>0</v>
      </c>
      <c r="F81" s="79">
        <v>0</v>
      </c>
      <c r="G81" s="79">
        <v>0</v>
      </c>
      <c r="H81" s="79">
        <v>24077</v>
      </c>
      <c r="I81" s="79">
        <v>24077</v>
      </c>
      <c r="J81" s="79"/>
      <c r="K81" s="79">
        <v>420142</v>
      </c>
      <c r="L81" s="79">
        <v>0</v>
      </c>
      <c r="M81" s="79">
        <v>675687</v>
      </c>
      <c r="N81" s="79">
        <v>147899</v>
      </c>
      <c r="O81" s="79">
        <v>1243728</v>
      </c>
      <c r="P81" s="79"/>
      <c r="Q81" s="79">
        <v>-203960</v>
      </c>
      <c r="R81" s="79"/>
      <c r="S81" s="79">
        <v>-30466</v>
      </c>
      <c r="T81" s="79"/>
      <c r="U81" s="79">
        <v>-234426</v>
      </c>
    </row>
    <row r="82" spans="1:21" ht="15" x14ac:dyDescent="0.25">
      <c r="A82" s="56">
        <v>182</v>
      </c>
      <c r="B82" s="57" t="s">
        <v>94</v>
      </c>
      <c r="C82" s="78">
        <v>6.0118998947104214E-3</v>
      </c>
      <c r="D82" s="17">
        <v>3419710</v>
      </c>
      <c r="E82" s="79">
        <v>0</v>
      </c>
      <c r="F82" s="79">
        <v>0</v>
      </c>
      <c r="G82" s="79">
        <v>0</v>
      </c>
      <c r="H82" s="79">
        <v>15630</v>
      </c>
      <c r="I82" s="79">
        <v>15630</v>
      </c>
      <c r="J82" s="79"/>
      <c r="K82" s="79">
        <v>1741108</v>
      </c>
      <c r="L82" s="79">
        <v>0</v>
      </c>
      <c r="M82" s="79">
        <v>2800113</v>
      </c>
      <c r="N82" s="79">
        <v>353477</v>
      </c>
      <c r="O82" s="79">
        <v>4894698</v>
      </c>
      <c r="P82" s="79"/>
      <c r="Q82" s="79">
        <v>-845228</v>
      </c>
      <c r="R82" s="79"/>
      <c r="S82" s="79">
        <v>-127825</v>
      </c>
      <c r="T82" s="79"/>
      <c r="U82" s="79">
        <v>-973053</v>
      </c>
    </row>
    <row r="83" spans="1:21" ht="15" x14ac:dyDescent="0.25">
      <c r="A83" s="56">
        <v>183</v>
      </c>
      <c r="B83" s="57" t="s">
        <v>95</v>
      </c>
      <c r="C83" s="78">
        <v>3.857007744802551E-5</v>
      </c>
      <c r="D83" s="17">
        <v>21939</v>
      </c>
      <c r="E83" s="79">
        <v>0</v>
      </c>
      <c r="F83" s="79">
        <v>0</v>
      </c>
      <c r="G83" s="79">
        <v>0</v>
      </c>
      <c r="H83" s="79">
        <v>3428</v>
      </c>
      <c r="I83" s="79">
        <v>3428</v>
      </c>
      <c r="J83" s="79"/>
      <c r="K83" s="79">
        <v>11170</v>
      </c>
      <c r="L83" s="79">
        <v>0</v>
      </c>
      <c r="M83" s="79">
        <v>17964</v>
      </c>
      <c r="N83" s="79">
        <v>16034</v>
      </c>
      <c r="O83" s="79">
        <v>45168</v>
      </c>
      <c r="P83" s="79"/>
      <c r="Q83" s="79">
        <v>-5422</v>
      </c>
      <c r="R83" s="79"/>
      <c r="S83" s="79">
        <v>-2448</v>
      </c>
      <c r="T83" s="79"/>
      <c r="U83" s="79">
        <v>-7870</v>
      </c>
    </row>
    <row r="84" spans="1:21" ht="15" x14ac:dyDescent="0.25">
      <c r="A84" s="56">
        <v>184</v>
      </c>
      <c r="B84" s="57" t="s">
        <v>96</v>
      </c>
      <c r="C84" s="78">
        <v>0</v>
      </c>
      <c r="D84" s="17">
        <v>-2</v>
      </c>
      <c r="E84" s="79">
        <v>0</v>
      </c>
      <c r="F84" s="79">
        <v>0</v>
      </c>
      <c r="G84" s="79">
        <v>0</v>
      </c>
      <c r="H84" s="79">
        <v>2161</v>
      </c>
      <c r="I84" s="79">
        <v>2161</v>
      </c>
      <c r="J84" s="79"/>
      <c r="K84" s="79">
        <v>0</v>
      </c>
      <c r="L84" s="79">
        <v>0</v>
      </c>
      <c r="M84" s="79">
        <v>0</v>
      </c>
      <c r="N84" s="79">
        <v>30180</v>
      </c>
      <c r="O84" s="79">
        <v>30180</v>
      </c>
      <c r="P84" s="79"/>
      <c r="Q84" s="79">
        <v>0</v>
      </c>
      <c r="R84" s="79"/>
      <c r="S84" s="79">
        <v>-5528</v>
      </c>
      <c r="T84" s="79"/>
      <c r="U84" s="79">
        <v>-5528</v>
      </c>
    </row>
    <row r="85" spans="1:21" ht="15" x14ac:dyDescent="0.25">
      <c r="A85" s="56">
        <v>185</v>
      </c>
      <c r="B85" s="57" t="s">
        <v>97</v>
      </c>
      <c r="C85" s="78">
        <v>3.1909780569113891E-5</v>
      </c>
      <c r="D85" s="17">
        <v>18152</v>
      </c>
      <c r="E85" s="79">
        <v>0</v>
      </c>
      <c r="F85" s="79">
        <v>0</v>
      </c>
      <c r="G85" s="79">
        <v>0</v>
      </c>
      <c r="H85" s="79">
        <v>2216</v>
      </c>
      <c r="I85" s="79">
        <v>2216</v>
      </c>
      <c r="J85" s="79"/>
      <c r="K85" s="79">
        <v>9241</v>
      </c>
      <c r="L85" s="79">
        <v>0</v>
      </c>
      <c r="M85" s="79">
        <v>14862</v>
      </c>
      <c r="N85" s="79">
        <v>6699</v>
      </c>
      <c r="O85" s="79">
        <v>30802</v>
      </c>
      <c r="P85" s="79"/>
      <c r="Q85" s="79">
        <v>-4486</v>
      </c>
      <c r="R85" s="79"/>
      <c r="S85" s="79">
        <v>-2074</v>
      </c>
      <c r="T85" s="79"/>
      <c r="U85" s="79">
        <v>-6560</v>
      </c>
    </row>
    <row r="86" spans="1:21" ht="15" x14ac:dyDescent="0.25">
      <c r="A86" s="56">
        <v>186</v>
      </c>
      <c r="B86" s="57" t="s">
        <v>98</v>
      </c>
      <c r="C86" s="78">
        <v>5.2537237088738204E-5</v>
      </c>
      <c r="D86" s="17">
        <v>29886</v>
      </c>
      <c r="E86" s="79">
        <v>0</v>
      </c>
      <c r="F86" s="79">
        <v>0</v>
      </c>
      <c r="G86" s="79">
        <v>0</v>
      </c>
      <c r="H86" s="79">
        <v>25974</v>
      </c>
      <c r="I86" s="79">
        <v>25974</v>
      </c>
      <c r="J86" s="79"/>
      <c r="K86" s="79">
        <v>15215</v>
      </c>
      <c r="L86" s="79">
        <v>0</v>
      </c>
      <c r="M86" s="79">
        <v>24470</v>
      </c>
      <c r="N86" s="79">
        <v>14496</v>
      </c>
      <c r="O86" s="79">
        <v>54181</v>
      </c>
      <c r="P86" s="79"/>
      <c r="Q86" s="79">
        <v>-7387</v>
      </c>
      <c r="R86" s="79"/>
      <c r="S86" s="79">
        <v>1724</v>
      </c>
      <c r="T86" s="79"/>
      <c r="U86" s="79">
        <v>-5663</v>
      </c>
    </row>
    <row r="87" spans="1:21" ht="15" x14ac:dyDescent="0.25">
      <c r="A87" s="56">
        <v>187</v>
      </c>
      <c r="B87" s="57" t="s">
        <v>99</v>
      </c>
      <c r="C87" s="78">
        <v>6.2831334472261081E-5</v>
      </c>
      <c r="D87" s="17">
        <v>35739</v>
      </c>
      <c r="E87" s="79">
        <v>0</v>
      </c>
      <c r="F87" s="79">
        <v>0</v>
      </c>
      <c r="G87" s="79">
        <v>0</v>
      </c>
      <c r="H87" s="79">
        <v>21080</v>
      </c>
      <c r="I87" s="79">
        <v>21080</v>
      </c>
      <c r="J87" s="79"/>
      <c r="K87" s="79">
        <v>18197</v>
      </c>
      <c r="L87" s="79">
        <v>0</v>
      </c>
      <c r="M87" s="79">
        <v>29264</v>
      </c>
      <c r="N87" s="79">
        <v>14907</v>
      </c>
      <c r="O87" s="79">
        <v>62368</v>
      </c>
      <c r="P87" s="79"/>
      <c r="Q87" s="79">
        <v>-8834</v>
      </c>
      <c r="R87" s="79"/>
      <c r="S87" s="79">
        <v>903</v>
      </c>
      <c r="T87" s="79"/>
      <c r="U87" s="79">
        <v>-7931</v>
      </c>
    </row>
    <row r="88" spans="1:21" ht="15" x14ac:dyDescent="0.25">
      <c r="A88" s="56">
        <v>188</v>
      </c>
      <c r="B88" s="57" t="s">
        <v>100</v>
      </c>
      <c r="C88" s="78">
        <v>3.4267156436703078E-5</v>
      </c>
      <c r="D88" s="17">
        <v>19492</v>
      </c>
      <c r="E88" s="79">
        <v>0</v>
      </c>
      <c r="F88" s="79">
        <v>0</v>
      </c>
      <c r="G88" s="79">
        <v>0</v>
      </c>
      <c r="H88" s="79">
        <v>1860</v>
      </c>
      <c r="I88" s="79">
        <v>1860</v>
      </c>
      <c r="J88" s="79"/>
      <c r="K88" s="79">
        <v>9924</v>
      </c>
      <c r="L88" s="79">
        <v>0</v>
      </c>
      <c r="M88" s="79">
        <v>15960</v>
      </c>
      <c r="N88" s="79">
        <v>15514</v>
      </c>
      <c r="O88" s="79">
        <v>41398</v>
      </c>
      <c r="P88" s="79"/>
      <c r="Q88" s="79">
        <v>-4818</v>
      </c>
      <c r="R88" s="79"/>
      <c r="S88" s="79">
        <v>-3824</v>
      </c>
      <c r="T88" s="79"/>
      <c r="U88" s="79">
        <v>-8642</v>
      </c>
    </row>
    <row r="89" spans="1:21" ht="15" x14ac:dyDescent="0.25">
      <c r="A89" s="56">
        <v>190</v>
      </c>
      <c r="B89" s="57" t="s">
        <v>101</v>
      </c>
      <c r="C89" s="78">
        <v>3.1967420163324964E-5</v>
      </c>
      <c r="D89" s="17">
        <v>18181</v>
      </c>
      <c r="E89" s="79">
        <v>0</v>
      </c>
      <c r="F89" s="79">
        <v>0</v>
      </c>
      <c r="G89" s="79">
        <v>0</v>
      </c>
      <c r="H89" s="79">
        <v>1358</v>
      </c>
      <c r="I89" s="79">
        <v>1358</v>
      </c>
      <c r="J89" s="79"/>
      <c r="K89" s="79">
        <v>9258</v>
      </c>
      <c r="L89" s="79">
        <v>0</v>
      </c>
      <c r="M89" s="79">
        <v>14889</v>
      </c>
      <c r="N89" s="79">
        <v>1037</v>
      </c>
      <c r="O89" s="79">
        <v>25184</v>
      </c>
      <c r="P89" s="79"/>
      <c r="Q89" s="79">
        <v>-4495</v>
      </c>
      <c r="R89" s="79"/>
      <c r="S89" s="79">
        <v>157</v>
      </c>
      <c r="T89" s="79"/>
      <c r="U89" s="79">
        <v>-4338</v>
      </c>
    </row>
    <row r="90" spans="1:21" ht="15" x14ac:dyDescent="0.25">
      <c r="A90" s="56">
        <v>191</v>
      </c>
      <c r="B90" s="57" t="s">
        <v>102</v>
      </c>
      <c r="C90" s="78">
        <v>3.105332302765234E-3</v>
      </c>
      <c r="D90" s="17">
        <v>1766386</v>
      </c>
      <c r="E90" s="79">
        <v>0</v>
      </c>
      <c r="F90" s="79">
        <v>0</v>
      </c>
      <c r="G90" s="79">
        <v>0</v>
      </c>
      <c r="H90" s="79">
        <v>67156</v>
      </c>
      <c r="I90" s="79">
        <v>67156</v>
      </c>
      <c r="J90" s="79"/>
      <c r="K90" s="79">
        <v>899336</v>
      </c>
      <c r="L90" s="79">
        <v>0</v>
      </c>
      <c r="M90" s="79">
        <v>1446345</v>
      </c>
      <c r="N90" s="79">
        <v>167898</v>
      </c>
      <c r="O90" s="79">
        <v>2513579</v>
      </c>
      <c r="P90" s="79"/>
      <c r="Q90" s="79">
        <v>-436587</v>
      </c>
      <c r="R90" s="79"/>
      <c r="S90" s="79">
        <v>-11499</v>
      </c>
      <c r="T90" s="79"/>
      <c r="U90" s="79">
        <v>-448086</v>
      </c>
    </row>
    <row r="91" spans="1:21" ht="15" x14ac:dyDescent="0.25">
      <c r="A91" s="56">
        <v>192</v>
      </c>
      <c r="B91" s="57" t="s">
        <v>103</v>
      </c>
      <c r="C91" s="78">
        <v>6.6700705492343698E-5</v>
      </c>
      <c r="D91" s="17">
        <v>37939</v>
      </c>
      <c r="E91" s="79">
        <v>0</v>
      </c>
      <c r="F91" s="79">
        <v>0</v>
      </c>
      <c r="G91" s="79">
        <v>0</v>
      </c>
      <c r="H91" s="79">
        <v>42847</v>
      </c>
      <c r="I91" s="79">
        <v>42847</v>
      </c>
      <c r="J91" s="79"/>
      <c r="K91" s="79">
        <v>19317</v>
      </c>
      <c r="L91" s="79">
        <v>0</v>
      </c>
      <c r="M91" s="79">
        <v>31067</v>
      </c>
      <c r="N91" s="79">
        <v>38846</v>
      </c>
      <c r="O91" s="79">
        <v>89230</v>
      </c>
      <c r="P91" s="79"/>
      <c r="Q91" s="79">
        <v>-9378</v>
      </c>
      <c r="R91" s="79"/>
      <c r="S91" s="79">
        <v>460</v>
      </c>
      <c r="T91" s="79"/>
      <c r="U91" s="79">
        <v>-8918</v>
      </c>
    </row>
    <row r="92" spans="1:21" ht="15" x14ac:dyDescent="0.25">
      <c r="A92" s="56">
        <v>193</v>
      </c>
      <c r="B92" s="57" t="s">
        <v>104</v>
      </c>
      <c r="C92" s="78">
        <v>3.1655832212010019E-5</v>
      </c>
      <c r="D92" s="17">
        <v>18007</v>
      </c>
      <c r="E92" s="79">
        <v>0</v>
      </c>
      <c r="F92" s="79">
        <v>0</v>
      </c>
      <c r="G92" s="79">
        <v>0</v>
      </c>
      <c r="H92" s="79">
        <v>23810</v>
      </c>
      <c r="I92" s="79">
        <v>23810</v>
      </c>
      <c r="J92" s="79"/>
      <c r="K92" s="79">
        <v>9168</v>
      </c>
      <c r="L92" s="79">
        <v>0</v>
      </c>
      <c r="M92" s="79">
        <v>14744</v>
      </c>
      <c r="N92" s="79">
        <v>9428</v>
      </c>
      <c r="O92" s="79">
        <v>33340</v>
      </c>
      <c r="P92" s="79"/>
      <c r="Q92" s="79">
        <v>-4450</v>
      </c>
      <c r="R92" s="79"/>
      <c r="S92" s="79">
        <v>1911</v>
      </c>
      <c r="T92" s="79"/>
      <c r="U92" s="79">
        <v>-2539</v>
      </c>
    </row>
    <row r="93" spans="1:21" ht="15" x14ac:dyDescent="0.25">
      <c r="A93" s="56">
        <v>194</v>
      </c>
      <c r="B93" s="57" t="s">
        <v>105</v>
      </c>
      <c r="C93" s="78">
        <v>6.7509689727442701E-3</v>
      </c>
      <c r="D93" s="17">
        <v>3840117</v>
      </c>
      <c r="E93" s="79">
        <v>0</v>
      </c>
      <c r="F93" s="79">
        <v>0</v>
      </c>
      <c r="G93" s="79">
        <v>0</v>
      </c>
      <c r="H93" s="79">
        <v>351538</v>
      </c>
      <c r="I93" s="79">
        <v>351538</v>
      </c>
      <c r="J93" s="79"/>
      <c r="K93" s="79">
        <v>1955150</v>
      </c>
      <c r="L93" s="79">
        <v>0</v>
      </c>
      <c r="M93" s="79">
        <v>3144344</v>
      </c>
      <c r="N93" s="79">
        <v>62158</v>
      </c>
      <c r="O93" s="79">
        <v>5161652</v>
      </c>
      <c r="P93" s="79"/>
      <c r="Q93" s="79">
        <v>-949136</v>
      </c>
      <c r="R93" s="79"/>
      <c r="S93" s="79">
        <v>49310</v>
      </c>
      <c r="T93" s="79"/>
      <c r="U93" s="79">
        <v>-899826</v>
      </c>
    </row>
    <row r="94" spans="1:21" ht="15" x14ac:dyDescent="0.25">
      <c r="A94" s="56">
        <v>197</v>
      </c>
      <c r="B94" s="57" t="s">
        <v>106</v>
      </c>
      <c r="C94" s="78">
        <v>0</v>
      </c>
      <c r="D94" s="17">
        <v>0</v>
      </c>
      <c r="E94" s="79">
        <v>0</v>
      </c>
      <c r="F94" s="79">
        <v>0</v>
      </c>
      <c r="G94" s="79">
        <v>0</v>
      </c>
      <c r="H94" s="79">
        <v>0</v>
      </c>
      <c r="I94" s="79">
        <v>0</v>
      </c>
      <c r="J94" s="79"/>
      <c r="K94" s="79">
        <v>0</v>
      </c>
      <c r="L94" s="79">
        <v>0</v>
      </c>
      <c r="M94" s="79">
        <v>0</v>
      </c>
      <c r="N94" s="79">
        <v>0</v>
      </c>
      <c r="O94" s="79">
        <v>0</v>
      </c>
      <c r="P94" s="79"/>
      <c r="Q94" s="79">
        <v>0</v>
      </c>
      <c r="R94" s="79"/>
      <c r="S94" s="79">
        <v>0</v>
      </c>
      <c r="T94" s="79"/>
      <c r="U94" s="79">
        <v>0</v>
      </c>
    </row>
    <row r="95" spans="1:21" ht="15" x14ac:dyDescent="0.25">
      <c r="A95" s="56">
        <v>199</v>
      </c>
      <c r="B95" s="57" t="s">
        <v>107</v>
      </c>
      <c r="C95" s="78">
        <v>4.8460739439892759E-3</v>
      </c>
      <c r="D95" s="17">
        <v>2756563</v>
      </c>
      <c r="E95" s="79">
        <v>0</v>
      </c>
      <c r="F95" s="79">
        <v>0</v>
      </c>
      <c r="G95" s="79">
        <v>0</v>
      </c>
      <c r="H95" s="79">
        <v>255880</v>
      </c>
      <c r="I95" s="79">
        <v>255880</v>
      </c>
      <c r="J95" s="79"/>
      <c r="K95" s="79">
        <v>1403473</v>
      </c>
      <c r="L95" s="79">
        <v>0</v>
      </c>
      <c r="M95" s="79">
        <v>2257116</v>
      </c>
      <c r="N95" s="79">
        <v>40605</v>
      </c>
      <c r="O95" s="79">
        <v>3701194</v>
      </c>
      <c r="P95" s="79"/>
      <c r="Q95" s="79">
        <v>-681322</v>
      </c>
      <c r="R95" s="79"/>
      <c r="S95" s="79">
        <v>66067</v>
      </c>
      <c r="T95" s="79"/>
      <c r="U95" s="79">
        <v>-615255</v>
      </c>
    </row>
    <row r="96" spans="1:21" ht="15" x14ac:dyDescent="0.25">
      <c r="A96" s="56">
        <v>200</v>
      </c>
      <c r="B96" s="57" t="s">
        <v>108</v>
      </c>
      <c r="C96" s="78">
        <v>1.4692666706978184E-4</v>
      </c>
      <c r="D96" s="17">
        <v>83574</v>
      </c>
      <c r="E96" s="79">
        <v>0</v>
      </c>
      <c r="F96" s="79">
        <v>0</v>
      </c>
      <c r="G96" s="79">
        <v>0</v>
      </c>
      <c r="H96" s="79">
        <v>11693</v>
      </c>
      <c r="I96" s="79">
        <v>11693</v>
      </c>
      <c r="J96" s="79"/>
      <c r="K96" s="79">
        <v>42551</v>
      </c>
      <c r="L96" s="79">
        <v>0</v>
      </c>
      <c r="M96" s="79">
        <v>68433</v>
      </c>
      <c r="N96" s="79">
        <v>647</v>
      </c>
      <c r="O96" s="79">
        <v>111631</v>
      </c>
      <c r="P96" s="79"/>
      <c r="Q96" s="79">
        <v>-20657</v>
      </c>
      <c r="R96" s="79"/>
      <c r="S96" s="79">
        <v>3867</v>
      </c>
      <c r="T96" s="79"/>
      <c r="U96" s="79">
        <v>-16790</v>
      </c>
    </row>
    <row r="97" spans="1:21" ht="15" x14ac:dyDescent="0.25">
      <c r="A97" s="56">
        <v>201</v>
      </c>
      <c r="B97" s="57" t="s">
        <v>109</v>
      </c>
      <c r="C97" s="78">
        <v>3.2733350127617613E-3</v>
      </c>
      <c r="D97" s="17">
        <v>1861951</v>
      </c>
      <c r="E97" s="79">
        <v>0</v>
      </c>
      <c r="F97" s="79">
        <v>0</v>
      </c>
      <c r="G97" s="79">
        <v>0</v>
      </c>
      <c r="H97" s="79">
        <v>423794</v>
      </c>
      <c r="I97" s="79">
        <v>423794</v>
      </c>
      <c r="J97" s="79"/>
      <c r="K97" s="79">
        <v>947992</v>
      </c>
      <c r="L97" s="79">
        <v>0</v>
      </c>
      <c r="M97" s="79">
        <v>1524594</v>
      </c>
      <c r="N97" s="79">
        <v>0</v>
      </c>
      <c r="O97" s="79">
        <v>2472586</v>
      </c>
      <c r="P97" s="79"/>
      <c r="Q97" s="79">
        <v>-460207</v>
      </c>
      <c r="R97" s="79"/>
      <c r="S97" s="79">
        <v>116265</v>
      </c>
      <c r="T97" s="79"/>
      <c r="U97" s="79">
        <v>-343942</v>
      </c>
    </row>
    <row r="98" spans="1:21" ht="15" x14ac:dyDescent="0.25">
      <c r="A98" s="56">
        <v>202</v>
      </c>
      <c r="B98" s="57" t="s">
        <v>110</v>
      </c>
      <c r="C98" s="78">
        <v>1.0887125272311057E-3</v>
      </c>
      <c r="D98" s="17">
        <v>619286</v>
      </c>
      <c r="E98" s="79">
        <v>0</v>
      </c>
      <c r="F98" s="79">
        <v>0</v>
      </c>
      <c r="G98" s="79">
        <v>0</v>
      </c>
      <c r="H98" s="79">
        <v>0</v>
      </c>
      <c r="I98" s="79">
        <v>0</v>
      </c>
      <c r="J98" s="79"/>
      <c r="K98" s="79">
        <v>315302</v>
      </c>
      <c r="L98" s="79">
        <v>0</v>
      </c>
      <c r="M98" s="79">
        <v>507081</v>
      </c>
      <c r="N98" s="79">
        <v>82948</v>
      </c>
      <c r="O98" s="79">
        <v>905331</v>
      </c>
      <c r="P98" s="79"/>
      <c r="Q98" s="79">
        <v>-153065</v>
      </c>
      <c r="R98" s="79"/>
      <c r="S98" s="79">
        <v>-22459</v>
      </c>
      <c r="T98" s="79"/>
      <c r="U98" s="79">
        <v>-175524</v>
      </c>
    </row>
    <row r="99" spans="1:21" ht="15" x14ac:dyDescent="0.25">
      <c r="A99" s="56">
        <v>203</v>
      </c>
      <c r="B99" s="57" t="s">
        <v>111</v>
      </c>
      <c r="C99" s="78">
        <v>2.4281146861020583E-3</v>
      </c>
      <c r="D99" s="17">
        <v>1381168</v>
      </c>
      <c r="E99" s="79">
        <v>0</v>
      </c>
      <c r="F99" s="79">
        <v>0</v>
      </c>
      <c r="G99" s="79">
        <v>0</v>
      </c>
      <c r="H99" s="79">
        <v>13876</v>
      </c>
      <c r="I99" s="79">
        <v>13876</v>
      </c>
      <c r="J99" s="79"/>
      <c r="K99" s="79">
        <v>703207</v>
      </c>
      <c r="L99" s="79">
        <v>0</v>
      </c>
      <c r="M99" s="79">
        <v>1130923</v>
      </c>
      <c r="N99" s="79">
        <v>605085</v>
      </c>
      <c r="O99" s="79">
        <v>2439215</v>
      </c>
      <c r="P99" s="79"/>
      <c r="Q99" s="79">
        <v>-341375</v>
      </c>
      <c r="R99" s="79"/>
      <c r="S99" s="79">
        <v>-120412</v>
      </c>
      <c r="T99" s="79"/>
      <c r="U99" s="79">
        <v>-461787</v>
      </c>
    </row>
    <row r="100" spans="1:21" ht="15" x14ac:dyDescent="0.25">
      <c r="A100" s="56">
        <v>204</v>
      </c>
      <c r="B100" s="57" t="s">
        <v>112</v>
      </c>
      <c r="C100" s="78">
        <v>2.3022557083946436E-2</v>
      </c>
      <c r="D100" s="17">
        <v>13095783</v>
      </c>
      <c r="E100" s="79">
        <v>0</v>
      </c>
      <c r="F100" s="79">
        <v>0</v>
      </c>
      <c r="G100" s="79">
        <v>0</v>
      </c>
      <c r="H100" s="79">
        <v>1473436</v>
      </c>
      <c r="I100" s="79">
        <v>1473436</v>
      </c>
      <c r="J100" s="79"/>
      <c r="K100" s="79">
        <v>6667570</v>
      </c>
      <c r="L100" s="79">
        <v>0</v>
      </c>
      <c r="M100" s="79">
        <v>10723028</v>
      </c>
      <c r="N100" s="79">
        <v>0</v>
      </c>
      <c r="O100" s="79">
        <v>17390598</v>
      </c>
      <c r="P100" s="79"/>
      <c r="Q100" s="79">
        <v>-3236801</v>
      </c>
      <c r="R100" s="79"/>
      <c r="S100" s="79">
        <v>449170</v>
      </c>
      <c r="T100" s="79"/>
      <c r="U100" s="79">
        <v>-2787631</v>
      </c>
    </row>
    <row r="101" spans="1:21" ht="15" x14ac:dyDescent="0.25">
      <c r="A101" s="56">
        <v>206</v>
      </c>
      <c r="B101" s="57" t="s">
        <v>113</v>
      </c>
      <c r="C101" s="78">
        <v>3.495101263097778E-3</v>
      </c>
      <c r="D101" s="17">
        <v>1988099</v>
      </c>
      <c r="E101" s="79">
        <v>0</v>
      </c>
      <c r="F101" s="79">
        <v>0</v>
      </c>
      <c r="G101" s="79">
        <v>0</v>
      </c>
      <c r="H101" s="79">
        <v>0</v>
      </c>
      <c r="I101" s="79">
        <v>0</v>
      </c>
      <c r="J101" s="79"/>
      <c r="K101" s="79">
        <v>1012217</v>
      </c>
      <c r="L101" s="79">
        <v>0</v>
      </c>
      <c r="M101" s="79">
        <v>1627885</v>
      </c>
      <c r="N101" s="79">
        <v>1619465</v>
      </c>
      <c r="O101" s="79">
        <v>4259567</v>
      </c>
      <c r="P101" s="79"/>
      <c r="Q101" s="79">
        <v>-491385</v>
      </c>
      <c r="R101" s="79"/>
      <c r="S101" s="79">
        <v>-434866</v>
      </c>
      <c r="T101" s="79"/>
      <c r="U101" s="79">
        <v>-926251</v>
      </c>
    </row>
    <row r="102" spans="1:21" ht="15" x14ac:dyDescent="0.25">
      <c r="A102" s="56">
        <v>207</v>
      </c>
      <c r="B102" s="57" t="s">
        <v>114</v>
      </c>
      <c r="C102" s="78">
        <v>0</v>
      </c>
      <c r="D102" s="17">
        <v>0</v>
      </c>
      <c r="E102" s="79">
        <v>0</v>
      </c>
      <c r="F102" s="79">
        <v>0</v>
      </c>
      <c r="G102" s="79">
        <v>0</v>
      </c>
      <c r="H102" s="79">
        <v>0</v>
      </c>
      <c r="I102" s="79">
        <v>0</v>
      </c>
      <c r="J102" s="79"/>
      <c r="K102" s="79">
        <v>0</v>
      </c>
      <c r="L102" s="79">
        <v>0</v>
      </c>
      <c r="M102" s="79">
        <v>0</v>
      </c>
      <c r="N102" s="79">
        <v>0</v>
      </c>
      <c r="O102" s="79">
        <v>0</v>
      </c>
      <c r="P102" s="79"/>
      <c r="Q102" s="79">
        <v>0</v>
      </c>
      <c r="R102" s="79"/>
      <c r="S102" s="79">
        <v>0</v>
      </c>
      <c r="T102" s="79"/>
      <c r="U102" s="79">
        <v>0</v>
      </c>
    </row>
    <row r="103" spans="1:21" ht="15" x14ac:dyDescent="0.25">
      <c r="A103" s="56">
        <v>208</v>
      </c>
      <c r="B103" s="57" t="s">
        <v>115</v>
      </c>
      <c r="C103" s="78">
        <v>7.9929233781795964E-2</v>
      </c>
      <c r="D103" s="17">
        <v>45465651</v>
      </c>
      <c r="E103" s="79">
        <v>0</v>
      </c>
      <c r="F103" s="79">
        <v>0</v>
      </c>
      <c r="G103" s="79">
        <v>0</v>
      </c>
      <c r="H103" s="79">
        <v>7494799</v>
      </c>
      <c r="I103" s="79">
        <v>7494799</v>
      </c>
      <c r="J103" s="79"/>
      <c r="K103" s="79">
        <v>23148331</v>
      </c>
      <c r="L103" s="79">
        <v>0</v>
      </c>
      <c r="M103" s="79">
        <v>37227985</v>
      </c>
      <c r="N103" s="79">
        <v>0</v>
      </c>
      <c r="O103" s="79">
        <v>60376316</v>
      </c>
      <c r="P103" s="79"/>
      <c r="Q103" s="79">
        <v>-11237459</v>
      </c>
      <c r="R103" s="79"/>
      <c r="S103" s="79">
        <v>1917481</v>
      </c>
      <c r="T103" s="79"/>
      <c r="U103" s="79">
        <v>-9319978</v>
      </c>
    </row>
    <row r="104" spans="1:21" ht="15" x14ac:dyDescent="0.25">
      <c r="A104" s="56">
        <v>209</v>
      </c>
      <c r="B104" s="57" t="s">
        <v>116</v>
      </c>
      <c r="C104" s="78">
        <v>0</v>
      </c>
      <c r="D104" s="17">
        <v>0</v>
      </c>
      <c r="E104" s="79">
        <v>0</v>
      </c>
      <c r="F104" s="79">
        <v>0</v>
      </c>
      <c r="G104" s="79">
        <v>0</v>
      </c>
      <c r="H104" s="79">
        <v>0</v>
      </c>
      <c r="I104" s="79">
        <v>0</v>
      </c>
      <c r="J104" s="79"/>
      <c r="K104" s="79">
        <v>0</v>
      </c>
      <c r="L104" s="79">
        <v>0</v>
      </c>
      <c r="M104" s="79">
        <v>0</v>
      </c>
      <c r="N104" s="79">
        <v>0</v>
      </c>
      <c r="O104" s="79">
        <v>0</v>
      </c>
      <c r="P104" s="79"/>
      <c r="Q104" s="79">
        <v>0</v>
      </c>
      <c r="R104" s="79"/>
      <c r="S104" s="79">
        <v>0</v>
      </c>
      <c r="T104" s="79"/>
      <c r="U104" s="79">
        <v>0</v>
      </c>
    </row>
    <row r="105" spans="1:21" ht="15" x14ac:dyDescent="0.25">
      <c r="A105" s="56">
        <v>211</v>
      </c>
      <c r="B105" s="57" t="s">
        <v>117</v>
      </c>
      <c r="C105" s="78">
        <v>6.4350037536950377E-3</v>
      </c>
      <c r="D105" s="17">
        <v>3660385</v>
      </c>
      <c r="E105" s="79">
        <v>0</v>
      </c>
      <c r="F105" s="79">
        <v>0</v>
      </c>
      <c r="G105" s="79">
        <v>0</v>
      </c>
      <c r="H105" s="79">
        <v>247135</v>
      </c>
      <c r="I105" s="79">
        <v>247135</v>
      </c>
      <c r="J105" s="79"/>
      <c r="K105" s="79">
        <v>1863643</v>
      </c>
      <c r="L105" s="79">
        <v>0</v>
      </c>
      <c r="M105" s="79">
        <v>2997179</v>
      </c>
      <c r="N105" s="79">
        <v>136981</v>
      </c>
      <c r="O105" s="79">
        <v>4997803</v>
      </c>
      <c r="P105" s="79"/>
      <c r="Q105" s="79">
        <v>-904714</v>
      </c>
      <c r="R105" s="79"/>
      <c r="S105" s="79">
        <v>54668</v>
      </c>
      <c r="T105" s="79"/>
      <c r="U105" s="79">
        <v>-850046</v>
      </c>
    </row>
    <row r="106" spans="1:21" ht="15" x14ac:dyDescent="0.25">
      <c r="A106" s="56">
        <v>212</v>
      </c>
      <c r="B106" s="57" t="s">
        <v>118</v>
      </c>
      <c r="C106" s="78">
        <v>6.5326251777340907E-3</v>
      </c>
      <c r="D106" s="17">
        <v>3715914</v>
      </c>
      <c r="E106" s="79">
        <v>0</v>
      </c>
      <c r="F106" s="79">
        <v>0</v>
      </c>
      <c r="G106" s="79">
        <v>0</v>
      </c>
      <c r="H106" s="79">
        <v>91937</v>
      </c>
      <c r="I106" s="79">
        <v>91937</v>
      </c>
      <c r="J106" s="79"/>
      <c r="K106" s="79">
        <v>1891916</v>
      </c>
      <c r="L106" s="79">
        <v>0</v>
      </c>
      <c r="M106" s="79">
        <v>3042647</v>
      </c>
      <c r="N106" s="79">
        <v>347106</v>
      </c>
      <c r="O106" s="79">
        <v>5281669</v>
      </c>
      <c r="P106" s="79"/>
      <c r="Q106" s="79">
        <v>-918438</v>
      </c>
      <c r="R106" s="79"/>
      <c r="S106" s="79">
        <v>-58219</v>
      </c>
      <c r="T106" s="79"/>
      <c r="U106" s="79">
        <v>-976657</v>
      </c>
    </row>
    <row r="107" spans="1:21" ht="15" x14ac:dyDescent="0.25">
      <c r="A107" s="56">
        <v>213</v>
      </c>
      <c r="B107" s="57" t="s">
        <v>119</v>
      </c>
      <c r="C107" s="78">
        <v>8.5564632682476084E-3</v>
      </c>
      <c r="D107" s="17">
        <v>4867120</v>
      </c>
      <c r="E107" s="79">
        <v>0</v>
      </c>
      <c r="F107" s="79">
        <v>0</v>
      </c>
      <c r="G107" s="79">
        <v>0</v>
      </c>
      <c r="H107" s="79">
        <v>282346</v>
      </c>
      <c r="I107" s="79">
        <v>282346</v>
      </c>
      <c r="J107" s="79"/>
      <c r="K107" s="79">
        <v>2478040</v>
      </c>
      <c r="L107" s="79">
        <v>0</v>
      </c>
      <c r="M107" s="79">
        <v>3985274</v>
      </c>
      <c r="N107" s="79">
        <v>121001</v>
      </c>
      <c r="O107" s="79">
        <v>6584315</v>
      </c>
      <c r="P107" s="79"/>
      <c r="Q107" s="79">
        <v>-1202975</v>
      </c>
      <c r="R107" s="79"/>
      <c r="S107" s="79">
        <v>29198</v>
      </c>
      <c r="T107" s="79"/>
      <c r="U107" s="79">
        <v>-1173777</v>
      </c>
    </row>
    <row r="108" spans="1:21" ht="15" x14ac:dyDescent="0.25">
      <c r="A108" s="56">
        <v>214</v>
      </c>
      <c r="B108" s="57" t="s">
        <v>120</v>
      </c>
      <c r="C108" s="78">
        <v>8.7844579361841726E-3</v>
      </c>
      <c r="D108" s="17">
        <v>4996810</v>
      </c>
      <c r="E108" s="79">
        <v>0</v>
      </c>
      <c r="F108" s="79">
        <v>0</v>
      </c>
      <c r="G108" s="79">
        <v>0</v>
      </c>
      <c r="H108" s="79">
        <v>335827</v>
      </c>
      <c r="I108" s="79">
        <v>335827</v>
      </c>
      <c r="J108" s="79"/>
      <c r="K108" s="79">
        <v>2544070</v>
      </c>
      <c r="L108" s="79">
        <v>0</v>
      </c>
      <c r="M108" s="79">
        <v>4091465</v>
      </c>
      <c r="N108" s="79">
        <v>71701</v>
      </c>
      <c r="O108" s="79">
        <v>6707236</v>
      </c>
      <c r="P108" s="79"/>
      <c r="Q108" s="79">
        <v>-1235030</v>
      </c>
      <c r="R108" s="79"/>
      <c r="S108" s="79">
        <v>89622</v>
      </c>
      <c r="T108" s="79"/>
      <c r="U108" s="79">
        <v>-1145408</v>
      </c>
    </row>
    <row r="109" spans="1:21" ht="15" x14ac:dyDescent="0.25">
      <c r="A109" s="56">
        <v>215</v>
      </c>
      <c r="B109" s="57" t="s">
        <v>121</v>
      </c>
      <c r="C109" s="78">
        <v>7.3103002535427914E-3</v>
      </c>
      <c r="D109" s="17">
        <v>4158272</v>
      </c>
      <c r="E109" s="79">
        <v>0</v>
      </c>
      <c r="F109" s="79">
        <v>0</v>
      </c>
      <c r="G109" s="79">
        <v>0</v>
      </c>
      <c r="H109" s="79">
        <v>315555</v>
      </c>
      <c r="I109" s="79">
        <v>315555</v>
      </c>
      <c r="J109" s="79"/>
      <c r="K109" s="79">
        <v>2117138</v>
      </c>
      <c r="L109" s="79">
        <v>0</v>
      </c>
      <c r="M109" s="79">
        <v>3404859</v>
      </c>
      <c r="N109" s="79">
        <v>377839</v>
      </c>
      <c r="O109" s="79">
        <v>5899836</v>
      </c>
      <c r="P109" s="79"/>
      <c r="Q109" s="79">
        <v>-1027774</v>
      </c>
      <c r="R109" s="79"/>
      <c r="S109" s="79">
        <v>37665</v>
      </c>
      <c r="T109" s="79"/>
      <c r="U109" s="79">
        <v>-990109</v>
      </c>
    </row>
    <row r="110" spans="1:21" ht="15" x14ac:dyDescent="0.25">
      <c r="A110" s="56">
        <v>216</v>
      </c>
      <c r="B110" s="57" t="s">
        <v>122</v>
      </c>
      <c r="C110" s="78">
        <v>3.6405911170944723E-2</v>
      </c>
      <c r="D110" s="17">
        <v>20708551</v>
      </c>
      <c r="E110" s="79">
        <v>0</v>
      </c>
      <c r="F110" s="79">
        <v>0</v>
      </c>
      <c r="G110" s="79">
        <v>0</v>
      </c>
      <c r="H110" s="79">
        <v>3041581</v>
      </c>
      <c r="I110" s="79">
        <v>3041581</v>
      </c>
      <c r="J110" s="79"/>
      <c r="K110" s="79">
        <v>10543528</v>
      </c>
      <c r="L110" s="79">
        <v>0</v>
      </c>
      <c r="M110" s="79">
        <v>16956483</v>
      </c>
      <c r="N110" s="79">
        <v>0</v>
      </c>
      <c r="O110" s="79">
        <v>27500011</v>
      </c>
      <c r="P110" s="79"/>
      <c r="Q110" s="79">
        <v>-5118401</v>
      </c>
      <c r="R110" s="79"/>
      <c r="S110" s="79">
        <v>810705</v>
      </c>
      <c r="T110" s="79"/>
      <c r="U110" s="79">
        <v>-4307696</v>
      </c>
    </row>
    <row r="111" spans="1:21" ht="15" x14ac:dyDescent="0.25">
      <c r="A111" s="56">
        <v>217</v>
      </c>
      <c r="B111" s="57" t="s">
        <v>123</v>
      </c>
      <c r="C111" s="78">
        <v>1.5114060591334537E-2</v>
      </c>
      <c r="D111" s="17">
        <v>8597237</v>
      </c>
      <c r="E111" s="79">
        <v>0</v>
      </c>
      <c r="F111" s="79">
        <v>0</v>
      </c>
      <c r="G111" s="79">
        <v>0</v>
      </c>
      <c r="H111" s="79">
        <v>1504796</v>
      </c>
      <c r="I111" s="79">
        <v>1504796</v>
      </c>
      <c r="J111" s="79"/>
      <c r="K111" s="79">
        <v>4377188</v>
      </c>
      <c r="L111" s="79">
        <v>0</v>
      </c>
      <c r="M111" s="79">
        <v>7039552</v>
      </c>
      <c r="N111" s="79">
        <v>396785</v>
      </c>
      <c r="O111" s="79">
        <v>11813525</v>
      </c>
      <c r="P111" s="79"/>
      <c r="Q111" s="79">
        <v>-2124925</v>
      </c>
      <c r="R111" s="79"/>
      <c r="S111" s="79">
        <v>226676</v>
      </c>
      <c r="T111" s="79"/>
      <c r="U111" s="79">
        <v>-1898249</v>
      </c>
    </row>
    <row r="112" spans="1:21" ht="15" x14ac:dyDescent="0.25">
      <c r="A112" s="56">
        <v>218</v>
      </c>
      <c r="B112" s="57" t="s">
        <v>124</v>
      </c>
      <c r="C112" s="78">
        <v>1.5139732765382288E-3</v>
      </c>
      <c r="D112" s="17">
        <v>861182</v>
      </c>
      <c r="E112" s="79">
        <v>0</v>
      </c>
      <c r="F112" s="79">
        <v>0</v>
      </c>
      <c r="G112" s="79">
        <v>0</v>
      </c>
      <c r="H112" s="79">
        <v>27768</v>
      </c>
      <c r="I112" s="79">
        <v>27768</v>
      </c>
      <c r="J112" s="79"/>
      <c r="K112" s="79">
        <v>438462</v>
      </c>
      <c r="L112" s="79">
        <v>0</v>
      </c>
      <c r="M112" s="79">
        <v>705151</v>
      </c>
      <c r="N112" s="79">
        <v>104046</v>
      </c>
      <c r="O112" s="79">
        <v>1247659</v>
      </c>
      <c r="P112" s="79"/>
      <c r="Q112" s="79">
        <v>-212855</v>
      </c>
      <c r="R112" s="79"/>
      <c r="S112" s="79">
        <v>-24025</v>
      </c>
      <c r="T112" s="79"/>
      <c r="U112" s="79">
        <v>-236880</v>
      </c>
    </row>
    <row r="113" spans="1:21" ht="15" x14ac:dyDescent="0.25">
      <c r="A113" s="56">
        <v>219</v>
      </c>
      <c r="B113" s="57" t="s">
        <v>125</v>
      </c>
      <c r="C113" s="78">
        <v>0</v>
      </c>
      <c r="D113" s="17">
        <v>0</v>
      </c>
      <c r="E113" s="79">
        <v>0</v>
      </c>
      <c r="F113" s="79">
        <v>0</v>
      </c>
      <c r="G113" s="79">
        <v>0</v>
      </c>
      <c r="H113" s="79">
        <v>0</v>
      </c>
      <c r="I113" s="79">
        <v>0</v>
      </c>
      <c r="J113" s="79"/>
      <c r="K113" s="79">
        <v>0</v>
      </c>
      <c r="L113" s="79">
        <v>0</v>
      </c>
      <c r="M113" s="79">
        <v>0</v>
      </c>
      <c r="N113" s="79">
        <v>0</v>
      </c>
      <c r="O113" s="79">
        <v>0</v>
      </c>
      <c r="P113" s="79"/>
      <c r="Q113" s="79">
        <v>0</v>
      </c>
      <c r="R113" s="79"/>
      <c r="S113" s="79">
        <v>0</v>
      </c>
      <c r="T113" s="79"/>
      <c r="U113" s="79">
        <v>0</v>
      </c>
    </row>
    <row r="114" spans="1:21" ht="15" x14ac:dyDescent="0.25">
      <c r="A114" s="56">
        <v>220</v>
      </c>
      <c r="B114" s="57" t="s">
        <v>126</v>
      </c>
      <c r="C114" s="78">
        <v>0</v>
      </c>
      <c r="D114" s="17">
        <v>0</v>
      </c>
      <c r="E114" s="79">
        <v>0</v>
      </c>
      <c r="F114" s="79">
        <v>0</v>
      </c>
      <c r="G114" s="79">
        <v>0</v>
      </c>
      <c r="H114" s="79">
        <v>0</v>
      </c>
      <c r="I114" s="79">
        <v>0</v>
      </c>
      <c r="J114" s="79"/>
      <c r="K114" s="79">
        <v>0</v>
      </c>
      <c r="L114" s="79">
        <v>0</v>
      </c>
      <c r="M114" s="79">
        <v>0</v>
      </c>
      <c r="N114" s="79">
        <v>0</v>
      </c>
      <c r="O114" s="79">
        <v>0</v>
      </c>
      <c r="P114" s="79"/>
      <c r="Q114" s="79">
        <v>0</v>
      </c>
      <c r="R114" s="79"/>
      <c r="S114" s="79">
        <v>0</v>
      </c>
      <c r="T114" s="79"/>
      <c r="U114" s="79">
        <v>0</v>
      </c>
    </row>
    <row r="115" spans="1:21" ht="15" x14ac:dyDescent="0.25">
      <c r="A115" s="56">
        <v>221</v>
      </c>
      <c r="B115" s="57" t="s">
        <v>127</v>
      </c>
      <c r="C115" s="78">
        <v>2.536406953278101E-2</v>
      </c>
      <c r="D115" s="17">
        <v>14427687</v>
      </c>
      <c r="E115" s="79">
        <v>0</v>
      </c>
      <c r="F115" s="79">
        <v>0</v>
      </c>
      <c r="G115" s="79">
        <v>0</v>
      </c>
      <c r="H115" s="79">
        <v>744100</v>
      </c>
      <c r="I115" s="79">
        <v>744100</v>
      </c>
      <c r="J115" s="79"/>
      <c r="K115" s="79">
        <v>7345696</v>
      </c>
      <c r="L115" s="79">
        <v>0</v>
      </c>
      <c r="M115" s="79">
        <v>11813615</v>
      </c>
      <c r="N115" s="79">
        <v>0</v>
      </c>
      <c r="O115" s="79">
        <v>19159311</v>
      </c>
      <c r="P115" s="79"/>
      <c r="Q115" s="79">
        <v>-3566000</v>
      </c>
      <c r="R115" s="79"/>
      <c r="S115" s="79">
        <v>237929</v>
      </c>
      <c r="T115" s="79"/>
      <c r="U115" s="79">
        <v>-3328071</v>
      </c>
    </row>
    <row r="116" spans="1:21" ht="15" x14ac:dyDescent="0.25">
      <c r="A116" s="56">
        <v>222</v>
      </c>
      <c r="B116" s="57" t="s">
        <v>128</v>
      </c>
      <c r="C116" s="78">
        <v>1.8056705557117231E-3</v>
      </c>
      <c r="D116" s="17">
        <v>1027108</v>
      </c>
      <c r="E116" s="79">
        <v>0</v>
      </c>
      <c r="F116" s="79">
        <v>0</v>
      </c>
      <c r="G116" s="79">
        <v>0</v>
      </c>
      <c r="H116" s="79">
        <v>100379</v>
      </c>
      <c r="I116" s="79">
        <v>100379</v>
      </c>
      <c r="J116" s="79"/>
      <c r="K116" s="79">
        <v>522941</v>
      </c>
      <c r="L116" s="79">
        <v>0</v>
      </c>
      <c r="M116" s="79">
        <v>841012</v>
      </c>
      <c r="N116" s="79">
        <v>162979</v>
      </c>
      <c r="O116" s="79">
        <v>1526932</v>
      </c>
      <c r="P116" s="79"/>
      <c r="Q116" s="79">
        <v>-253864</v>
      </c>
      <c r="R116" s="79"/>
      <c r="S116" s="79">
        <v>247</v>
      </c>
      <c r="T116" s="79"/>
      <c r="U116" s="79">
        <v>-253617</v>
      </c>
    </row>
    <row r="117" spans="1:21" ht="15" x14ac:dyDescent="0.25">
      <c r="A117" s="56">
        <v>223</v>
      </c>
      <c r="B117" s="57" t="s">
        <v>129</v>
      </c>
      <c r="C117" s="78">
        <v>2.4643349058904355E-3</v>
      </c>
      <c r="D117" s="17">
        <v>1401773</v>
      </c>
      <c r="E117" s="79">
        <v>0</v>
      </c>
      <c r="F117" s="79">
        <v>0</v>
      </c>
      <c r="G117" s="79">
        <v>0</v>
      </c>
      <c r="H117" s="79">
        <v>398811</v>
      </c>
      <c r="I117" s="79">
        <v>398811</v>
      </c>
      <c r="J117" s="79"/>
      <c r="K117" s="79">
        <v>713697</v>
      </c>
      <c r="L117" s="79">
        <v>0</v>
      </c>
      <c r="M117" s="79">
        <v>1147793</v>
      </c>
      <c r="N117" s="79">
        <v>10818</v>
      </c>
      <c r="O117" s="79">
        <v>1872308</v>
      </c>
      <c r="P117" s="79"/>
      <c r="Q117" s="79">
        <v>-346467</v>
      </c>
      <c r="R117" s="79"/>
      <c r="S117" s="79">
        <v>83106</v>
      </c>
      <c r="T117" s="79"/>
      <c r="U117" s="79">
        <v>-263361</v>
      </c>
    </row>
    <row r="118" spans="1:21" ht="15" x14ac:dyDescent="0.25">
      <c r="A118" s="56">
        <v>226</v>
      </c>
      <c r="B118" s="57" t="s">
        <v>130</v>
      </c>
      <c r="C118" s="78">
        <v>1.3395942908516563E-4</v>
      </c>
      <c r="D118" s="17">
        <v>76199</v>
      </c>
      <c r="E118" s="79">
        <v>0</v>
      </c>
      <c r="F118" s="79">
        <v>0</v>
      </c>
      <c r="G118" s="79">
        <v>0</v>
      </c>
      <c r="H118" s="79">
        <v>26542</v>
      </c>
      <c r="I118" s="79">
        <v>26542</v>
      </c>
      <c r="J118" s="79"/>
      <c r="K118" s="79">
        <v>38796</v>
      </c>
      <c r="L118" s="79">
        <v>0</v>
      </c>
      <c r="M118" s="79">
        <v>62393</v>
      </c>
      <c r="N118" s="79">
        <v>7651</v>
      </c>
      <c r="O118" s="79">
        <v>108840</v>
      </c>
      <c r="P118" s="79"/>
      <c r="Q118" s="79">
        <v>-18834</v>
      </c>
      <c r="R118" s="79"/>
      <c r="S118" s="79">
        <v>6273</v>
      </c>
      <c r="T118" s="79"/>
      <c r="U118" s="79">
        <v>-12561</v>
      </c>
    </row>
    <row r="119" spans="1:21" ht="15" x14ac:dyDescent="0.25">
      <c r="A119" s="56">
        <v>229</v>
      </c>
      <c r="B119" s="57" t="s">
        <v>131</v>
      </c>
      <c r="C119" s="78">
        <v>9.372186323730684E-3</v>
      </c>
      <c r="D119" s="17">
        <v>5331125</v>
      </c>
      <c r="E119" s="79">
        <v>0</v>
      </c>
      <c r="F119" s="79">
        <v>0</v>
      </c>
      <c r="G119" s="79">
        <v>0</v>
      </c>
      <c r="H119" s="79">
        <v>36876</v>
      </c>
      <c r="I119" s="79">
        <v>36876</v>
      </c>
      <c r="J119" s="79"/>
      <c r="K119" s="79">
        <v>2714282</v>
      </c>
      <c r="L119" s="79">
        <v>0</v>
      </c>
      <c r="M119" s="79">
        <v>4365207</v>
      </c>
      <c r="N119" s="79">
        <v>583571</v>
      </c>
      <c r="O119" s="79">
        <v>7663060</v>
      </c>
      <c r="P119" s="79"/>
      <c r="Q119" s="79">
        <v>-1317660</v>
      </c>
      <c r="R119" s="79"/>
      <c r="S119" s="79">
        <v>-179026</v>
      </c>
      <c r="T119" s="79"/>
      <c r="U119" s="79">
        <v>-1496686</v>
      </c>
    </row>
    <row r="120" spans="1:21" ht="15" x14ac:dyDescent="0.25">
      <c r="A120" s="56">
        <v>230</v>
      </c>
      <c r="B120" s="57" t="s">
        <v>132</v>
      </c>
      <c r="C120" s="78">
        <v>0</v>
      </c>
      <c r="D120" s="17">
        <v>0</v>
      </c>
      <c r="E120" s="79">
        <v>0</v>
      </c>
      <c r="F120" s="79">
        <v>0</v>
      </c>
      <c r="G120" s="79">
        <v>0</v>
      </c>
      <c r="H120" s="79">
        <v>0</v>
      </c>
      <c r="I120" s="79">
        <v>0</v>
      </c>
      <c r="J120" s="79"/>
      <c r="K120" s="79">
        <v>0</v>
      </c>
      <c r="L120" s="79">
        <v>0</v>
      </c>
      <c r="M120" s="79">
        <v>0</v>
      </c>
      <c r="N120" s="79">
        <v>0</v>
      </c>
      <c r="O120" s="79">
        <v>0</v>
      </c>
      <c r="P120" s="79"/>
      <c r="Q120" s="79">
        <v>0</v>
      </c>
      <c r="R120" s="79"/>
      <c r="S120" s="79">
        <v>0</v>
      </c>
      <c r="T120" s="79"/>
      <c r="U120" s="79">
        <v>0</v>
      </c>
    </row>
    <row r="121" spans="1:21" ht="15" x14ac:dyDescent="0.25">
      <c r="A121" s="56">
        <v>231</v>
      </c>
      <c r="B121" s="57" t="s">
        <v>133</v>
      </c>
      <c r="C121" s="78">
        <v>0</v>
      </c>
      <c r="D121" s="17">
        <v>0</v>
      </c>
      <c r="E121" s="79">
        <v>0</v>
      </c>
      <c r="F121" s="79">
        <v>0</v>
      </c>
      <c r="G121" s="79">
        <v>0</v>
      </c>
      <c r="H121" s="79">
        <v>0</v>
      </c>
      <c r="I121" s="79">
        <v>0</v>
      </c>
      <c r="J121" s="79"/>
      <c r="K121" s="79">
        <v>0</v>
      </c>
      <c r="L121" s="79">
        <v>0</v>
      </c>
      <c r="M121" s="79">
        <v>0</v>
      </c>
      <c r="N121" s="79">
        <v>0</v>
      </c>
      <c r="O121" s="79">
        <v>0</v>
      </c>
      <c r="P121" s="79"/>
      <c r="Q121" s="79">
        <v>0</v>
      </c>
      <c r="R121" s="79"/>
      <c r="S121" s="79">
        <v>0</v>
      </c>
      <c r="T121" s="79"/>
      <c r="U121" s="79">
        <v>0</v>
      </c>
    </row>
    <row r="122" spans="1:21" ht="15" x14ac:dyDescent="0.25">
      <c r="A122" s="56">
        <v>232</v>
      </c>
      <c r="B122" s="57" t="s">
        <v>134</v>
      </c>
      <c r="C122" s="78">
        <v>0</v>
      </c>
      <c r="D122" s="17">
        <v>0</v>
      </c>
      <c r="E122" s="79">
        <v>0</v>
      </c>
      <c r="F122" s="79">
        <v>0</v>
      </c>
      <c r="G122" s="79">
        <v>0</v>
      </c>
      <c r="H122" s="79">
        <v>0</v>
      </c>
      <c r="I122" s="79">
        <v>0</v>
      </c>
      <c r="J122" s="79"/>
      <c r="K122" s="79">
        <v>0</v>
      </c>
      <c r="L122" s="79">
        <v>0</v>
      </c>
      <c r="M122" s="79">
        <v>0</v>
      </c>
      <c r="N122" s="79">
        <v>0</v>
      </c>
      <c r="O122" s="79">
        <v>0</v>
      </c>
      <c r="P122" s="79"/>
      <c r="Q122" s="79">
        <v>0</v>
      </c>
      <c r="R122" s="79"/>
      <c r="S122" s="79">
        <v>0</v>
      </c>
      <c r="T122" s="79"/>
      <c r="U122" s="79">
        <v>0</v>
      </c>
    </row>
    <row r="123" spans="1:21" ht="15" x14ac:dyDescent="0.25">
      <c r="A123" s="56">
        <v>233</v>
      </c>
      <c r="B123" s="57" t="s">
        <v>135</v>
      </c>
      <c r="C123" s="78">
        <v>8.2913303237974794E-5</v>
      </c>
      <c r="D123" s="17">
        <v>47161</v>
      </c>
      <c r="E123" s="79">
        <v>0</v>
      </c>
      <c r="F123" s="79">
        <v>0</v>
      </c>
      <c r="G123" s="79">
        <v>0</v>
      </c>
      <c r="H123" s="79">
        <v>4776</v>
      </c>
      <c r="I123" s="79">
        <v>4776</v>
      </c>
      <c r="J123" s="79"/>
      <c r="K123" s="79">
        <v>24013</v>
      </c>
      <c r="L123" s="79">
        <v>0</v>
      </c>
      <c r="M123" s="79">
        <v>38618</v>
      </c>
      <c r="N123" s="79">
        <v>18997</v>
      </c>
      <c r="O123" s="79">
        <v>81628</v>
      </c>
      <c r="P123" s="79"/>
      <c r="Q123" s="79">
        <v>-11657</v>
      </c>
      <c r="R123" s="79"/>
      <c r="S123" s="79">
        <v>-2578</v>
      </c>
      <c r="T123" s="79"/>
      <c r="U123" s="79">
        <v>-14235</v>
      </c>
    </row>
    <row r="124" spans="1:21" ht="15" x14ac:dyDescent="0.25">
      <c r="A124" s="56">
        <v>234</v>
      </c>
      <c r="B124" s="57" t="s">
        <v>136</v>
      </c>
      <c r="C124" s="78">
        <v>8.5758109587044597E-4</v>
      </c>
      <c r="D124" s="17">
        <v>487811</v>
      </c>
      <c r="E124" s="79">
        <v>0</v>
      </c>
      <c r="F124" s="79">
        <v>0</v>
      </c>
      <c r="G124" s="79">
        <v>0</v>
      </c>
      <c r="H124" s="79">
        <v>102308</v>
      </c>
      <c r="I124" s="79">
        <v>102308</v>
      </c>
      <c r="J124" s="79"/>
      <c r="K124" s="79">
        <v>248364</v>
      </c>
      <c r="L124" s="79">
        <v>0</v>
      </c>
      <c r="M124" s="79">
        <v>399429</v>
      </c>
      <c r="N124" s="79">
        <v>27744</v>
      </c>
      <c r="O124" s="79">
        <v>675537</v>
      </c>
      <c r="P124" s="79"/>
      <c r="Q124" s="79">
        <v>-120569</v>
      </c>
      <c r="R124" s="79"/>
      <c r="S124" s="79">
        <v>12117</v>
      </c>
      <c r="T124" s="79"/>
      <c r="U124" s="79">
        <v>-108452</v>
      </c>
    </row>
    <row r="125" spans="1:21" ht="15" x14ac:dyDescent="0.25">
      <c r="A125" s="56">
        <v>236</v>
      </c>
      <c r="B125" s="57" t="s">
        <v>137</v>
      </c>
      <c r="C125" s="78">
        <v>6.9565168613752351E-2</v>
      </c>
      <c r="D125" s="17">
        <v>39570323</v>
      </c>
      <c r="E125" s="79">
        <v>0</v>
      </c>
      <c r="F125" s="79">
        <v>0</v>
      </c>
      <c r="G125" s="79">
        <v>0</v>
      </c>
      <c r="H125" s="79">
        <v>5606566</v>
      </c>
      <c r="I125" s="79">
        <v>5606566</v>
      </c>
      <c r="J125" s="79"/>
      <c r="K125" s="79">
        <v>20146791</v>
      </c>
      <c r="L125" s="79">
        <v>0</v>
      </c>
      <c r="M125" s="79">
        <v>32400799</v>
      </c>
      <c r="N125" s="79">
        <v>0</v>
      </c>
      <c r="O125" s="79">
        <v>52547590</v>
      </c>
      <c r="P125" s="79"/>
      <c r="Q125" s="79">
        <v>-9780348</v>
      </c>
      <c r="R125" s="79"/>
      <c r="S125" s="79">
        <v>1447125</v>
      </c>
      <c r="T125" s="79"/>
      <c r="U125" s="79">
        <v>-8333223</v>
      </c>
    </row>
    <row r="126" spans="1:21" ht="15" x14ac:dyDescent="0.25">
      <c r="A126" s="56">
        <v>238</v>
      </c>
      <c r="B126" s="57" t="s">
        <v>138</v>
      </c>
      <c r="C126" s="78">
        <v>2.279128865412997E-3</v>
      </c>
      <c r="D126" s="17">
        <v>1296423</v>
      </c>
      <c r="E126" s="79">
        <v>0</v>
      </c>
      <c r="F126" s="79">
        <v>0</v>
      </c>
      <c r="G126" s="79">
        <v>0</v>
      </c>
      <c r="H126" s="79">
        <v>376129</v>
      </c>
      <c r="I126" s="79">
        <v>376129</v>
      </c>
      <c r="J126" s="79"/>
      <c r="K126" s="79">
        <v>660059</v>
      </c>
      <c r="L126" s="79">
        <v>0</v>
      </c>
      <c r="M126" s="79">
        <v>1061531</v>
      </c>
      <c r="N126" s="79">
        <v>0</v>
      </c>
      <c r="O126" s="79">
        <v>1721590</v>
      </c>
      <c r="P126" s="79"/>
      <c r="Q126" s="79">
        <v>-320428</v>
      </c>
      <c r="R126" s="79"/>
      <c r="S126" s="79">
        <v>104742</v>
      </c>
      <c r="T126" s="79"/>
      <c r="U126" s="79">
        <v>-215686</v>
      </c>
    </row>
    <row r="127" spans="1:21" ht="15" x14ac:dyDescent="0.25">
      <c r="A127" s="56">
        <v>239</v>
      </c>
      <c r="B127" s="57" t="s">
        <v>139</v>
      </c>
      <c r="C127" s="78">
        <v>3.6822094101841818E-4</v>
      </c>
      <c r="D127" s="17">
        <v>209450</v>
      </c>
      <c r="E127" s="79">
        <v>0</v>
      </c>
      <c r="F127" s="79">
        <v>0</v>
      </c>
      <c r="G127" s="79">
        <v>0</v>
      </c>
      <c r="H127" s="79">
        <v>52465</v>
      </c>
      <c r="I127" s="79">
        <v>52465</v>
      </c>
      <c r="J127" s="79"/>
      <c r="K127" s="79">
        <v>106641</v>
      </c>
      <c r="L127" s="79">
        <v>0</v>
      </c>
      <c r="M127" s="79">
        <v>171503</v>
      </c>
      <c r="N127" s="79">
        <v>0</v>
      </c>
      <c r="O127" s="79">
        <v>278144</v>
      </c>
      <c r="P127" s="79"/>
      <c r="Q127" s="79">
        <v>-51770</v>
      </c>
      <c r="R127" s="79"/>
      <c r="S127" s="79">
        <v>12561</v>
      </c>
      <c r="T127" s="79"/>
      <c r="U127" s="79">
        <v>-39209</v>
      </c>
    </row>
    <row r="128" spans="1:21" ht="15" x14ac:dyDescent="0.25">
      <c r="A128" s="56">
        <v>241</v>
      </c>
      <c r="B128" s="57" t="s">
        <v>140</v>
      </c>
      <c r="C128" s="78">
        <v>1.2334864807605696E-3</v>
      </c>
      <c r="D128" s="17">
        <v>701639</v>
      </c>
      <c r="E128" s="79">
        <v>0</v>
      </c>
      <c r="F128" s="79">
        <v>0</v>
      </c>
      <c r="G128" s="79">
        <v>0</v>
      </c>
      <c r="H128" s="79">
        <v>169403</v>
      </c>
      <c r="I128" s="79">
        <v>169403</v>
      </c>
      <c r="J128" s="79"/>
      <c r="K128" s="79">
        <v>357230</v>
      </c>
      <c r="L128" s="79">
        <v>0</v>
      </c>
      <c r="M128" s="79">
        <v>574511</v>
      </c>
      <c r="N128" s="79">
        <v>138431</v>
      </c>
      <c r="O128" s="79">
        <v>1070172</v>
      </c>
      <c r="P128" s="79"/>
      <c r="Q128" s="79">
        <v>-173419</v>
      </c>
      <c r="R128" s="79"/>
      <c r="S128" s="79">
        <v>30209</v>
      </c>
      <c r="T128" s="79"/>
      <c r="U128" s="79">
        <v>-143210</v>
      </c>
    </row>
    <row r="129" spans="1:21" ht="15" x14ac:dyDescent="0.25">
      <c r="A129" s="56">
        <v>242</v>
      </c>
      <c r="B129" s="57" t="s">
        <v>141</v>
      </c>
      <c r="C129" s="78">
        <v>9.8974308850830767E-3</v>
      </c>
      <c r="D129" s="17">
        <v>5629893</v>
      </c>
      <c r="E129" s="79">
        <v>0</v>
      </c>
      <c r="F129" s="79">
        <v>0</v>
      </c>
      <c r="G129" s="79">
        <v>0</v>
      </c>
      <c r="H129" s="79">
        <v>734408</v>
      </c>
      <c r="I129" s="79">
        <v>734408</v>
      </c>
      <c r="J129" s="79"/>
      <c r="K129" s="79">
        <v>2866398</v>
      </c>
      <c r="L129" s="79">
        <v>0</v>
      </c>
      <c r="M129" s="79">
        <v>4609845</v>
      </c>
      <c r="N129" s="79">
        <v>0</v>
      </c>
      <c r="O129" s="79">
        <v>7476243</v>
      </c>
      <c r="P129" s="79"/>
      <c r="Q129" s="79">
        <v>-1391506</v>
      </c>
      <c r="R129" s="79"/>
      <c r="S129" s="79">
        <v>206113</v>
      </c>
      <c r="T129" s="79"/>
      <c r="U129" s="79">
        <v>-1185393</v>
      </c>
    </row>
    <row r="130" spans="1:21" ht="15" x14ac:dyDescent="0.25">
      <c r="A130" s="56">
        <v>245</v>
      </c>
      <c r="B130" s="57" t="s">
        <v>142</v>
      </c>
      <c r="C130" s="78">
        <v>5.2967696261158016E-4</v>
      </c>
      <c r="D130" s="17">
        <v>301293</v>
      </c>
      <c r="E130" s="79">
        <v>0</v>
      </c>
      <c r="F130" s="79">
        <v>0</v>
      </c>
      <c r="G130" s="79">
        <v>0</v>
      </c>
      <c r="H130" s="79">
        <v>97351</v>
      </c>
      <c r="I130" s="79">
        <v>97351</v>
      </c>
      <c r="J130" s="79"/>
      <c r="K130" s="79">
        <v>153400</v>
      </c>
      <c r="L130" s="79">
        <v>0</v>
      </c>
      <c r="M130" s="79">
        <v>246703</v>
      </c>
      <c r="N130" s="79">
        <v>5362</v>
      </c>
      <c r="O130" s="79">
        <v>405465</v>
      </c>
      <c r="P130" s="79"/>
      <c r="Q130" s="79">
        <v>-74469</v>
      </c>
      <c r="R130" s="79"/>
      <c r="S130" s="79">
        <v>27888</v>
      </c>
      <c r="T130" s="79"/>
      <c r="U130" s="79">
        <v>-46581</v>
      </c>
    </row>
    <row r="131" spans="1:21" ht="15" x14ac:dyDescent="0.25">
      <c r="A131" s="56">
        <v>246</v>
      </c>
      <c r="B131" s="57" t="s">
        <v>143</v>
      </c>
      <c r="C131" s="78">
        <v>0</v>
      </c>
      <c r="D131" s="17">
        <v>0</v>
      </c>
      <c r="E131" s="79">
        <v>0</v>
      </c>
      <c r="F131" s="79">
        <v>0</v>
      </c>
      <c r="G131" s="79">
        <v>0</v>
      </c>
      <c r="H131" s="79">
        <v>0</v>
      </c>
      <c r="I131" s="79">
        <v>0</v>
      </c>
      <c r="J131" s="79"/>
      <c r="K131" s="79">
        <v>0</v>
      </c>
      <c r="L131" s="79">
        <v>0</v>
      </c>
      <c r="M131" s="79">
        <v>0</v>
      </c>
      <c r="N131" s="79">
        <v>337</v>
      </c>
      <c r="O131" s="79">
        <v>337</v>
      </c>
      <c r="P131" s="79"/>
      <c r="Q131" s="79">
        <v>0</v>
      </c>
      <c r="R131" s="79"/>
      <c r="S131" s="79">
        <v>-139</v>
      </c>
      <c r="T131" s="79"/>
      <c r="U131" s="79">
        <v>-139</v>
      </c>
    </row>
    <row r="132" spans="1:21" ht="15" x14ac:dyDescent="0.25">
      <c r="A132" s="56">
        <v>247</v>
      </c>
      <c r="B132" s="57" t="s">
        <v>144</v>
      </c>
      <c r="C132" s="78">
        <v>4.1845010497652865E-2</v>
      </c>
      <c r="D132" s="17">
        <v>23802438</v>
      </c>
      <c r="E132" s="79">
        <v>0</v>
      </c>
      <c r="F132" s="79">
        <v>0</v>
      </c>
      <c r="G132" s="79">
        <v>0</v>
      </c>
      <c r="H132" s="79">
        <v>3206554</v>
      </c>
      <c r="I132" s="79">
        <v>3206554</v>
      </c>
      <c r="J132" s="79"/>
      <c r="K132" s="79">
        <v>12118747</v>
      </c>
      <c r="L132" s="79">
        <v>0</v>
      </c>
      <c r="M132" s="79">
        <v>19489808</v>
      </c>
      <c r="N132" s="79">
        <v>127029</v>
      </c>
      <c r="O132" s="79">
        <v>31735584</v>
      </c>
      <c r="P132" s="79"/>
      <c r="Q132" s="79">
        <v>-5883098</v>
      </c>
      <c r="R132" s="79"/>
      <c r="S132" s="79">
        <v>688863</v>
      </c>
      <c r="T132" s="79"/>
      <c r="U132" s="79">
        <v>-5194235</v>
      </c>
    </row>
    <row r="133" spans="1:21" ht="15" x14ac:dyDescent="0.25">
      <c r="A133" s="56">
        <v>261</v>
      </c>
      <c r="B133" s="57" t="s">
        <v>145</v>
      </c>
      <c r="C133" s="78">
        <v>2.2469400757936437E-3</v>
      </c>
      <c r="D133" s="17">
        <v>1278116</v>
      </c>
      <c r="E133" s="79">
        <v>0</v>
      </c>
      <c r="F133" s="79">
        <v>0</v>
      </c>
      <c r="G133" s="79">
        <v>0</v>
      </c>
      <c r="H133" s="79">
        <v>202548</v>
      </c>
      <c r="I133" s="79">
        <v>202548</v>
      </c>
      <c r="J133" s="79"/>
      <c r="K133" s="79">
        <v>650737</v>
      </c>
      <c r="L133" s="79">
        <v>0</v>
      </c>
      <c r="M133" s="79">
        <v>1046539</v>
      </c>
      <c r="N133" s="79">
        <v>407380</v>
      </c>
      <c r="O133" s="79">
        <v>2104656</v>
      </c>
      <c r="P133" s="79"/>
      <c r="Q133" s="79">
        <v>-315903</v>
      </c>
      <c r="R133" s="79"/>
      <c r="S133" s="79">
        <v>-7112</v>
      </c>
      <c r="T133" s="79"/>
      <c r="U133" s="79">
        <v>-323015</v>
      </c>
    </row>
    <row r="134" spans="1:21" ht="15" x14ac:dyDescent="0.25">
      <c r="A134" s="56">
        <v>262</v>
      </c>
      <c r="B134" s="57" t="s">
        <v>146</v>
      </c>
      <c r="C134" s="78">
        <v>8.4860134830622314E-3</v>
      </c>
      <c r="D134" s="17">
        <v>4827047</v>
      </c>
      <c r="E134" s="79">
        <v>0</v>
      </c>
      <c r="F134" s="79">
        <v>0</v>
      </c>
      <c r="G134" s="79">
        <v>0</v>
      </c>
      <c r="H134" s="79">
        <v>51655</v>
      </c>
      <c r="I134" s="79">
        <v>51655</v>
      </c>
      <c r="J134" s="79"/>
      <c r="K134" s="79">
        <v>2457637</v>
      </c>
      <c r="L134" s="79">
        <v>0</v>
      </c>
      <c r="M134" s="79">
        <v>3952461</v>
      </c>
      <c r="N134" s="79">
        <v>829995</v>
      </c>
      <c r="O134" s="79">
        <v>7240093</v>
      </c>
      <c r="P134" s="79"/>
      <c r="Q134" s="79">
        <v>-1193070</v>
      </c>
      <c r="R134" s="79"/>
      <c r="S134" s="79">
        <v>-158654</v>
      </c>
      <c r="T134" s="79"/>
      <c r="U134" s="79">
        <v>-1351724</v>
      </c>
    </row>
    <row r="135" spans="1:21" ht="15" x14ac:dyDescent="0.25">
      <c r="A135" s="56">
        <v>263</v>
      </c>
      <c r="B135" s="57" t="s">
        <v>147</v>
      </c>
      <c r="C135" s="78">
        <v>1.784630433111805E-4</v>
      </c>
      <c r="D135" s="17">
        <v>101515</v>
      </c>
      <c r="E135" s="79">
        <v>0</v>
      </c>
      <c r="F135" s="79">
        <v>0</v>
      </c>
      <c r="G135" s="79">
        <v>0</v>
      </c>
      <c r="H135" s="79">
        <v>23197</v>
      </c>
      <c r="I135" s="79">
        <v>23197</v>
      </c>
      <c r="J135" s="79"/>
      <c r="K135" s="79">
        <v>51685</v>
      </c>
      <c r="L135" s="79">
        <v>0</v>
      </c>
      <c r="M135" s="79">
        <v>83121</v>
      </c>
      <c r="N135" s="79">
        <v>74079</v>
      </c>
      <c r="O135" s="79">
        <v>208885</v>
      </c>
      <c r="P135" s="79"/>
      <c r="Q135" s="79">
        <v>-25091</v>
      </c>
      <c r="R135" s="79"/>
      <c r="S135" s="79">
        <v>-6836</v>
      </c>
      <c r="T135" s="79"/>
      <c r="U135" s="79">
        <v>-31927</v>
      </c>
    </row>
    <row r="136" spans="1:21" ht="15" x14ac:dyDescent="0.25">
      <c r="A136" s="56">
        <v>268</v>
      </c>
      <c r="B136" s="57" t="s">
        <v>148</v>
      </c>
      <c r="C136" s="78">
        <v>3.2553205511797055E-3</v>
      </c>
      <c r="D136" s="17">
        <v>1851702</v>
      </c>
      <c r="E136" s="79">
        <v>0</v>
      </c>
      <c r="F136" s="79">
        <v>0</v>
      </c>
      <c r="G136" s="79">
        <v>0</v>
      </c>
      <c r="H136" s="79">
        <v>38676</v>
      </c>
      <c r="I136" s="79">
        <v>38676</v>
      </c>
      <c r="J136" s="79"/>
      <c r="K136" s="79">
        <v>942774</v>
      </c>
      <c r="L136" s="79">
        <v>0</v>
      </c>
      <c r="M136" s="79">
        <v>1516204</v>
      </c>
      <c r="N136" s="79">
        <v>111343</v>
      </c>
      <c r="O136" s="79">
        <v>2570321</v>
      </c>
      <c r="P136" s="79"/>
      <c r="Q136" s="79">
        <v>-457674</v>
      </c>
      <c r="R136" s="79"/>
      <c r="S136" s="79">
        <v>-17926</v>
      </c>
      <c r="T136" s="79"/>
      <c r="U136" s="79">
        <v>-475600</v>
      </c>
    </row>
    <row r="137" spans="1:21" ht="15" x14ac:dyDescent="0.25">
      <c r="A137" s="56">
        <v>270</v>
      </c>
      <c r="B137" s="57" t="s">
        <v>149</v>
      </c>
      <c r="C137" s="78">
        <v>1.0555839616191809E-3</v>
      </c>
      <c r="D137" s="17">
        <v>600440</v>
      </c>
      <c r="E137" s="79">
        <v>0</v>
      </c>
      <c r="F137" s="79">
        <v>0</v>
      </c>
      <c r="G137" s="79">
        <v>0</v>
      </c>
      <c r="H137" s="79">
        <v>1025173</v>
      </c>
      <c r="I137" s="79">
        <v>1025173</v>
      </c>
      <c r="J137" s="79"/>
      <c r="K137" s="79">
        <v>305708</v>
      </c>
      <c r="L137" s="79">
        <v>0</v>
      </c>
      <c r="M137" s="79">
        <v>491651</v>
      </c>
      <c r="N137" s="79">
        <v>0</v>
      </c>
      <c r="O137" s="79">
        <v>797359</v>
      </c>
      <c r="P137" s="79"/>
      <c r="Q137" s="79">
        <v>-148408</v>
      </c>
      <c r="R137" s="79"/>
      <c r="S137" s="79">
        <v>272991</v>
      </c>
      <c r="T137" s="79"/>
      <c r="U137" s="79">
        <v>124583</v>
      </c>
    </row>
    <row r="138" spans="1:21" ht="15" x14ac:dyDescent="0.25">
      <c r="A138" s="56">
        <v>275</v>
      </c>
      <c r="B138" s="57" t="s">
        <v>150</v>
      </c>
      <c r="C138" s="78">
        <v>1.3832558657883268E-3</v>
      </c>
      <c r="D138" s="17">
        <v>786825</v>
      </c>
      <c r="E138" s="79">
        <v>0</v>
      </c>
      <c r="F138" s="79">
        <v>0</v>
      </c>
      <c r="G138" s="79">
        <v>0</v>
      </c>
      <c r="H138" s="79">
        <v>0</v>
      </c>
      <c r="I138" s="79">
        <v>0</v>
      </c>
      <c r="J138" s="79"/>
      <c r="K138" s="79">
        <v>400605</v>
      </c>
      <c r="L138" s="79">
        <v>0</v>
      </c>
      <c r="M138" s="79">
        <v>644268</v>
      </c>
      <c r="N138" s="79">
        <v>122737</v>
      </c>
      <c r="O138" s="79">
        <v>1167610</v>
      </c>
      <c r="P138" s="79"/>
      <c r="Q138" s="79">
        <v>-194476</v>
      </c>
      <c r="R138" s="79"/>
      <c r="S138" s="79">
        <v>-37081</v>
      </c>
      <c r="T138" s="79"/>
      <c r="U138" s="79">
        <v>-231557</v>
      </c>
    </row>
    <row r="139" spans="1:21" ht="15" x14ac:dyDescent="0.25">
      <c r="A139" s="56">
        <v>276</v>
      </c>
      <c r="B139" s="57" t="s">
        <v>151</v>
      </c>
      <c r="C139" s="78">
        <v>1.8795511497873159E-3</v>
      </c>
      <c r="D139" s="17">
        <v>1069134</v>
      </c>
      <c r="E139" s="79">
        <v>0</v>
      </c>
      <c r="F139" s="79">
        <v>0</v>
      </c>
      <c r="G139" s="79">
        <v>0</v>
      </c>
      <c r="H139" s="79">
        <v>20322</v>
      </c>
      <c r="I139" s="79">
        <v>20322</v>
      </c>
      <c r="J139" s="79"/>
      <c r="K139" s="79">
        <v>544337</v>
      </c>
      <c r="L139" s="79">
        <v>0</v>
      </c>
      <c r="M139" s="79">
        <v>875423</v>
      </c>
      <c r="N139" s="79">
        <v>362465</v>
      </c>
      <c r="O139" s="79">
        <v>1782225</v>
      </c>
      <c r="P139" s="79"/>
      <c r="Q139" s="79">
        <v>-264251</v>
      </c>
      <c r="R139" s="79"/>
      <c r="S139" s="79">
        <v>-108111</v>
      </c>
      <c r="T139" s="79"/>
      <c r="U139" s="79">
        <v>-372362</v>
      </c>
    </row>
    <row r="140" spans="1:21" ht="15" x14ac:dyDescent="0.25">
      <c r="A140" s="56">
        <v>277</v>
      </c>
      <c r="B140" s="57" t="s">
        <v>152</v>
      </c>
      <c r="C140" s="78">
        <v>7.4246981409230187E-4</v>
      </c>
      <c r="D140" s="17">
        <v>422334</v>
      </c>
      <c r="E140" s="79">
        <v>0</v>
      </c>
      <c r="F140" s="79">
        <v>0</v>
      </c>
      <c r="G140" s="79">
        <v>0</v>
      </c>
      <c r="H140" s="79">
        <v>16429</v>
      </c>
      <c r="I140" s="79">
        <v>16429</v>
      </c>
      <c r="J140" s="79"/>
      <c r="K140" s="79">
        <v>215027</v>
      </c>
      <c r="L140" s="79">
        <v>0</v>
      </c>
      <c r="M140" s="79">
        <v>345814</v>
      </c>
      <c r="N140" s="79">
        <v>22489</v>
      </c>
      <c r="O140" s="79">
        <v>583330</v>
      </c>
      <c r="P140" s="79"/>
      <c r="Q140" s="79">
        <v>-104386</v>
      </c>
      <c r="R140" s="79"/>
      <c r="S140" s="79">
        <v>255</v>
      </c>
      <c r="T140" s="79"/>
      <c r="U140" s="79">
        <v>-104131</v>
      </c>
    </row>
    <row r="141" spans="1:21" ht="15" x14ac:dyDescent="0.25">
      <c r="A141" s="56">
        <v>278</v>
      </c>
      <c r="B141" s="57" t="s">
        <v>153</v>
      </c>
      <c r="C141" s="78">
        <v>1.2236969386655032E-3</v>
      </c>
      <c r="D141" s="17">
        <v>696069</v>
      </c>
      <c r="E141" s="79">
        <v>0</v>
      </c>
      <c r="F141" s="79">
        <v>0</v>
      </c>
      <c r="G141" s="79">
        <v>0</v>
      </c>
      <c r="H141" s="79">
        <v>168715</v>
      </c>
      <c r="I141" s="79">
        <v>168715</v>
      </c>
      <c r="J141" s="79"/>
      <c r="K141" s="79">
        <v>354395</v>
      </c>
      <c r="L141" s="79">
        <v>0</v>
      </c>
      <c r="M141" s="79">
        <v>569951</v>
      </c>
      <c r="N141" s="79">
        <v>22566</v>
      </c>
      <c r="O141" s="79">
        <v>946912</v>
      </c>
      <c r="P141" s="79"/>
      <c r="Q141" s="79">
        <v>-172042</v>
      </c>
      <c r="R141" s="79"/>
      <c r="S141" s="79">
        <v>28414</v>
      </c>
      <c r="T141" s="79"/>
      <c r="U141" s="79">
        <v>-143628</v>
      </c>
    </row>
    <row r="142" spans="1:21" ht="15" x14ac:dyDescent="0.25">
      <c r="A142" s="56">
        <v>279</v>
      </c>
      <c r="B142" s="57" t="s">
        <v>154</v>
      </c>
      <c r="C142" s="78">
        <v>1.254899172331765E-3</v>
      </c>
      <c r="D142" s="17">
        <v>713816</v>
      </c>
      <c r="E142" s="79">
        <v>0</v>
      </c>
      <c r="F142" s="79">
        <v>0</v>
      </c>
      <c r="G142" s="79">
        <v>0</v>
      </c>
      <c r="H142" s="79">
        <v>0</v>
      </c>
      <c r="I142" s="79">
        <v>0</v>
      </c>
      <c r="J142" s="79"/>
      <c r="K142" s="79">
        <v>363432</v>
      </c>
      <c r="L142" s="79">
        <v>0</v>
      </c>
      <c r="M142" s="79">
        <v>584484</v>
      </c>
      <c r="N142" s="79">
        <v>377997</v>
      </c>
      <c r="O142" s="79">
        <v>1325913</v>
      </c>
      <c r="P142" s="79"/>
      <c r="Q142" s="79">
        <v>-176430</v>
      </c>
      <c r="R142" s="79"/>
      <c r="S142" s="79">
        <v>-96151</v>
      </c>
      <c r="T142" s="79"/>
      <c r="U142" s="79">
        <v>-272581</v>
      </c>
    </row>
    <row r="143" spans="1:21" ht="15" x14ac:dyDescent="0.25">
      <c r="A143" s="56">
        <v>280</v>
      </c>
      <c r="B143" s="57" t="s">
        <v>155</v>
      </c>
      <c r="C143" s="78">
        <v>1.5852273429019598E-2</v>
      </c>
      <c r="D143" s="17">
        <v>9017151</v>
      </c>
      <c r="E143" s="79">
        <v>0</v>
      </c>
      <c r="F143" s="79">
        <v>0</v>
      </c>
      <c r="G143" s="79">
        <v>0</v>
      </c>
      <c r="H143" s="79">
        <v>0</v>
      </c>
      <c r="I143" s="79">
        <v>0</v>
      </c>
      <c r="J143" s="79"/>
      <c r="K143" s="79">
        <v>4590982</v>
      </c>
      <c r="L143" s="79">
        <v>0</v>
      </c>
      <c r="M143" s="79">
        <v>7383384</v>
      </c>
      <c r="N143" s="79">
        <v>1334688</v>
      </c>
      <c r="O143" s="79">
        <v>13309054</v>
      </c>
      <c r="P143" s="79"/>
      <c r="Q143" s="79">
        <v>-2228712</v>
      </c>
      <c r="R143" s="79"/>
      <c r="S143" s="79">
        <v>-461236</v>
      </c>
      <c r="T143" s="79"/>
      <c r="U143" s="79">
        <v>-2689948</v>
      </c>
    </row>
    <row r="144" spans="1:21" ht="15" x14ac:dyDescent="0.25">
      <c r="A144" s="56">
        <v>282</v>
      </c>
      <c r="B144" s="57" t="s">
        <v>156</v>
      </c>
      <c r="C144" s="78">
        <v>2.1592719237114744E-3</v>
      </c>
      <c r="D144" s="17">
        <v>1228247</v>
      </c>
      <c r="E144" s="79">
        <v>0</v>
      </c>
      <c r="F144" s="79">
        <v>0</v>
      </c>
      <c r="G144" s="79">
        <v>0</v>
      </c>
      <c r="H144" s="79">
        <v>196094</v>
      </c>
      <c r="I144" s="79">
        <v>196094</v>
      </c>
      <c r="J144" s="79"/>
      <c r="K144" s="79">
        <v>625347</v>
      </c>
      <c r="L144" s="79">
        <v>0</v>
      </c>
      <c r="M144" s="79">
        <v>1005706</v>
      </c>
      <c r="N144" s="79">
        <v>44151</v>
      </c>
      <c r="O144" s="79">
        <v>1675204</v>
      </c>
      <c r="P144" s="79"/>
      <c r="Q144" s="79">
        <v>-303578</v>
      </c>
      <c r="R144" s="79"/>
      <c r="S144" s="79">
        <v>54050</v>
      </c>
      <c r="T144" s="79"/>
      <c r="U144" s="79">
        <v>-249528</v>
      </c>
    </row>
    <row r="145" spans="1:21" ht="15" x14ac:dyDescent="0.25">
      <c r="A145" s="56">
        <v>283</v>
      </c>
      <c r="B145" s="57" t="s">
        <v>157</v>
      </c>
      <c r="C145" s="78">
        <v>4.098749038280238E-3</v>
      </c>
      <c r="D145" s="17">
        <v>2331464</v>
      </c>
      <c r="E145" s="79">
        <v>0</v>
      </c>
      <c r="F145" s="79">
        <v>0</v>
      </c>
      <c r="G145" s="79">
        <v>0</v>
      </c>
      <c r="H145" s="79">
        <v>0</v>
      </c>
      <c r="I145" s="79">
        <v>0</v>
      </c>
      <c r="J145" s="79"/>
      <c r="K145" s="79">
        <v>1187040</v>
      </c>
      <c r="L145" s="79">
        <v>0</v>
      </c>
      <c r="M145" s="79">
        <v>1909041</v>
      </c>
      <c r="N145" s="79">
        <v>918694</v>
      </c>
      <c r="O145" s="79">
        <v>4014775</v>
      </c>
      <c r="P145" s="79"/>
      <c r="Q145" s="79">
        <v>-576254</v>
      </c>
      <c r="R145" s="79"/>
      <c r="S145" s="79">
        <v>-255577</v>
      </c>
      <c r="T145" s="79"/>
      <c r="U145" s="79">
        <v>-831831</v>
      </c>
    </row>
    <row r="146" spans="1:21" ht="15" x14ac:dyDescent="0.25">
      <c r="A146" s="56">
        <v>284</v>
      </c>
      <c r="B146" s="57" t="s">
        <v>158</v>
      </c>
      <c r="C146" s="78">
        <v>5.4924435181158339E-4</v>
      </c>
      <c r="D146" s="17">
        <v>312421</v>
      </c>
      <c r="E146" s="79">
        <v>0</v>
      </c>
      <c r="F146" s="79">
        <v>0</v>
      </c>
      <c r="G146" s="79">
        <v>0</v>
      </c>
      <c r="H146" s="79">
        <v>13517</v>
      </c>
      <c r="I146" s="79">
        <v>13517</v>
      </c>
      <c r="J146" s="79"/>
      <c r="K146" s="79">
        <v>159067</v>
      </c>
      <c r="L146" s="79">
        <v>0</v>
      </c>
      <c r="M146" s="79">
        <v>255817</v>
      </c>
      <c r="N146" s="79">
        <v>78884</v>
      </c>
      <c r="O146" s="79">
        <v>493768</v>
      </c>
      <c r="P146" s="79"/>
      <c r="Q146" s="79">
        <v>-77219</v>
      </c>
      <c r="R146" s="79"/>
      <c r="S146" s="79">
        <v>-16575</v>
      </c>
      <c r="T146" s="79"/>
      <c r="U146" s="79">
        <v>-93794</v>
      </c>
    </row>
    <row r="147" spans="1:21" ht="15" x14ac:dyDescent="0.25">
      <c r="A147" s="56">
        <v>285</v>
      </c>
      <c r="B147" s="57" t="s">
        <v>159</v>
      </c>
      <c r="C147" s="78">
        <v>2.0729896279596842E-3</v>
      </c>
      <c r="D147" s="17">
        <v>1179163</v>
      </c>
      <c r="E147" s="79">
        <v>0</v>
      </c>
      <c r="F147" s="79">
        <v>0</v>
      </c>
      <c r="G147" s="79">
        <v>0</v>
      </c>
      <c r="H147" s="79">
        <v>175402</v>
      </c>
      <c r="I147" s="79">
        <v>175402</v>
      </c>
      <c r="J147" s="79"/>
      <c r="K147" s="79">
        <v>600359</v>
      </c>
      <c r="L147" s="79">
        <v>0</v>
      </c>
      <c r="M147" s="79">
        <v>965519</v>
      </c>
      <c r="N147" s="79">
        <v>33139</v>
      </c>
      <c r="O147" s="79">
        <v>1599017</v>
      </c>
      <c r="P147" s="79"/>
      <c r="Q147" s="79">
        <v>-291448</v>
      </c>
      <c r="R147" s="79"/>
      <c r="S147" s="79">
        <v>39243</v>
      </c>
      <c r="T147" s="79"/>
      <c r="U147" s="79">
        <v>-252205</v>
      </c>
    </row>
    <row r="148" spans="1:21" ht="15" x14ac:dyDescent="0.25">
      <c r="A148" s="56">
        <v>286</v>
      </c>
      <c r="B148" s="57" t="s">
        <v>160</v>
      </c>
      <c r="C148" s="78">
        <v>2.6767242802116795E-3</v>
      </c>
      <c r="D148" s="17">
        <v>1522585</v>
      </c>
      <c r="E148" s="79">
        <v>0</v>
      </c>
      <c r="F148" s="79">
        <v>0</v>
      </c>
      <c r="G148" s="79">
        <v>0</v>
      </c>
      <c r="H148" s="79">
        <v>0</v>
      </c>
      <c r="I148" s="79">
        <v>0</v>
      </c>
      <c r="J148" s="79"/>
      <c r="K148" s="79">
        <v>775207</v>
      </c>
      <c r="L148" s="79">
        <v>0</v>
      </c>
      <c r="M148" s="79">
        <v>1246716</v>
      </c>
      <c r="N148" s="79">
        <v>225385</v>
      </c>
      <c r="O148" s="79">
        <v>2247308</v>
      </c>
      <c r="P148" s="79"/>
      <c r="Q148" s="79">
        <v>-376328</v>
      </c>
      <c r="R148" s="79"/>
      <c r="S148" s="79">
        <v>-68610</v>
      </c>
      <c r="T148" s="79"/>
      <c r="U148" s="79">
        <v>-444938</v>
      </c>
    </row>
    <row r="149" spans="1:21" ht="15" x14ac:dyDescent="0.25">
      <c r="A149" s="56">
        <v>287</v>
      </c>
      <c r="B149" s="57" t="s">
        <v>161</v>
      </c>
      <c r="C149" s="78">
        <v>6.9977224048490064E-4</v>
      </c>
      <c r="D149" s="17">
        <v>398048</v>
      </c>
      <c r="E149" s="79">
        <v>0</v>
      </c>
      <c r="F149" s="79">
        <v>0</v>
      </c>
      <c r="G149" s="79">
        <v>0</v>
      </c>
      <c r="H149" s="79">
        <v>8124</v>
      </c>
      <c r="I149" s="79">
        <v>8124</v>
      </c>
      <c r="J149" s="79"/>
      <c r="K149" s="79">
        <v>202661</v>
      </c>
      <c r="L149" s="79">
        <v>0</v>
      </c>
      <c r="M149" s="79">
        <v>325927</v>
      </c>
      <c r="N149" s="79">
        <v>151830</v>
      </c>
      <c r="O149" s="79">
        <v>680418</v>
      </c>
      <c r="P149" s="79"/>
      <c r="Q149" s="79">
        <v>-98383</v>
      </c>
      <c r="R149" s="79"/>
      <c r="S149" s="79">
        <v>-28757</v>
      </c>
      <c r="T149" s="79"/>
      <c r="U149" s="79">
        <v>-127140</v>
      </c>
    </row>
    <row r="150" spans="1:21" ht="15" x14ac:dyDescent="0.25">
      <c r="A150" s="56">
        <v>288</v>
      </c>
      <c r="B150" s="57" t="s">
        <v>162</v>
      </c>
      <c r="C150" s="78">
        <v>1.2963370284309011E-3</v>
      </c>
      <c r="D150" s="17">
        <v>737386</v>
      </c>
      <c r="E150" s="79">
        <v>0</v>
      </c>
      <c r="F150" s="79">
        <v>0</v>
      </c>
      <c r="G150" s="79">
        <v>0</v>
      </c>
      <c r="H150" s="79">
        <v>30196</v>
      </c>
      <c r="I150" s="79">
        <v>30196</v>
      </c>
      <c r="J150" s="79"/>
      <c r="K150" s="79">
        <v>375433</v>
      </c>
      <c r="L150" s="79">
        <v>0</v>
      </c>
      <c r="M150" s="79">
        <v>603784</v>
      </c>
      <c r="N150" s="79">
        <v>89171</v>
      </c>
      <c r="O150" s="79">
        <v>1068388</v>
      </c>
      <c r="P150" s="79"/>
      <c r="Q150" s="79">
        <v>-182255</v>
      </c>
      <c r="R150" s="79"/>
      <c r="S150" s="79">
        <v>-14526</v>
      </c>
      <c r="T150" s="79"/>
      <c r="U150" s="79">
        <v>-196781</v>
      </c>
    </row>
    <row r="151" spans="1:21" ht="15" x14ac:dyDescent="0.25">
      <c r="A151" s="56">
        <v>290</v>
      </c>
      <c r="B151" s="57" t="s">
        <v>163</v>
      </c>
      <c r="C151" s="78">
        <v>3.0395012033246835E-3</v>
      </c>
      <c r="D151" s="17">
        <v>1728940</v>
      </c>
      <c r="E151" s="79">
        <v>0</v>
      </c>
      <c r="F151" s="79">
        <v>0</v>
      </c>
      <c r="G151" s="79">
        <v>0</v>
      </c>
      <c r="H151" s="79">
        <v>107284</v>
      </c>
      <c r="I151" s="79">
        <v>107284</v>
      </c>
      <c r="J151" s="79"/>
      <c r="K151" s="79">
        <v>880271</v>
      </c>
      <c r="L151" s="79">
        <v>0</v>
      </c>
      <c r="M151" s="79">
        <v>1415684</v>
      </c>
      <c r="N151" s="79">
        <v>211562</v>
      </c>
      <c r="O151" s="79">
        <v>2507517</v>
      </c>
      <c r="P151" s="79"/>
      <c r="Q151" s="79">
        <v>-427332</v>
      </c>
      <c r="R151" s="79"/>
      <c r="S151" s="79">
        <v>-46837</v>
      </c>
      <c r="T151" s="79"/>
      <c r="U151" s="79">
        <v>-474169</v>
      </c>
    </row>
    <row r="152" spans="1:21" ht="15" x14ac:dyDescent="0.25">
      <c r="A152" s="56">
        <v>291</v>
      </c>
      <c r="B152" s="57" t="s">
        <v>164</v>
      </c>
      <c r="C152" s="78">
        <v>2.0643102745705093E-3</v>
      </c>
      <c r="D152" s="17">
        <v>1174227</v>
      </c>
      <c r="E152" s="79">
        <v>0</v>
      </c>
      <c r="F152" s="79">
        <v>0</v>
      </c>
      <c r="G152" s="79">
        <v>0</v>
      </c>
      <c r="H152" s="79">
        <v>119699</v>
      </c>
      <c r="I152" s="79">
        <v>119699</v>
      </c>
      <c r="J152" s="79"/>
      <c r="K152" s="79">
        <v>597846</v>
      </c>
      <c r="L152" s="79">
        <v>0</v>
      </c>
      <c r="M152" s="79">
        <v>961477</v>
      </c>
      <c r="N152" s="79">
        <v>139242</v>
      </c>
      <c r="O152" s="79">
        <v>1698565</v>
      </c>
      <c r="P152" s="79"/>
      <c r="Q152" s="79">
        <v>-290227</v>
      </c>
      <c r="R152" s="79"/>
      <c r="S152" s="79">
        <v>-21395</v>
      </c>
      <c r="T152" s="79"/>
      <c r="U152" s="79">
        <v>-311622</v>
      </c>
    </row>
    <row r="153" spans="1:21" ht="15" x14ac:dyDescent="0.25">
      <c r="A153" s="56">
        <v>292</v>
      </c>
      <c r="B153" s="57" t="s">
        <v>165</v>
      </c>
      <c r="C153" s="78">
        <v>1.6264181005667822E-3</v>
      </c>
      <c r="D153" s="17">
        <v>925148</v>
      </c>
      <c r="E153" s="79">
        <v>0</v>
      </c>
      <c r="F153" s="79">
        <v>0</v>
      </c>
      <c r="G153" s="79">
        <v>0</v>
      </c>
      <c r="H153" s="79">
        <v>80729</v>
      </c>
      <c r="I153" s="79">
        <v>80729</v>
      </c>
      <c r="J153" s="79"/>
      <c r="K153" s="79">
        <v>471027</v>
      </c>
      <c r="L153" s="79">
        <v>0</v>
      </c>
      <c r="M153" s="79">
        <v>757523</v>
      </c>
      <c r="N153" s="79">
        <v>45439</v>
      </c>
      <c r="O153" s="79">
        <v>1273989</v>
      </c>
      <c r="P153" s="79"/>
      <c r="Q153" s="79">
        <v>-228662</v>
      </c>
      <c r="R153" s="79"/>
      <c r="S153" s="79">
        <v>-1246</v>
      </c>
      <c r="T153" s="79"/>
      <c r="U153" s="79">
        <v>-229908</v>
      </c>
    </row>
    <row r="154" spans="1:21" ht="15" x14ac:dyDescent="0.25">
      <c r="A154" s="56">
        <v>293</v>
      </c>
      <c r="B154" s="57" t="s">
        <v>166</v>
      </c>
      <c r="C154" s="78">
        <v>3.1367792958677835E-3</v>
      </c>
      <c r="D154" s="17">
        <v>1784275</v>
      </c>
      <c r="E154" s="79">
        <v>0</v>
      </c>
      <c r="F154" s="79">
        <v>0</v>
      </c>
      <c r="G154" s="79">
        <v>0</v>
      </c>
      <c r="H154" s="79">
        <v>70723</v>
      </c>
      <c r="I154" s="79">
        <v>70723</v>
      </c>
      <c r="J154" s="79"/>
      <c r="K154" s="79">
        <v>908444</v>
      </c>
      <c r="L154" s="79">
        <v>0</v>
      </c>
      <c r="M154" s="79">
        <v>1460992</v>
      </c>
      <c r="N154" s="79">
        <v>1100319</v>
      </c>
      <c r="O154" s="79">
        <v>3469755</v>
      </c>
      <c r="P154" s="79"/>
      <c r="Q154" s="79">
        <v>-441008</v>
      </c>
      <c r="R154" s="79"/>
      <c r="S154" s="79">
        <v>-211311</v>
      </c>
      <c r="T154" s="79"/>
      <c r="U154" s="79">
        <v>-652319</v>
      </c>
    </row>
    <row r="155" spans="1:21" ht="15" x14ac:dyDescent="0.25">
      <c r="A155" s="56">
        <v>294</v>
      </c>
      <c r="B155" s="57" t="s">
        <v>167</v>
      </c>
      <c r="C155" s="78">
        <v>1.5223477248275915E-3</v>
      </c>
      <c r="D155" s="17">
        <v>865947</v>
      </c>
      <c r="E155" s="79">
        <v>0</v>
      </c>
      <c r="F155" s="79">
        <v>0</v>
      </c>
      <c r="G155" s="79">
        <v>0</v>
      </c>
      <c r="H155" s="79">
        <v>135070</v>
      </c>
      <c r="I155" s="79">
        <v>135070</v>
      </c>
      <c r="J155" s="79"/>
      <c r="K155" s="79">
        <v>440888</v>
      </c>
      <c r="L155" s="79">
        <v>0</v>
      </c>
      <c r="M155" s="79">
        <v>709051</v>
      </c>
      <c r="N155" s="79">
        <v>94147</v>
      </c>
      <c r="O155" s="79">
        <v>1244086</v>
      </c>
      <c r="P155" s="79"/>
      <c r="Q155" s="79">
        <v>-214031</v>
      </c>
      <c r="R155" s="79"/>
      <c r="S155" s="79">
        <v>9030</v>
      </c>
      <c r="T155" s="79"/>
      <c r="U155" s="79">
        <v>-205001</v>
      </c>
    </row>
    <row r="156" spans="1:21" ht="15" x14ac:dyDescent="0.25">
      <c r="A156" s="56">
        <v>295</v>
      </c>
      <c r="B156" s="57" t="s">
        <v>168</v>
      </c>
      <c r="C156" s="78">
        <v>8.0925764726111245E-3</v>
      </c>
      <c r="D156" s="17">
        <v>4603250</v>
      </c>
      <c r="E156" s="79">
        <v>0</v>
      </c>
      <c r="F156" s="79">
        <v>0</v>
      </c>
      <c r="G156" s="79">
        <v>0</v>
      </c>
      <c r="H156" s="79">
        <v>0</v>
      </c>
      <c r="I156" s="79">
        <v>0</v>
      </c>
      <c r="J156" s="79"/>
      <c r="K156" s="79">
        <v>2343694</v>
      </c>
      <c r="L156" s="79">
        <v>0</v>
      </c>
      <c r="M156" s="79">
        <v>3769213</v>
      </c>
      <c r="N156" s="79">
        <v>2305255</v>
      </c>
      <c r="O156" s="79">
        <v>8418162</v>
      </c>
      <c r="P156" s="79"/>
      <c r="Q156" s="79">
        <v>-1137756</v>
      </c>
      <c r="R156" s="79"/>
      <c r="S156" s="79">
        <v>-562520</v>
      </c>
      <c r="T156" s="79"/>
      <c r="U156" s="79">
        <v>-1700276</v>
      </c>
    </row>
    <row r="157" spans="1:21" ht="15" x14ac:dyDescent="0.25">
      <c r="A157" s="56">
        <v>296</v>
      </c>
      <c r="B157" s="57" t="s">
        <v>169</v>
      </c>
      <c r="C157" s="78">
        <v>1.3672136807560153E-3</v>
      </c>
      <c r="D157" s="17">
        <v>777707</v>
      </c>
      <c r="E157" s="79">
        <v>0</v>
      </c>
      <c r="F157" s="79">
        <v>0</v>
      </c>
      <c r="G157" s="79">
        <v>0</v>
      </c>
      <c r="H157" s="79">
        <v>42124</v>
      </c>
      <c r="I157" s="79">
        <v>42124</v>
      </c>
      <c r="J157" s="79"/>
      <c r="K157" s="79">
        <v>395959</v>
      </c>
      <c r="L157" s="79">
        <v>0</v>
      </c>
      <c r="M157" s="79">
        <v>636796</v>
      </c>
      <c r="N157" s="79">
        <v>32718</v>
      </c>
      <c r="O157" s="79">
        <v>1065473</v>
      </c>
      <c r="P157" s="79"/>
      <c r="Q157" s="79">
        <v>-192220</v>
      </c>
      <c r="R157" s="79"/>
      <c r="S157" s="79">
        <v>8378</v>
      </c>
      <c r="T157" s="79"/>
      <c r="U157" s="79">
        <v>-183842</v>
      </c>
    </row>
    <row r="158" spans="1:21" ht="15" x14ac:dyDescent="0.25">
      <c r="A158" s="56">
        <v>297</v>
      </c>
      <c r="B158" s="57" t="s">
        <v>170</v>
      </c>
      <c r="C158" s="78">
        <v>2.4446956760367775E-3</v>
      </c>
      <c r="D158" s="17">
        <v>1390601</v>
      </c>
      <c r="E158" s="79">
        <v>0</v>
      </c>
      <c r="F158" s="79">
        <v>0</v>
      </c>
      <c r="G158" s="79">
        <v>0</v>
      </c>
      <c r="H158" s="79">
        <v>188017</v>
      </c>
      <c r="I158" s="79">
        <v>188017</v>
      </c>
      <c r="J158" s="79"/>
      <c r="K158" s="79">
        <v>708009</v>
      </c>
      <c r="L158" s="79">
        <v>0</v>
      </c>
      <c r="M158" s="79">
        <v>1138646</v>
      </c>
      <c r="N158" s="79">
        <v>71315</v>
      </c>
      <c r="O158" s="79">
        <v>1917970</v>
      </c>
      <c r="P158" s="79"/>
      <c r="Q158" s="79">
        <v>-343706</v>
      </c>
      <c r="R158" s="79"/>
      <c r="S158" s="79">
        <v>25704</v>
      </c>
      <c r="T158" s="79"/>
      <c r="U158" s="79">
        <v>-318002</v>
      </c>
    </row>
    <row r="159" spans="1:21" ht="15" x14ac:dyDescent="0.25">
      <c r="A159" s="56">
        <v>298</v>
      </c>
      <c r="B159" s="57" t="s">
        <v>171</v>
      </c>
      <c r="C159" s="78">
        <v>2.5127839085723764E-3</v>
      </c>
      <c r="D159" s="17">
        <v>1429332</v>
      </c>
      <c r="E159" s="79">
        <v>0</v>
      </c>
      <c r="F159" s="79">
        <v>0</v>
      </c>
      <c r="G159" s="79">
        <v>0</v>
      </c>
      <c r="H159" s="79">
        <v>69986</v>
      </c>
      <c r="I159" s="79">
        <v>69986</v>
      </c>
      <c r="J159" s="79"/>
      <c r="K159" s="79">
        <v>727728</v>
      </c>
      <c r="L159" s="79">
        <v>0</v>
      </c>
      <c r="M159" s="79">
        <v>1170359</v>
      </c>
      <c r="N159" s="79">
        <v>170635</v>
      </c>
      <c r="O159" s="79">
        <v>2068722</v>
      </c>
      <c r="P159" s="79"/>
      <c r="Q159" s="79">
        <v>-353279</v>
      </c>
      <c r="R159" s="79"/>
      <c r="S159" s="79">
        <v>-34653</v>
      </c>
      <c r="T159" s="79"/>
      <c r="U159" s="79">
        <v>-387932</v>
      </c>
    </row>
    <row r="160" spans="1:21" ht="15" x14ac:dyDescent="0.25">
      <c r="A160" s="56">
        <v>299</v>
      </c>
      <c r="B160" s="57" t="s">
        <v>172</v>
      </c>
      <c r="C160" s="78">
        <v>1.4779192926809824E-3</v>
      </c>
      <c r="D160" s="17">
        <v>840677</v>
      </c>
      <c r="E160" s="79">
        <v>0</v>
      </c>
      <c r="F160" s="79">
        <v>0</v>
      </c>
      <c r="G160" s="79">
        <v>0</v>
      </c>
      <c r="H160" s="79">
        <v>66313</v>
      </c>
      <c r="I160" s="79">
        <v>66313</v>
      </c>
      <c r="J160" s="79"/>
      <c r="K160" s="79">
        <v>428021</v>
      </c>
      <c r="L160" s="79">
        <v>0</v>
      </c>
      <c r="M160" s="79">
        <v>688358</v>
      </c>
      <c r="N160" s="79">
        <v>37344</v>
      </c>
      <c r="O160" s="79">
        <v>1153723</v>
      </c>
      <c r="P160" s="79"/>
      <c r="Q160" s="79">
        <v>-207784</v>
      </c>
      <c r="R160" s="79"/>
      <c r="S160" s="79">
        <v>8440</v>
      </c>
      <c r="T160" s="79"/>
      <c r="U160" s="79">
        <v>-199344</v>
      </c>
    </row>
    <row r="161" spans="1:21" ht="15" x14ac:dyDescent="0.25">
      <c r="A161" s="56">
        <v>301</v>
      </c>
      <c r="B161" s="57" t="s">
        <v>173</v>
      </c>
      <c r="C161" s="78">
        <v>4.9795680795385634E-3</v>
      </c>
      <c r="D161" s="17">
        <v>2832497</v>
      </c>
      <c r="E161" s="79">
        <v>0</v>
      </c>
      <c r="F161" s="79">
        <v>0</v>
      </c>
      <c r="G161" s="79">
        <v>0</v>
      </c>
      <c r="H161" s="79">
        <v>45442</v>
      </c>
      <c r="I161" s="79">
        <v>45442</v>
      </c>
      <c r="J161" s="79"/>
      <c r="K161" s="79">
        <v>1442134</v>
      </c>
      <c r="L161" s="79">
        <v>0</v>
      </c>
      <c r="M161" s="79">
        <v>2319293</v>
      </c>
      <c r="N161" s="79">
        <v>46778</v>
      </c>
      <c r="O161" s="79">
        <v>3808205</v>
      </c>
      <c r="P161" s="79"/>
      <c r="Q161" s="79">
        <v>-700091</v>
      </c>
      <c r="R161" s="79"/>
      <c r="S161" s="79">
        <v>-6173</v>
      </c>
      <c r="T161" s="79"/>
      <c r="U161" s="79">
        <v>-706264</v>
      </c>
    </row>
    <row r="162" spans="1:21" ht="15" x14ac:dyDescent="0.25">
      <c r="A162" s="56">
        <v>305</v>
      </c>
      <c r="B162" s="57" t="s">
        <v>174</v>
      </c>
      <c r="C162" s="78">
        <v>0</v>
      </c>
      <c r="D162" s="17">
        <v>0</v>
      </c>
      <c r="E162" s="79">
        <v>0</v>
      </c>
      <c r="F162" s="79">
        <v>0</v>
      </c>
      <c r="G162" s="79">
        <v>0</v>
      </c>
      <c r="H162" s="79">
        <v>0</v>
      </c>
      <c r="I162" s="79">
        <v>0</v>
      </c>
      <c r="J162" s="79"/>
      <c r="K162" s="79">
        <v>0</v>
      </c>
      <c r="L162" s="79">
        <v>0</v>
      </c>
      <c r="M162" s="79">
        <v>0</v>
      </c>
      <c r="N162" s="79">
        <v>0</v>
      </c>
      <c r="O162" s="79">
        <v>0</v>
      </c>
      <c r="P162" s="79"/>
      <c r="Q162" s="79">
        <v>0</v>
      </c>
      <c r="R162" s="79"/>
      <c r="S162" s="79">
        <v>0</v>
      </c>
      <c r="T162" s="79"/>
      <c r="U162" s="79">
        <v>0</v>
      </c>
    </row>
    <row r="163" spans="1:21" ht="15" x14ac:dyDescent="0.25">
      <c r="A163" s="56">
        <v>310</v>
      </c>
      <c r="B163" s="57" t="s">
        <v>175</v>
      </c>
      <c r="C163" s="78">
        <v>1.3617663214248498E-3</v>
      </c>
      <c r="D163" s="17">
        <v>774602</v>
      </c>
      <c r="E163" s="79">
        <v>0</v>
      </c>
      <c r="F163" s="79">
        <v>0</v>
      </c>
      <c r="G163" s="79">
        <v>0</v>
      </c>
      <c r="H163" s="79">
        <v>304366</v>
      </c>
      <c r="I163" s="79">
        <v>304366</v>
      </c>
      <c r="J163" s="79"/>
      <c r="K163" s="79">
        <v>394382</v>
      </c>
      <c r="L163" s="79">
        <v>0</v>
      </c>
      <c r="M163" s="79">
        <v>634259</v>
      </c>
      <c r="N163" s="79">
        <v>76686</v>
      </c>
      <c r="O163" s="79">
        <v>1105327</v>
      </c>
      <c r="P163" s="79"/>
      <c r="Q163" s="79">
        <v>-191454</v>
      </c>
      <c r="R163" s="79"/>
      <c r="S163" s="79">
        <v>60168</v>
      </c>
      <c r="T163" s="79"/>
      <c r="U163" s="79">
        <v>-131286</v>
      </c>
    </row>
    <row r="164" spans="1:21" ht="15" x14ac:dyDescent="0.25">
      <c r="A164" s="56">
        <v>311</v>
      </c>
      <c r="B164" s="57" t="s">
        <v>176</v>
      </c>
      <c r="C164" s="78">
        <v>0</v>
      </c>
      <c r="D164" s="17">
        <v>0</v>
      </c>
      <c r="E164" s="79">
        <v>0</v>
      </c>
      <c r="F164" s="79">
        <v>0</v>
      </c>
      <c r="G164" s="79">
        <v>0</v>
      </c>
      <c r="H164" s="79">
        <v>0</v>
      </c>
      <c r="I164" s="79">
        <v>0</v>
      </c>
      <c r="J164" s="79"/>
      <c r="K164" s="79">
        <v>0</v>
      </c>
      <c r="L164" s="79">
        <v>0</v>
      </c>
      <c r="M164" s="79">
        <v>0</v>
      </c>
      <c r="N164" s="79">
        <v>0</v>
      </c>
      <c r="O164" s="79">
        <v>0</v>
      </c>
      <c r="P164" s="79"/>
      <c r="Q164" s="79">
        <v>0</v>
      </c>
      <c r="R164" s="79"/>
      <c r="S164" s="79">
        <v>0</v>
      </c>
      <c r="T164" s="79"/>
      <c r="U164" s="79">
        <v>0</v>
      </c>
    </row>
    <row r="165" spans="1:21" ht="15" x14ac:dyDescent="0.25">
      <c r="A165" s="56">
        <v>319</v>
      </c>
      <c r="B165" s="57" t="s">
        <v>177</v>
      </c>
      <c r="C165" s="78">
        <v>0</v>
      </c>
      <c r="D165" s="17">
        <v>0</v>
      </c>
      <c r="E165" s="79">
        <v>0</v>
      </c>
      <c r="F165" s="79">
        <v>0</v>
      </c>
      <c r="G165" s="79">
        <v>0</v>
      </c>
      <c r="H165" s="79">
        <v>0</v>
      </c>
      <c r="I165" s="79">
        <v>0</v>
      </c>
      <c r="J165" s="79"/>
      <c r="K165" s="79">
        <v>0</v>
      </c>
      <c r="L165" s="79">
        <v>0</v>
      </c>
      <c r="M165" s="79">
        <v>0</v>
      </c>
      <c r="N165" s="79">
        <v>0</v>
      </c>
      <c r="O165" s="79">
        <v>0</v>
      </c>
      <c r="P165" s="79"/>
      <c r="Q165" s="79">
        <v>0</v>
      </c>
      <c r="R165" s="79"/>
      <c r="S165" s="79">
        <v>0</v>
      </c>
      <c r="T165" s="79"/>
      <c r="U165" s="79">
        <v>0</v>
      </c>
    </row>
    <row r="166" spans="1:21" ht="15" x14ac:dyDescent="0.25">
      <c r="A166" s="56">
        <v>320</v>
      </c>
      <c r="B166" s="57" t="s">
        <v>178</v>
      </c>
      <c r="C166" s="78">
        <v>8.1987644769202438E-4</v>
      </c>
      <c r="D166" s="17">
        <v>466365</v>
      </c>
      <c r="E166" s="79">
        <v>0</v>
      </c>
      <c r="F166" s="79">
        <v>0</v>
      </c>
      <c r="G166" s="79">
        <v>0</v>
      </c>
      <c r="H166" s="79">
        <v>103457</v>
      </c>
      <c r="I166" s="79">
        <v>103457</v>
      </c>
      <c r="J166" s="79"/>
      <c r="K166" s="79">
        <v>237445</v>
      </c>
      <c r="L166" s="79">
        <v>0</v>
      </c>
      <c r="M166" s="79">
        <v>381867</v>
      </c>
      <c r="N166" s="79">
        <v>26615</v>
      </c>
      <c r="O166" s="79">
        <v>645927</v>
      </c>
      <c r="P166" s="79"/>
      <c r="Q166" s="79">
        <v>-115268</v>
      </c>
      <c r="R166" s="79"/>
      <c r="S166" s="79">
        <v>22338</v>
      </c>
      <c r="T166" s="79"/>
      <c r="U166" s="79">
        <v>-92930</v>
      </c>
    </row>
    <row r="167" spans="1:21" ht="15" x14ac:dyDescent="0.25">
      <c r="A167" s="56">
        <v>325</v>
      </c>
      <c r="B167" s="57" t="s">
        <v>179</v>
      </c>
      <c r="C167" s="78">
        <v>0</v>
      </c>
      <c r="D167" s="17">
        <v>0</v>
      </c>
      <c r="E167" s="79">
        <v>0</v>
      </c>
      <c r="F167" s="79">
        <v>0</v>
      </c>
      <c r="G167" s="79">
        <v>0</v>
      </c>
      <c r="H167" s="79">
        <v>0</v>
      </c>
      <c r="I167" s="79">
        <v>0</v>
      </c>
      <c r="J167" s="79"/>
      <c r="K167" s="79">
        <v>0</v>
      </c>
      <c r="L167" s="79">
        <v>0</v>
      </c>
      <c r="M167" s="79">
        <v>0</v>
      </c>
      <c r="N167" s="79">
        <v>0</v>
      </c>
      <c r="O167" s="79">
        <v>0</v>
      </c>
      <c r="P167" s="79"/>
      <c r="Q167" s="79">
        <v>0</v>
      </c>
      <c r="R167" s="79"/>
      <c r="S167" s="79">
        <v>0</v>
      </c>
      <c r="T167" s="79"/>
      <c r="U167" s="79">
        <v>0</v>
      </c>
    </row>
    <row r="168" spans="1:21" ht="15" x14ac:dyDescent="0.25">
      <c r="A168" s="56">
        <v>326</v>
      </c>
      <c r="B168" s="57" t="s">
        <v>180</v>
      </c>
      <c r="C168" s="78">
        <v>0</v>
      </c>
      <c r="D168" s="17">
        <v>0</v>
      </c>
      <c r="E168" s="79">
        <v>0</v>
      </c>
      <c r="F168" s="79">
        <v>0</v>
      </c>
      <c r="G168" s="79">
        <v>0</v>
      </c>
      <c r="H168" s="79">
        <v>0</v>
      </c>
      <c r="I168" s="79">
        <v>0</v>
      </c>
      <c r="J168" s="79"/>
      <c r="K168" s="79">
        <v>0</v>
      </c>
      <c r="L168" s="79">
        <v>0</v>
      </c>
      <c r="M168" s="79">
        <v>0</v>
      </c>
      <c r="N168" s="79">
        <v>0</v>
      </c>
      <c r="O168" s="79">
        <v>0</v>
      </c>
      <c r="P168" s="79"/>
      <c r="Q168" s="79">
        <v>0</v>
      </c>
      <c r="R168" s="79"/>
      <c r="S168" s="79">
        <v>0</v>
      </c>
      <c r="T168" s="79"/>
      <c r="U168" s="79">
        <v>0</v>
      </c>
    </row>
    <row r="169" spans="1:21" ht="15" x14ac:dyDescent="0.25">
      <c r="A169" s="56">
        <v>330</v>
      </c>
      <c r="B169" s="57" t="s">
        <v>181</v>
      </c>
      <c r="C169" s="78">
        <v>1.2370793487997266E-5</v>
      </c>
      <c r="D169" s="17">
        <v>7034</v>
      </c>
      <c r="E169" s="79">
        <v>0</v>
      </c>
      <c r="F169" s="79">
        <v>0</v>
      </c>
      <c r="G169" s="79">
        <v>0</v>
      </c>
      <c r="H169" s="79">
        <v>11092</v>
      </c>
      <c r="I169" s="79">
        <v>11092</v>
      </c>
      <c r="J169" s="79"/>
      <c r="K169" s="79">
        <v>3583</v>
      </c>
      <c r="L169" s="79">
        <v>0</v>
      </c>
      <c r="M169" s="79">
        <v>5762</v>
      </c>
      <c r="N169" s="79">
        <v>7747</v>
      </c>
      <c r="O169" s="79">
        <v>17092</v>
      </c>
      <c r="P169" s="79"/>
      <c r="Q169" s="79">
        <v>-1740</v>
      </c>
      <c r="R169" s="79"/>
      <c r="S169" s="79">
        <v>-139</v>
      </c>
      <c r="T169" s="79"/>
      <c r="U169" s="79">
        <v>-1879</v>
      </c>
    </row>
    <row r="170" spans="1:21" ht="15" x14ac:dyDescent="0.25">
      <c r="A170" s="56">
        <v>350</v>
      </c>
      <c r="B170" s="57" t="s">
        <v>182</v>
      </c>
      <c r="C170" s="78">
        <v>3.5931102925239897E-4</v>
      </c>
      <c r="D170" s="17">
        <v>204384</v>
      </c>
      <c r="E170" s="79">
        <v>0</v>
      </c>
      <c r="F170" s="79">
        <v>0</v>
      </c>
      <c r="G170" s="79">
        <v>0</v>
      </c>
      <c r="H170" s="79">
        <v>65502</v>
      </c>
      <c r="I170" s="79">
        <v>65502</v>
      </c>
      <c r="J170" s="79"/>
      <c r="K170" s="79">
        <v>104060</v>
      </c>
      <c r="L170" s="79">
        <v>0</v>
      </c>
      <c r="M170" s="79">
        <v>167353</v>
      </c>
      <c r="N170" s="79">
        <v>0</v>
      </c>
      <c r="O170" s="79">
        <v>271413</v>
      </c>
      <c r="P170" s="79"/>
      <c r="Q170" s="79">
        <v>-50517</v>
      </c>
      <c r="R170" s="79"/>
      <c r="S170" s="79">
        <v>18043</v>
      </c>
      <c r="T170" s="79"/>
      <c r="U170" s="79">
        <v>-32474</v>
      </c>
    </row>
    <row r="171" spans="1:21" ht="15" x14ac:dyDescent="0.25">
      <c r="A171" s="56">
        <v>360</v>
      </c>
      <c r="B171" s="57" t="s">
        <v>183</v>
      </c>
      <c r="C171" s="78">
        <v>2.3724456977278517E-4</v>
      </c>
      <c r="D171" s="17">
        <v>134949</v>
      </c>
      <c r="E171" s="79">
        <v>0</v>
      </c>
      <c r="F171" s="79">
        <v>0</v>
      </c>
      <c r="G171" s="79">
        <v>0</v>
      </c>
      <c r="H171" s="79">
        <v>66266</v>
      </c>
      <c r="I171" s="79">
        <v>66266</v>
      </c>
      <c r="J171" s="79"/>
      <c r="K171" s="79">
        <v>68708</v>
      </c>
      <c r="L171" s="79">
        <v>0</v>
      </c>
      <c r="M171" s="79">
        <v>110499</v>
      </c>
      <c r="N171" s="79">
        <v>74771</v>
      </c>
      <c r="O171" s="79">
        <v>253978</v>
      </c>
      <c r="P171" s="79"/>
      <c r="Q171" s="79">
        <v>-33356</v>
      </c>
      <c r="R171" s="79"/>
      <c r="S171" s="79">
        <v>4773</v>
      </c>
      <c r="T171" s="79"/>
      <c r="U171" s="79">
        <v>-28583</v>
      </c>
    </row>
    <row r="172" spans="1:21" ht="15" x14ac:dyDescent="0.25">
      <c r="A172" s="56">
        <v>400</v>
      </c>
      <c r="B172" s="57" t="s">
        <v>184</v>
      </c>
      <c r="C172" s="78">
        <v>0</v>
      </c>
      <c r="D172" s="17">
        <v>1</v>
      </c>
      <c r="E172" s="79">
        <v>0</v>
      </c>
      <c r="F172" s="79">
        <v>0</v>
      </c>
      <c r="G172" s="79">
        <v>0</v>
      </c>
      <c r="H172" s="79">
        <v>71559</v>
      </c>
      <c r="I172" s="79">
        <v>71559</v>
      </c>
      <c r="J172" s="79"/>
      <c r="K172" s="79">
        <v>0</v>
      </c>
      <c r="L172" s="79">
        <v>0</v>
      </c>
      <c r="M172" s="79">
        <v>0</v>
      </c>
      <c r="N172" s="79">
        <v>108597</v>
      </c>
      <c r="O172" s="79">
        <v>108597</v>
      </c>
      <c r="P172" s="79"/>
      <c r="Q172" s="79">
        <v>0</v>
      </c>
      <c r="R172" s="79"/>
      <c r="S172" s="79">
        <v>1605</v>
      </c>
      <c r="T172" s="79"/>
      <c r="U172" s="79">
        <v>1605</v>
      </c>
    </row>
    <row r="173" spans="1:21" ht="15" x14ac:dyDescent="0.25">
      <c r="A173" s="56">
        <v>402</v>
      </c>
      <c r="B173" s="57" t="s">
        <v>185</v>
      </c>
      <c r="C173" s="78">
        <v>1.777904143074304E-3</v>
      </c>
      <c r="D173" s="17">
        <v>1011314</v>
      </c>
      <c r="E173" s="79">
        <v>0</v>
      </c>
      <c r="F173" s="79">
        <v>0</v>
      </c>
      <c r="G173" s="79">
        <v>0</v>
      </c>
      <c r="H173" s="79">
        <v>94560</v>
      </c>
      <c r="I173" s="79">
        <v>94560</v>
      </c>
      <c r="J173" s="79"/>
      <c r="K173" s="79">
        <v>514899</v>
      </c>
      <c r="L173" s="79">
        <v>0</v>
      </c>
      <c r="M173" s="79">
        <v>828080</v>
      </c>
      <c r="N173" s="79">
        <v>54698</v>
      </c>
      <c r="O173" s="79">
        <v>1397677</v>
      </c>
      <c r="P173" s="79"/>
      <c r="Q173" s="79">
        <v>-249961</v>
      </c>
      <c r="R173" s="79"/>
      <c r="S173" s="79">
        <v>182</v>
      </c>
      <c r="T173" s="79"/>
      <c r="U173" s="79">
        <v>-249779</v>
      </c>
    </row>
    <row r="174" spans="1:21" ht="15" x14ac:dyDescent="0.25">
      <c r="A174" s="56">
        <v>403</v>
      </c>
      <c r="B174" s="57" t="s">
        <v>186</v>
      </c>
      <c r="C174" s="78">
        <v>5.1832705822626923E-3</v>
      </c>
      <c r="D174" s="17">
        <v>2948367</v>
      </c>
      <c r="E174" s="79">
        <v>0</v>
      </c>
      <c r="F174" s="79">
        <v>0</v>
      </c>
      <c r="G174" s="79">
        <v>0</v>
      </c>
      <c r="H174" s="79">
        <v>140003</v>
      </c>
      <c r="I174" s="79">
        <v>140003</v>
      </c>
      <c r="J174" s="79"/>
      <c r="K174" s="79">
        <v>1501129</v>
      </c>
      <c r="L174" s="79">
        <v>0</v>
      </c>
      <c r="M174" s="79">
        <v>2414170</v>
      </c>
      <c r="N174" s="79">
        <v>218200</v>
      </c>
      <c r="O174" s="79">
        <v>4133499</v>
      </c>
      <c r="P174" s="79"/>
      <c r="Q174" s="79">
        <v>-728729</v>
      </c>
      <c r="R174" s="79"/>
      <c r="S174" s="79">
        <v>9897</v>
      </c>
      <c r="T174" s="79"/>
      <c r="U174" s="79">
        <v>-718832</v>
      </c>
    </row>
    <row r="175" spans="1:21" ht="15" x14ac:dyDescent="0.25">
      <c r="A175" s="56">
        <v>405</v>
      </c>
      <c r="B175" s="57" t="s">
        <v>187</v>
      </c>
      <c r="C175" s="78">
        <v>3.3531207414964566E-5</v>
      </c>
      <c r="D175" s="17">
        <v>19076</v>
      </c>
      <c r="E175" s="79">
        <v>0</v>
      </c>
      <c r="F175" s="79">
        <v>0</v>
      </c>
      <c r="G175" s="79">
        <v>0</v>
      </c>
      <c r="H175" s="79">
        <v>11637</v>
      </c>
      <c r="I175" s="79">
        <v>11637</v>
      </c>
      <c r="J175" s="79"/>
      <c r="K175" s="79">
        <v>9711</v>
      </c>
      <c r="L175" s="79">
        <v>0</v>
      </c>
      <c r="M175" s="79">
        <v>15618</v>
      </c>
      <c r="N175" s="79">
        <v>4327</v>
      </c>
      <c r="O175" s="79">
        <v>29656</v>
      </c>
      <c r="P175" s="79"/>
      <c r="Q175" s="79">
        <v>-4714</v>
      </c>
      <c r="R175" s="79"/>
      <c r="S175" s="79">
        <v>1390</v>
      </c>
      <c r="T175" s="79"/>
      <c r="U175" s="79">
        <v>-3324</v>
      </c>
    </row>
    <row r="176" spans="1:21" ht="15" x14ac:dyDescent="0.25">
      <c r="A176" s="56">
        <v>407</v>
      </c>
      <c r="B176" s="57" t="s">
        <v>188</v>
      </c>
      <c r="C176" s="78">
        <v>1.8137258978418303E-5</v>
      </c>
      <c r="D176" s="17">
        <v>10316</v>
      </c>
      <c r="E176" s="79">
        <v>0</v>
      </c>
      <c r="F176" s="79">
        <v>0</v>
      </c>
      <c r="G176" s="79">
        <v>0</v>
      </c>
      <c r="H176" s="79">
        <v>0</v>
      </c>
      <c r="I176" s="79">
        <v>0</v>
      </c>
      <c r="J176" s="79"/>
      <c r="K176" s="79">
        <v>5253</v>
      </c>
      <c r="L176" s="79">
        <v>0</v>
      </c>
      <c r="M176" s="79">
        <v>8448</v>
      </c>
      <c r="N176" s="79">
        <v>30256</v>
      </c>
      <c r="O176" s="79">
        <v>43957</v>
      </c>
      <c r="P176" s="79"/>
      <c r="Q176" s="79">
        <v>-2550</v>
      </c>
      <c r="R176" s="79"/>
      <c r="S176" s="79">
        <v>-9048</v>
      </c>
      <c r="T176" s="79"/>
      <c r="U176" s="79">
        <v>-11598</v>
      </c>
    </row>
    <row r="177" spans="1:21" ht="15" x14ac:dyDescent="0.25">
      <c r="A177" s="56">
        <v>408</v>
      </c>
      <c r="B177" s="57" t="s">
        <v>189</v>
      </c>
      <c r="C177" s="78">
        <v>0</v>
      </c>
      <c r="D177" s="17">
        <v>0</v>
      </c>
      <c r="E177" s="79">
        <v>0</v>
      </c>
      <c r="F177" s="79">
        <v>0</v>
      </c>
      <c r="G177" s="79">
        <v>0</v>
      </c>
      <c r="H177" s="79">
        <v>0</v>
      </c>
      <c r="I177" s="79">
        <v>0</v>
      </c>
      <c r="J177" s="79"/>
      <c r="K177" s="79">
        <v>0</v>
      </c>
      <c r="L177" s="79">
        <v>0</v>
      </c>
      <c r="M177" s="79">
        <v>0</v>
      </c>
      <c r="N177" s="79">
        <v>0</v>
      </c>
      <c r="O177" s="79">
        <v>0</v>
      </c>
      <c r="P177" s="79"/>
      <c r="Q177" s="79">
        <v>0</v>
      </c>
      <c r="R177" s="79"/>
      <c r="S177" s="79">
        <v>0</v>
      </c>
      <c r="T177" s="79"/>
      <c r="U177" s="79">
        <v>0</v>
      </c>
    </row>
    <row r="178" spans="1:21" ht="15" x14ac:dyDescent="0.25">
      <c r="A178" s="56">
        <v>409</v>
      </c>
      <c r="B178" s="57" t="s">
        <v>190</v>
      </c>
      <c r="C178" s="78">
        <v>2.1475827810767557E-3</v>
      </c>
      <c r="D178" s="17">
        <v>1221597</v>
      </c>
      <c r="E178" s="79">
        <v>0</v>
      </c>
      <c r="F178" s="79">
        <v>0</v>
      </c>
      <c r="G178" s="79">
        <v>0</v>
      </c>
      <c r="H178" s="79">
        <v>19276</v>
      </c>
      <c r="I178" s="79">
        <v>19276</v>
      </c>
      <c r="J178" s="79"/>
      <c r="K178" s="79">
        <v>621962</v>
      </c>
      <c r="L178" s="79">
        <v>0</v>
      </c>
      <c r="M178" s="79">
        <v>1000262</v>
      </c>
      <c r="N178" s="79">
        <v>193257</v>
      </c>
      <c r="O178" s="79">
        <v>1815481</v>
      </c>
      <c r="P178" s="79"/>
      <c r="Q178" s="79">
        <v>-301934</v>
      </c>
      <c r="R178" s="79"/>
      <c r="S178" s="79">
        <v>-51392</v>
      </c>
      <c r="T178" s="79"/>
      <c r="U178" s="79">
        <v>-353326</v>
      </c>
    </row>
    <row r="179" spans="1:21" ht="15" x14ac:dyDescent="0.25">
      <c r="A179" s="56">
        <v>411</v>
      </c>
      <c r="B179" s="57" t="s">
        <v>191</v>
      </c>
      <c r="C179" s="78">
        <v>2.9501439605251981E-3</v>
      </c>
      <c r="D179" s="17">
        <v>1678113</v>
      </c>
      <c r="E179" s="79">
        <v>0</v>
      </c>
      <c r="F179" s="79">
        <v>0</v>
      </c>
      <c r="G179" s="79">
        <v>0</v>
      </c>
      <c r="H179" s="79">
        <v>133755</v>
      </c>
      <c r="I179" s="79">
        <v>133755</v>
      </c>
      <c r="J179" s="79"/>
      <c r="K179" s="79">
        <v>854392</v>
      </c>
      <c r="L179" s="79">
        <v>0</v>
      </c>
      <c r="M179" s="79">
        <v>1374064</v>
      </c>
      <c r="N179" s="79">
        <v>42505</v>
      </c>
      <c r="O179" s="79">
        <v>2270961</v>
      </c>
      <c r="P179" s="79"/>
      <c r="Q179" s="79">
        <v>-414768</v>
      </c>
      <c r="R179" s="79"/>
      <c r="S179" s="79">
        <v>15995</v>
      </c>
      <c r="T179" s="79"/>
      <c r="U179" s="79">
        <v>-398773</v>
      </c>
    </row>
    <row r="180" spans="1:21" ht="15" x14ac:dyDescent="0.25">
      <c r="A180" s="56">
        <v>413</v>
      </c>
      <c r="B180" s="57" t="s">
        <v>192</v>
      </c>
      <c r="C180" s="78">
        <v>1.0701083040039339E-4</v>
      </c>
      <c r="D180" s="17">
        <v>60869</v>
      </c>
      <c r="E180" s="79">
        <v>0</v>
      </c>
      <c r="F180" s="79">
        <v>0</v>
      </c>
      <c r="G180" s="79">
        <v>0</v>
      </c>
      <c r="H180" s="79">
        <v>29160</v>
      </c>
      <c r="I180" s="79">
        <v>29160</v>
      </c>
      <c r="J180" s="79"/>
      <c r="K180" s="79">
        <v>30991</v>
      </c>
      <c r="L180" s="79">
        <v>0</v>
      </c>
      <c r="M180" s="79">
        <v>49842</v>
      </c>
      <c r="N180" s="79">
        <v>11543</v>
      </c>
      <c r="O180" s="79">
        <v>92376</v>
      </c>
      <c r="P180" s="79"/>
      <c r="Q180" s="79">
        <v>-15045</v>
      </c>
      <c r="R180" s="79"/>
      <c r="S180" s="79">
        <v>4082</v>
      </c>
      <c r="T180" s="79"/>
      <c r="U180" s="79">
        <v>-10963</v>
      </c>
    </row>
    <row r="181" spans="1:21" ht="15" x14ac:dyDescent="0.25">
      <c r="A181" s="56">
        <v>417</v>
      </c>
      <c r="B181" s="57" t="s">
        <v>193</v>
      </c>
      <c r="C181" s="78">
        <v>3.8600985636225655E-5</v>
      </c>
      <c r="D181" s="17">
        <v>21956</v>
      </c>
      <c r="E181" s="79">
        <v>0</v>
      </c>
      <c r="F181" s="79">
        <v>0</v>
      </c>
      <c r="G181" s="79">
        <v>0</v>
      </c>
      <c r="H181" s="79">
        <v>5027</v>
      </c>
      <c r="I181" s="79">
        <v>5027</v>
      </c>
      <c r="J181" s="79"/>
      <c r="K181" s="79">
        <v>11179</v>
      </c>
      <c r="L181" s="79">
        <v>0</v>
      </c>
      <c r="M181" s="79">
        <v>17979</v>
      </c>
      <c r="N181" s="79">
        <v>13765</v>
      </c>
      <c r="O181" s="79">
        <v>42923</v>
      </c>
      <c r="P181" s="79"/>
      <c r="Q181" s="79">
        <v>-5428</v>
      </c>
      <c r="R181" s="79"/>
      <c r="S181" s="79">
        <v>-2179</v>
      </c>
      <c r="T181" s="79"/>
      <c r="U181" s="79">
        <v>-7607</v>
      </c>
    </row>
    <row r="182" spans="1:21" ht="15" x14ac:dyDescent="0.25">
      <c r="A182" s="56">
        <v>423</v>
      </c>
      <c r="B182" s="57" t="s">
        <v>194</v>
      </c>
      <c r="C182" s="78">
        <v>4.4079587298166451E-4</v>
      </c>
      <c r="D182" s="17">
        <v>250736</v>
      </c>
      <c r="E182" s="79">
        <v>0</v>
      </c>
      <c r="F182" s="79">
        <v>0</v>
      </c>
      <c r="G182" s="79">
        <v>0</v>
      </c>
      <c r="H182" s="79">
        <v>72887</v>
      </c>
      <c r="I182" s="79">
        <v>72887</v>
      </c>
      <c r="J182" s="79"/>
      <c r="K182" s="79">
        <v>127659</v>
      </c>
      <c r="L182" s="79">
        <v>0</v>
      </c>
      <c r="M182" s="79">
        <v>205306</v>
      </c>
      <c r="N182" s="79">
        <v>5982</v>
      </c>
      <c r="O182" s="79">
        <v>338947</v>
      </c>
      <c r="P182" s="79"/>
      <c r="Q182" s="79">
        <v>-61973</v>
      </c>
      <c r="R182" s="79"/>
      <c r="S182" s="79">
        <v>16917</v>
      </c>
      <c r="T182" s="79"/>
      <c r="U182" s="79">
        <v>-45056</v>
      </c>
    </row>
    <row r="183" spans="1:21" ht="15" x14ac:dyDescent="0.25">
      <c r="A183" s="56">
        <v>425</v>
      </c>
      <c r="B183" s="57" t="s">
        <v>195</v>
      </c>
      <c r="C183" s="78">
        <v>1.5238263057225712E-3</v>
      </c>
      <c r="D183" s="17">
        <v>866791</v>
      </c>
      <c r="E183" s="79">
        <v>0</v>
      </c>
      <c r="F183" s="79">
        <v>0</v>
      </c>
      <c r="G183" s="79">
        <v>0</v>
      </c>
      <c r="H183" s="79">
        <v>303093</v>
      </c>
      <c r="I183" s="79">
        <v>303093</v>
      </c>
      <c r="J183" s="79"/>
      <c r="K183" s="79">
        <v>441316</v>
      </c>
      <c r="L183" s="79">
        <v>0</v>
      </c>
      <c r="M183" s="79">
        <v>709740</v>
      </c>
      <c r="N183" s="79">
        <v>0</v>
      </c>
      <c r="O183" s="79">
        <v>1151056</v>
      </c>
      <c r="P183" s="79"/>
      <c r="Q183" s="79">
        <v>-214239</v>
      </c>
      <c r="R183" s="79"/>
      <c r="S183" s="79">
        <v>87012</v>
      </c>
      <c r="T183" s="79"/>
      <c r="U183" s="79">
        <v>-127227</v>
      </c>
    </row>
    <row r="184" spans="1:21" ht="15" x14ac:dyDescent="0.25">
      <c r="A184" s="56">
        <v>440</v>
      </c>
      <c r="B184" s="57" t="s">
        <v>196</v>
      </c>
      <c r="C184" s="78">
        <v>8.8313339626936577E-3</v>
      </c>
      <c r="D184" s="17">
        <v>5023475</v>
      </c>
      <c r="E184" s="79">
        <v>0</v>
      </c>
      <c r="F184" s="79">
        <v>0</v>
      </c>
      <c r="G184" s="79">
        <v>0</v>
      </c>
      <c r="H184" s="79">
        <v>0</v>
      </c>
      <c r="I184" s="79">
        <v>0</v>
      </c>
      <c r="J184" s="79"/>
      <c r="K184" s="79">
        <v>2557645</v>
      </c>
      <c r="L184" s="79">
        <v>0</v>
      </c>
      <c r="M184" s="79">
        <v>4113298</v>
      </c>
      <c r="N184" s="79">
        <v>309187</v>
      </c>
      <c r="O184" s="79">
        <v>6980130</v>
      </c>
      <c r="P184" s="79"/>
      <c r="Q184" s="79">
        <v>-1241620</v>
      </c>
      <c r="R184" s="79"/>
      <c r="S184" s="79">
        <v>-87452</v>
      </c>
      <c r="T184" s="79"/>
      <c r="U184" s="79">
        <v>-1329072</v>
      </c>
    </row>
    <row r="185" spans="1:21" ht="15" x14ac:dyDescent="0.25">
      <c r="A185" s="56">
        <v>450</v>
      </c>
      <c r="B185" s="57" t="s">
        <v>197</v>
      </c>
      <c r="C185" s="78">
        <v>0</v>
      </c>
      <c r="D185" s="17">
        <v>0</v>
      </c>
      <c r="E185" s="79">
        <v>0</v>
      </c>
      <c r="F185" s="79">
        <v>0</v>
      </c>
      <c r="G185" s="79">
        <v>0</v>
      </c>
      <c r="H185" s="79">
        <v>0</v>
      </c>
      <c r="I185" s="79">
        <v>0</v>
      </c>
      <c r="J185" s="79"/>
      <c r="K185" s="79">
        <v>0</v>
      </c>
      <c r="L185" s="79">
        <v>0</v>
      </c>
      <c r="M185" s="79">
        <v>0</v>
      </c>
      <c r="N185" s="79">
        <v>0</v>
      </c>
      <c r="O185" s="79">
        <v>0</v>
      </c>
      <c r="P185" s="79"/>
      <c r="Q185" s="79">
        <v>0</v>
      </c>
      <c r="R185" s="79"/>
      <c r="S185" s="79">
        <v>0</v>
      </c>
      <c r="T185" s="79"/>
      <c r="U185" s="79">
        <v>0</v>
      </c>
    </row>
    <row r="186" spans="1:21" ht="15" x14ac:dyDescent="0.25">
      <c r="A186" s="56">
        <v>451</v>
      </c>
      <c r="B186" s="57" t="s">
        <v>198</v>
      </c>
      <c r="C186" s="78">
        <v>0</v>
      </c>
      <c r="D186" s="17">
        <v>0</v>
      </c>
      <c r="E186" s="79">
        <v>0</v>
      </c>
      <c r="F186" s="79">
        <v>0</v>
      </c>
      <c r="G186" s="79">
        <v>0</v>
      </c>
      <c r="H186" s="79">
        <v>0</v>
      </c>
      <c r="I186" s="79">
        <v>0</v>
      </c>
      <c r="J186" s="79"/>
      <c r="K186" s="79">
        <v>0</v>
      </c>
      <c r="L186" s="79">
        <v>0</v>
      </c>
      <c r="M186" s="79">
        <v>0</v>
      </c>
      <c r="N186" s="79">
        <v>0</v>
      </c>
      <c r="O186" s="79">
        <v>0</v>
      </c>
      <c r="P186" s="79"/>
      <c r="Q186" s="79">
        <v>0</v>
      </c>
      <c r="R186" s="79"/>
      <c r="S186" s="79">
        <v>0</v>
      </c>
      <c r="T186" s="79"/>
      <c r="U186" s="79">
        <v>0</v>
      </c>
    </row>
    <row r="187" spans="1:21" ht="15" x14ac:dyDescent="0.25">
      <c r="A187" s="56">
        <v>452</v>
      </c>
      <c r="B187" s="57" t="s">
        <v>199</v>
      </c>
      <c r="C187" s="78">
        <v>0</v>
      </c>
      <c r="D187" s="17">
        <v>0</v>
      </c>
      <c r="E187" s="79">
        <v>0</v>
      </c>
      <c r="F187" s="79">
        <v>0</v>
      </c>
      <c r="G187" s="79">
        <v>0</v>
      </c>
      <c r="H187" s="79">
        <v>0</v>
      </c>
      <c r="I187" s="79">
        <v>0</v>
      </c>
      <c r="J187" s="79"/>
      <c r="K187" s="79">
        <v>0</v>
      </c>
      <c r="L187" s="79">
        <v>0</v>
      </c>
      <c r="M187" s="79">
        <v>0</v>
      </c>
      <c r="N187" s="79">
        <v>0</v>
      </c>
      <c r="O187" s="79">
        <v>0</v>
      </c>
      <c r="P187" s="79"/>
      <c r="Q187" s="79">
        <v>0</v>
      </c>
      <c r="R187" s="79"/>
      <c r="S187" s="79">
        <v>0</v>
      </c>
      <c r="T187" s="79"/>
      <c r="U187" s="79">
        <v>0</v>
      </c>
    </row>
    <row r="188" spans="1:21" ht="15" x14ac:dyDescent="0.25">
      <c r="A188" s="56">
        <v>453</v>
      </c>
      <c r="B188" s="57" t="s">
        <v>200</v>
      </c>
      <c r="C188" s="78">
        <v>0</v>
      </c>
      <c r="D188" s="17">
        <v>0</v>
      </c>
      <c r="E188" s="79">
        <v>0</v>
      </c>
      <c r="F188" s="79">
        <v>0</v>
      </c>
      <c r="G188" s="79">
        <v>0</v>
      </c>
      <c r="H188" s="79">
        <v>0</v>
      </c>
      <c r="I188" s="79">
        <v>0</v>
      </c>
      <c r="J188" s="79"/>
      <c r="K188" s="79">
        <v>0</v>
      </c>
      <c r="L188" s="79">
        <v>0</v>
      </c>
      <c r="M188" s="79">
        <v>0</v>
      </c>
      <c r="N188" s="79">
        <v>0</v>
      </c>
      <c r="O188" s="79">
        <v>0</v>
      </c>
      <c r="P188" s="79"/>
      <c r="Q188" s="79">
        <v>0</v>
      </c>
      <c r="R188" s="79"/>
      <c r="S188" s="79">
        <v>0</v>
      </c>
      <c r="T188" s="79"/>
      <c r="U188" s="79">
        <v>0</v>
      </c>
    </row>
    <row r="189" spans="1:21" ht="15" x14ac:dyDescent="0.25">
      <c r="A189" s="56">
        <v>454</v>
      </c>
      <c r="B189" s="57" t="s">
        <v>201</v>
      </c>
      <c r="C189" s="78">
        <v>3.9282636489504454E-5</v>
      </c>
      <c r="D189" s="17">
        <v>22340</v>
      </c>
      <c r="E189" s="79">
        <v>0</v>
      </c>
      <c r="F189" s="79">
        <v>0</v>
      </c>
      <c r="G189" s="79">
        <v>0</v>
      </c>
      <c r="H189" s="79">
        <v>16523</v>
      </c>
      <c r="I189" s="79">
        <v>16523</v>
      </c>
      <c r="J189" s="79"/>
      <c r="K189" s="79">
        <v>11377</v>
      </c>
      <c r="L189" s="79">
        <v>0</v>
      </c>
      <c r="M189" s="79">
        <v>18296</v>
      </c>
      <c r="N189" s="79">
        <v>4275</v>
      </c>
      <c r="O189" s="79">
        <v>33948</v>
      </c>
      <c r="P189" s="79"/>
      <c r="Q189" s="79">
        <v>-5524</v>
      </c>
      <c r="R189" s="79"/>
      <c r="S189" s="79">
        <v>3927</v>
      </c>
      <c r="T189" s="79"/>
      <c r="U189" s="79">
        <v>-1597</v>
      </c>
    </row>
    <row r="190" spans="1:21" ht="15" x14ac:dyDescent="0.25">
      <c r="A190" s="56">
        <v>501</v>
      </c>
      <c r="B190" s="57" t="s">
        <v>202</v>
      </c>
      <c r="C190" s="78">
        <v>8.8342688204667272E-2</v>
      </c>
      <c r="D190" s="17">
        <v>50251441</v>
      </c>
      <c r="E190" s="79">
        <v>0</v>
      </c>
      <c r="F190" s="79">
        <v>0</v>
      </c>
      <c r="G190" s="79">
        <v>0</v>
      </c>
      <c r="H190" s="79">
        <v>2152715</v>
      </c>
      <c r="I190" s="79">
        <v>2152715</v>
      </c>
      <c r="J190" s="79"/>
      <c r="K190" s="79">
        <v>25584960</v>
      </c>
      <c r="L190" s="79">
        <v>0</v>
      </c>
      <c r="M190" s="79">
        <v>41146655</v>
      </c>
      <c r="N190" s="79">
        <v>2653235</v>
      </c>
      <c r="O190" s="79">
        <v>69384850</v>
      </c>
      <c r="P190" s="79"/>
      <c r="Q190" s="79">
        <v>-12420316</v>
      </c>
      <c r="R190" s="79"/>
      <c r="S190" s="79">
        <v>297939</v>
      </c>
      <c r="T190" s="79"/>
      <c r="U190" s="79">
        <v>-12122377</v>
      </c>
    </row>
    <row r="191" spans="1:21" ht="15" x14ac:dyDescent="0.25">
      <c r="A191" s="56">
        <v>502</v>
      </c>
      <c r="B191" s="57" t="s">
        <v>203</v>
      </c>
      <c r="C191" s="78">
        <v>0</v>
      </c>
      <c r="D191" s="17">
        <v>0</v>
      </c>
      <c r="E191" s="79">
        <v>0</v>
      </c>
      <c r="F191" s="79">
        <v>0</v>
      </c>
      <c r="G191" s="79">
        <v>0</v>
      </c>
      <c r="H191" s="79">
        <v>0</v>
      </c>
      <c r="I191" s="79">
        <v>0</v>
      </c>
      <c r="J191" s="79"/>
      <c r="K191" s="79">
        <v>0</v>
      </c>
      <c r="L191" s="79">
        <v>0</v>
      </c>
      <c r="M191" s="79">
        <v>0</v>
      </c>
      <c r="N191" s="79">
        <v>0</v>
      </c>
      <c r="O191" s="79">
        <v>0</v>
      </c>
      <c r="P191" s="79"/>
      <c r="Q191" s="79">
        <v>0</v>
      </c>
      <c r="R191" s="79"/>
      <c r="S191" s="79">
        <v>0</v>
      </c>
      <c r="T191" s="79"/>
      <c r="U191" s="79">
        <v>0</v>
      </c>
    </row>
    <row r="192" spans="1:21" ht="15" x14ac:dyDescent="0.25">
      <c r="A192" s="56">
        <v>505</v>
      </c>
      <c r="B192" s="57" t="s">
        <v>204</v>
      </c>
      <c r="C192" s="78">
        <v>7.1303101786632369E-4</v>
      </c>
      <c r="D192" s="17">
        <v>405587</v>
      </c>
      <c r="E192" s="79">
        <v>0</v>
      </c>
      <c r="F192" s="79">
        <v>0</v>
      </c>
      <c r="G192" s="79">
        <v>0</v>
      </c>
      <c r="H192" s="79">
        <v>173856</v>
      </c>
      <c r="I192" s="79">
        <v>173856</v>
      </c>
      <c r="J192" s="79"/>
      <c r="K192" s="79">
        <v>206501</v>
      </c>
      <c r="L192" s="79">
        <v>0</v>
      </c>
      <c r="M192" s="79">
        <v>332103</v>
      </c>
      <c r="N192" s="79">
        <v>7791</v>
      </c>
      <c r="O192" s="79">
        <v>546395</v>
      </c>
      <c r="P192" s="79"/>
      <c r="Q192" s="79">
        <v>-100248</v>
      </c>
      <c r="R192" s="79"/>
      <c r="S192" s="79">
        <v>46759</v>
      </c>
      <c r="T192" s="79"/>
      <c r="U192" s="79">
        <v>-53489</v>
      </c>
    </row>
    <row r="193" spans="1:21" ht="15" x14ac:dyDescent="0.25">
      <c r="A193" s="56">
        <v>506</v>
      </c>
      <c r="B193" s="57" t="s">
        <v>205</v>
      </c>
      <c r="C193" s="78">
        <v>2.4111728221861916E-4</v>
      </c>
      <c r="D193" s="17">
        <v>137155</v>
      </c>
      <c r="E193" s="79">
        <v>0</v>
      </c>
      <c r="F193" s="79">
        <v>0</v>
      </c>
      <c r="G193" s="79">
        <v>0</v>
      </c>
      <c r="H193" s="79">
        <v>15538</v>
      </c>
      <c r="I193" s="79">
        <v>15538</v>
      </c>
      <c r="J193" s="79"/>
      <c r="K193" s="79">
        <v>69830</v>
      </c>
      <c r="L193" s="79">
        <v>0</v>
      </c>
      <c r="M193" s="79">
        <v>112303</v>
      </c>
      <c r="N193" s="79">
        <v>22884</v>
      </c>
      <c r="O193" s="79">
        <v>205017</v>
      </c>
      <c r="P193" s="79"/>
      <c r="Q193" s="79">
        <v>-33899</v>
      </c>
      <c r="R193" s="79"/>
      <c r="S193" s="79">
        <v>265</v>
      </c>
      <c r="T193" s="79"/>
      <c r="U193" s="79">
        <v>-33634</v>
      </c>
    </row>
    <row r="194" spans="1:21" ht="15" x14ac:dyDescent="0.25">
      <c r="A194" s="56">
        <v>507</v>
      </c>
      <c r="B194" s="57" t="s">
        <v>206</v>
      </c>
      <c r="C194" s="78">
        <v>0</v>
      </c>
      <c r="D194" s="17">
        <v>0</v>
      </c>
      <c r="E194" s="79">
        <v>0</v>
      </c>
      <c r="F194" s="79">
        <v>0</v>
      </c>
      <c r="G194" s="79">
        <v>0</v>
      </c>
      <c r="H194" s="79">
        <v>0</v>
      </c>
      <c r="I194" s="79">
        <v>0</v>
      </c>
      <c r="J194" s="79"/>
      <c r="K194" s="79">
        <v>0</v>
      </c>
      <c r="L194" s="79">
        <v>0</v>
      </c>
      <c r="M194" s="79">
        <v>0</v>
      </c>
      <c r="N194" s="79">
        <v>0</v>
      </c>
      <c r="O194" s="79">
        <v>0</v>
      </c>
      <c r="P194" s="79"/>
      <c r="Q194" s="79">
        <v>0</v>
      </c>
      <c r="R194" s="79"/>
      <c r="S194" s="79">
        <v>0</v>
      </c>
      <c r="T194" s="79"/>
      <c r="U194" s="79">
        <v>0</v>
      </c>
    </row>
    <row r="195" spans="1:21" ht="15" x14ac:dyDescent="0.25">
      <c r="A195" s="56">
        <v>601</v>
      </c>
      <c r="B195" s="57" t="s">
        <v>207</v>
      </c>
      <c r="C195" s="78">
        <v>3.3533685917515647E-2</v>
      </c>
      <c r="D195" s="17">
        <v>19074764</v>
      </c>
      <c r="E195" s="79">
        <v>0</v>
      </c>
      <c r="F195" s="79">
        <v>0</v>
      </c>
      <c r="G195" s="79">
        <v>0</v>
      </c>
      <c r="H195" s="79">
        <v>0</v>
      </c>
      <c r="I195" s="79">
        <v>0</v>
      </c>
      <c r="J195" s="79"/>
      <c r="K195" s="79">
        <v>9711702</v>
      </c>
      <c r="L195" s="79">
        <v>0</v>
      </c>
      <c r="M195" s="79">
        <v>15618710</v>
      </c>
      <c r="N195" s="79">
        <v>801174</v>
      </c>
      <c r="O195" s="79">
        <v>26131586</v>
      </c>
      <c r="P195" s="79"/>
      <c r="Q195" s="79">
        <v>-4714587</v>
      </c>
      <c r="R195" s="79"/>
      <c r="S195" s="79">
        <v>-250123</v>
      </c>
      <c r="T195" s="79"/>
      <c r="U195" s="79">
        <v>-4964710</v>
      </c>
    </row>
    <row r="196" spans="1:21" ht="15" x14ac:dyDescent="0.25">
      <c r="A196" s="56">
        <v>602</v>
      </c>
      <c r="B196" s="57" t="s">
        <v>208</v>
      </c>
      <c r="C196" s="78">
        <v>5.0348185543374118E-3</v>
      </c>
      <c r="D196" s="17">
        <v>2863925</v>
      </c>
      <c r="E196" s="79">
        <v>0</v>
      </c>
      <c r="F196" s="79">
        <v>0</v>
      </c>
      <c r="G196" s="79">
        <v>0</v>
      </c>
      <c r="H196" s="79">
        <v>758561</v>
      </c>
      <c r="I196" s="79">
        <v>758561</v>
      </c>
      <c r="J196" s="79"/>
      <c r="K196" s="79">
        <v>1458135</v>
      </c>
      <c r="L196" s="79">
        <v>0</v>
      </c>
      <c r="M196" s="79">
        <v>2345026</v>
      </c>
      <c r="N196" s="79">
        <v>0</v>
      </c>
      <c r="O196" s="79">
        <v>3803161</v>
      </c>
      <c r="P196" s="79"/>
      <c r="Q196" s="79">
        <v>-707859</v>
      </c>
      <c r="R196" s="79"/>
      <c r="S196" s="79">
        <v>194979</v>
      </c>
      <c r="T196" s="79"/>
      <c r="U196" s="79">
        <v>-512880</v>
      </c>
    </row>
    <row r="197" spans="1:21" ht="15" x14ac:dyDescent="0.25">
      <c r="A197" s="56">
        <v>606</v>
      </c>
      <c r="B197" s="57" t="s">
        <v>209</v>
      </c>
      <c r="C197" s="78">
        <v>9.9224473043271205E-5</v>
      </c>
      <c r="D197" s="17">
        <v>56443</v>
      </c>
      <c r="E197" s="79">
        <v>0</v>
      </c>
      <c r="F197" s="79">
        <v>0</v>
      </c>
      <c r="G197" s="79">
        <v>0</v>
      </c>
      <c r="H197" s="79">
        <v>18511</v>
      </c>
      <c r="I197" s="79">
        <v>18511</v>
      </c>
      <c r="J197" s="79"/>
      <c r="K197" s="79">
        <v>28736</v>
      </c>
      <c r="L197" s="79">
        <v>0</v>
      </c>
      <c r="M197" s="79">
        <v>46215</v>
      </c>
      <c r="N197" s="79">
        <v>18704</v>
      </c>
      <c r="O197" s="79">
        <v>93655</v>
      </c>
      <c r="P197" s="79"/>
      <c r="Q197" s="79">
        <v>-13950</v>
      </c>
      <c r="R197" s="79"/>
      <c r="S197" s="79">
        <v>-128</v>
      </c>
      <c r="T197" s="79"/>
      <c r="U197" s="79">
        <v>-14078</v>
      </c>
    </row>
    <row r="198" spans="1:21" ht="15" x14ac:dyDescent="0.25">
      <c r="A198" s="56">
        <v>701</v>
      </c>
      <c r="B198" s="57" t="s">
        <v>210</v>
      </c>
      <c r="C198" s="78">
        <v>3.8676986364940486E-3</v>
      </c>
      <c r="D198" s="17">
        <v>2200041</v>
      </c>
      <c r="E198" s="79">
        <v>0</v>
      </c>
      <c r="F198" s="79">
        <v>0</v>
      </c>
      <c r="G198" s="79">
        <v>0</v>
      </c>
      <c r="H198" s="79">
        <v>298644</v>
      </c>
      <c r="I198" s="79">
        <v>298644</v>
      </c>
      <c r="J198" s="79"/>
      <c r="K198" s="79">
        <v>1120125</v>
      </c>
      <c r="L198" s="79">
        <v>0</v>
      </c>
      <c r="M198" s="79">
        <v>1801426</v>
      </c>
      <c r="N198" s="79">
        <v>0</v>
      </c>
      <c r="O198" s="79">
        <v>2921551</v>
      </c>
      <c r="P198" s="79"/>
      <c r="Q198" s="79">
        <v>-543769</v>
      </c>
      <c r="R198" s="79"/>
      <c r="S198" s="79">
        <v>92846</v>
      </c>
      <c r="T198" s="79"/>
      <c r="U198" s="79">
        <v>-450923</v>
      </c>
    </row>
    <row r="199" spans="1:21" ht="15" x14ac:dyDescent="0.25">
      <c r="A199" s="56">
        <v>702</v>
      </c>
      <c r="B199" s="57" t="s">
        <v>211</v>
      </c>
      <c r="C199" s="78">
        <v>2.4209180903900524E-3</v>
      </c>
      <c r="D199" s="17">
        <v>1377075</v>
      </c>
      <c r="E199" s="79">
        <v>0</v>
      </c>
      <c r="F199" s="79">
        <v>0</v>
      </c>
      <c r="G199" s="79">
        <v>0</v>
      </c>
      <c r="H199" s="79">
        <v>126029</v>
      </c>
      <c r="I199" s="79">
        <v>126029</v>
      </c>
      <c r="J199" s="79"/>
      <c r="K199" s="79">
        <v>701123</v>
      </c>
      <c r="L199" s="79">
        <v>0</v>
      </c>
      <c r="M199" s="79">
        <v>1127571</v>
      </c>
      <c r="N199" s="79">
        <v>195104</v>
      </c>
      <c r="O199" s="79">
        <v>2023798</v>
      </c>
      <c r="P199" s="79"/>
      <c r="Q199" s="79">
        <v>-340363</v>
      </c>
      <c r="R199" s="79"/>
      <c r="S199" s="79">
        <v>6589</v>
      </c>
      <c r="T199" s="79"/>
      <c r="U199" s="79">
        <v>-333774</v>
      </c>
    </row>
    <row r="200" spans="1:21" ht="15" x14ac:dyDescent="0.25">
      <c r="A200" s="56">
        <v>703</v>
      </c>
      <c r="B200" s="57" t="s">
        <v>212</v>
      </c>
      <c r="C200" s="78">
        <v>7.6112323981366251E-3</v>
      </c>
      <c r="D200" s="17">
        <v>4329452</v>
      </c>
      <c r="E200" s="79">
        <v>0</v>
      </c>
      <c r="F200" s="79">
        <v>0</v>
      </c>
      <c r="G200" s="79">
        <v>0</v>
      </c>
      <c r="H200" s="79">
        <v>90621</v>
      </c>
      <c r="I200" s="79">
        <v>90621</v>
      </c>
      <c r="J200" s="79"/>
      <c r="K200" s="79">
        <v>2204291</v>
      </c>
      <c r="L200" s="79">
        <v>0</v>
      </c>
      <c r="M200" s="79">
        <v>3545021</v>
      </c>
      <c r="N200" s="79">
        <v>434348</v>
      </c>
      <c r="O200" s="79">
        <v>6183660</v>
      </c>
      <c r="P200" s="79"/>
      <c r="Q200" s="79">
        <v>-1070083</v>
      </c>
      <c r="R200" s="79"/>
      <c r="S200" s="79">
        <v>-138045</v>
      </c>
      <c r="T200" s="79"/>
      <c r="U200" s="79">
        <v>-1208128</v>
      </c>
    </row>
    <row r="201" spans="1:21" ht="15" x14ac:dyDescent="0.25">
      <c r="A201" s="56">
        <v>704</v>
      </c>
      <c r="B201" s="57" t="s">
        <v>213</v>
      </c>
      <c r="C201" s="78">
        <v>6.1672494607429608E-3</v>
      </c>
      <c r="D201" s="17">
        <v>3508079</v>
      </c>
      <c r="E201" s="79">
        <v>0</v>
      </c>
      <c r="F201" s="79">
        <v>0</v>
      </c>
      <c r="G201" s="79">
        <v>0</v>
      </c>
      <c r="H201" s="79">
        <v>217892</v>
      </c>
      <c r="I201" s="79">
        <v>217892</v>
      </c>
      <c r="J201" s="79"/>
      <c r="K201" s="79">
        <v>1786099</v>
      </c>
      <c r="L201" s="79">
        <v>0</v>
      </c>
      <c r="M201" s="79">
        <v>2872469</v>
      </c>
      <c r="N201" s="79">
        <v>1207976</v>
      </c>
      <c r="O201" s="79">
        <v>5866544</v>
      </c>
      <c r="P201" s="79"/>
      <c r="Q201" s="79">
        <v>-867069</v>
      </c>
      <c r="R201" s="79"/>
      <c r="S201" s="79">
        <v>-316860</v>
      </c>
      <c r="T201" s="79"/>
      <c r="U201" s="79">
        <v>-1183929</v>
      </c>
    </row>
    <row r="202" spans="1:21" ht="15" x14ac:dyDescent="0.25">
      <c r="A202" s="56">
        <v>705</v>
      </c>
      <c r="B202" s="57" t="s">
        <v>214</v>
      </c>
      <c r="C202" s="78">
        <v>5.1643898560545945E-3</v>
      </c>
      <c r="D202" s="17">
        <v>2937628</v>
      </c>
      <c r="E202" s="79">
        <v>0</v>
      </c>
      <c r="F202" s="79">
        <v>0</v>
      </c>
      <c r="G202" s="79">
        <v>0</v>
      </c>
      <c r="H202" s="79">
        <v>79005</v>
      </c>
      <c r="I202" s="79">
        <v>79005</v>
      </c>
      <c r="J202" s="79"/>
      <c r="K202" s="79">
        <v>1495661</v>
      </c>
      <c r="L202" s="79">
        <v>0</v>
      </c>
      <c r="M202" s="79">
        <v>2405376</v>
      </c>
      <c r="N202" s="79">
        <v>196823</v>
      </c>
      <c r="O202" s="79">
        <v>4097860</v>
      </c>
      <c r="P202" s="79"/>
      <c r="Q202" s="79">
        <v>-726075</v>
      </c>
      <c r="R202" s="79"/>
      <c r="S202" s="79">
        <v>-14317</v>
      </c>
      <c r="T202" s="79"/>
      <c r="U202" s="79">
        <v>-740392</v>
      </c>
    </row>
    <row r="203" spans="1:21" ht="15" x14ac:dyDescent="0.25">
      <c r="A203" s="56">
        <v>706</v>
      </c>
      <c r="B203" s="57" t="s">
        <v>215</v>
      </c>
      <c r="C203" s="78">
        <v>6.8401883817315115E-3</v>
      </c>
      <c r="D203" s="17">
        <v>3890860</v>
      </c>
      <c r="E203" s="79">
        <v>0</v>
      </c>
      <c r="F203" s="79">
        <v>0</v>
      </c>
      <c r="G203" s="79">
        <v>0</v>
      </c>
      <c r="H203" s="79">
        <v>283347</v>
      </c>
      <c r="I203" s="79">
        <v>283347</v>
      </c>
      <c r="J203" s="79"/>
      <c r="K203" s="79">
        <v>1980989</v>
      </c>
      <c r="L203" s="79">
        <v>0</v>
      </c>
      <c r="M203" s="79">
        <v>3185899</v>
      </c>
      <c r="N203" s="79">
        <v>179940</v>
      </c>
      <c r="O203" s="79">
        <v>5346828</v>
      </c>
      <c r="P203" s="79"/>
      <c r="Q203" s="79">
        <v>-961680</v>
      </c>
      <c r="R203" s="79"/>
      <c r="S203" s="79">
        <v>63056</v>
      </c>
      <c r="T203" s="79"/>
      <c r="U203" s="79">
        <v>-898624</v>
      </c>
    </row>
    <row r="204" spans="1:21" ht="15" x14ac:dyDescent="0.25">
      <c r="A204" s="56">
        <v>707</v>
      </c>
      <c r="B204" s="57" t="s">
        <v>216</v>
      </c>
      <c r="C204" s="78">
        <v>1.8380389469652121E-3</v>
      </c>
      <c r="D204" s="17">
        <v>1045522</v>
      </c>
      <c r="E204" s="79">
        <v>0</v>
      </c>
      <c r="F204" s="79">
        <v>0</v>
      </c>
      <c r="G204" s="79">
        <v>0</v>
      </c>
      <c r="H204" s="79">
        <v>0</v>
      </c>
      <c r="I204" s="79">
        <v>0</v>
      </c>
      <c r="J204" s="79"/>
      <c r="K204" s="79">
        <v>532315</v>
      </c>
      <c r="L204" s="79">
        <v>0</v>
      </c>
      <c r="M204" s="79">
        <v>856088</v>
      </c>
      <c r="N204" s="79">
        <v>6499499</v>
      </c>
      <c r="O204" s="79">
        <v>7887902</v>
      </c>
      <c r="P204" s="79"/>
      <c r="Q204" s="79">
        <v>-258415</v>
      </c>
      <c r="R204" s="79"/>
      <c r="S204" s="79">
        <v>-1761555</v>
      </c>
      <c r="T204" s="79"/>
      <c r="U204" s="79">
        <v>-2019970</v>
      </c>
    </row>
    <row r="205" spans="1:21" ht="15" x14ac:dyDescent="0.25">
      <c r="A205" s="56">
        <v>708</v>
      </c>
      <c r="B205" s="57" t="s">
        <v>217</v>
      </c>
      <c r="C205" s="78">
        <v>1.4464472388852976E-3</v>
      </c>
      <c r="D205" s="17">
        <v>822771</v>
      </c>
      <c r="E205" s="79">
        <v>0</v>
      </c>
      <c r="F205" s="79">
        <v>0</v>
      </c>
      <c r="G205" s="79">
        <v>0</v>
      </c>
      <c r="H205" s="79">
        <v>302054</v>
      </c>
      <c r="I205" s="79">
        <v>302054</v>
      </c>
      <c r="J205" s="79"/>
      <c r="K205" s="79">
        <v>418906</v>
      </c>
      <c r="L205" s="79">
        <v>0</v>
      </c>
      <c r="M205" s="79">
        <v>673700</v>
      </c>
      <c r="N205" s="79">
        <v>71083</v>
      </c>
      <c r="O205" s="79">
        <v>1163689</v>
      </c>
      <c r="P205" s="79"/>
      <c r="Q205" s="79">
        <v>-203360</v>
      </c>
      <c r="R205" s="79"/>
      <c r="S205" s="79">
        <v>50408</v>
      </c>
      <c r="T205" s="79"/>
      <c r="U205" s="79">
        <v>-152952</v>
      </c>
    </row>
    <row r="206" spans="1:21" ht="15" x14ac:dyDescent="0.25">
      <c r="A206" s="56">
        <v>709</v>
      </c>
      <c r="B206" s="57" t="s">
        <v>218</v>
      </c>
      <c r="C206" s="78">
        <v>0</v>
      </c>
      <c r="D206" s="17">
        <v>0</v>
      </c>
      <c r="E206" s="79">
        <v>0</v>
      </c>
      <c r="F206" s="79">
        <v>0</v>
      </c>
      <c r="G206" s="79">
        <v>0</v>
      </c>
      <c r="H206" s="79">
        <v>0</v>
      </c>
      <c r="I206" s="79">
        <v>0</v>
      </c>
      <c r="J206" s="79"/>
      <c r="K206" s="79">
        <v>0</v>
      </c>
      <c r="L206" s="79">
        <v>0</v>
      </c>
      <c r="M206" s="79">
        <v>0</v>
      </c>
      <c r="N206" s="79">
        <v>0</v>
      </c>
      <c r="O206" s="79">
        <v>0</v>
      </c>
      <c r="P206" s="79"/>
      <c r="Q206" s="79">
        <v>0</v>
      </c>
      <c r="R206" s="79"/>
      <c r="S206" s="79">
        <v>0</v>
      </c>
      <c r="T206" s="79"/>
      <c r="U206" s="79">
        <v>0</v>
      </c>
    </row>
    <row r="207" spans="1:21" ht="15" x14ac:dyDescent="0.25">
      <c r="A207" s="56">
        <v>711</v>
      </c>
      <c r="B207" s="57" t="s">
        <v>219</v>
      </c>
      <c r="C207" s="78">
        <v>2.0387024229684726E-3</v>
      </c>
      <c r="D207" s="17">
        <v>1159660</v>
      </c>
      <c r="E207" s="79">
        <v>0</v>
      </c>
      <c r="F207" s="79">
        <v>0</v>
      </c>
      <c r="G207" s="79">
        <v>0</v>
      </c>
      <c r="H207" s="79">
        <v>306470</v>
      </c>
      <c r="I207" s="79">
        <v>306470</v>
      </c>
      <c r="J207" s="79"/>
      <c r="K207" s="79">
        <v>590429</v>
      </c>
      <c r="L207" s="79">
        <v>0</v>
      </c>
      <c r="M207" s="79">
        <v>949550</v>
      </c>
      <c r="N207" s="79">
        <v>314792</v>
      </c>
      <c r="O207" s="79">
        <v>1854771</v>
      </c>
      <c r="P207" s="79"/>
      <c r="Q207" s="79">
        <v>-286626</v>
      </c>
      <c r="R207" s="79"/>
      <c r="S207" s="79">
        <v>33080</v>
      </c>
      <c r="T207" s="79"/>
      <c r="U207" s="79">
        <v>-253546</v>
      </c>
    </row>
    <row r="208" spans="1:21" ht="15" x14ac:dyDescent="0.25">
      <c r="A208" s="56">
        <v>716</v>
      </c>
      <c r="B208" s="57" t="s">
        <v>220</v>
      </c>
      <c r="C208" s="78">
        <v>2.7562694262922766E-3</v>
      </c>
      <c r="D208" s="17">
        <v>1567832</v>
      </c>
      <c r="E208" s="79">
        <v>0</v>
      </c>
      <c r="F208" s="79">
        <v>0</v>
      </c>
      <c r="G208" s="79">
        <v>0</v>
      </c>
      <c r="H208" s="79">
        <v>271935</v>
      </c>
      <c r="I208" s="79">
        <v>271935</v>
      </c>
      <c r="J208" s="79"/>
      <c r="K208" s="79">
        <v>798244</v>
      </c>
      <c r="L208" s="79">
        <v>0</v>
      </c>
      <c r="M208" s="79">
        <v>1283765</v>
      </c>
      <c r="N208" s="79">
        <v>355326</v>
      </c>
      <c r="O208" s="79">
        <v>2437335</v>
      </c>
      <c r="P208" s="79"/>
      <c r="Q208" s="79">
        <v>-387511</v>
      </c>
      <c r="R208" s="79"/>
      <c r="S208" s="79">
        <v>-28460</v>
      </c>
      <c r="T208" s="79"/>
      <c r="U208" s="79">
        <v>-415971</v>
      </c>
    </row>
    <row r="209" spans="1:21" ht="15" x14ac:dyDescent="0.25">
      <c r="A209" s="56">
        <v>717</v>
      </c>
      <c r="B209" s="57" t="s">
        <v>221</v>
      </c>
      <c r="C209" s="78">
        <v>0</v>
      </c>
      <c r="D209" s="17">
        <v>0</v>
      </c>
      <c r="E209" s="79">
        <v>0</v>
      </c>
      <c r="F209" s="79">
        <v>0</v>
      </c>
      <c r="G209" s="79">
        <v>0</v>
      </c>
      <c r="H209" s="79">
        <v>0</v>
      </c>
      <c r="I209" s="79">
        <v>0</v>
      </c>
      <c r="J209" s="79"/>
      <c r="K209" s="79">
        <v>0</v>
      </c>
      <c r="L209" s="79">
        <v>0</v>
      </c>
      <c r="M209" s="79">
        <v>0</v>
      </c>
      <c r="N209" s="79">
        <v>0</v>
      </c>
      <c r="O209" s="79">
        <v>0</v>
      </c>
      <c r="P209" s="79"/>
      <c r="Q209" s="79">
        <v>0</v>
      </c>
      <c r="R209" s="79"/>
      <c r="S209" s="79">
        <v>0</v>
      </c>
      <c r="T209" s="79"/>
      <c r="U209" s="79">
        <v>0</v>
      </c>
    </row>
    <row r="210" spans="1:21" ht="15" x14ac:dyDescent="0.25">
      <c r="A210" s="56">
        <v>718</v>
      </c>
      <c r="B210" s="57" t="s">
        <v>222</v>
      </c>
      <c r="C210" s="78">
        <v>2.9541361289416434E-3</v>
      </c>
      <c r="D210" s="17">
        <v>1680384</v>
      </c>
      <c r="E210" s="79">
        <v>0</v>
      </c>
      <c r="F210" s="79">
        <v>0</v>
      </c>
      <c r="G210" s="79">
        <v>0</v>
      </c>
      <c r="H210" s="79">
        <v>45027</v>
      </c>
      <c r="I210" s="79">
        <v>45027</v>
      </c>
      <c r="J210" s="79"/>
      <c r="K210" s="79">
        <v>855548</v>
      </c>
      <c r="L210" s="79">
        <v>0</v>
      </c>
      <c r="M210" s="79">
        <v>1375924</v>
      </c>
      <c r="N210" s="79">
        <v>104671</v>
      </c>
      <c r="O210" s="79">
        <v>2336143</v>
      </c>
      <c r="P210" s="79"/>
      <c r="Q210" s="79">
        <v>-415330</v>
      </c>
      <c r="R210" s="79"/>
      <c r="S210" s="79">
        <v>-14364</v>
      </c>
      <c r="T210" s="79"/>
      <c r="U210" s="79">
        <v>-429694</v>
      </c>
    </row>
    <row r="211" spans="1:21" ht="15" x14ac:dyDescent="0.25">
      <c r="A211" s="56">
        <v>719</v>
      </c>
      <c r="B211" s="57" t="s">
        <v>223</v>
      </c>
      <c r="C211" s="78">
        <v>0</v>
      </c>
      <c r="D211" s="17">
        <v>0</v>
      </c>
      <c r="E211" s="79">
        <v>0</v>
      </c>
      <c r="F211" s="79">
        <v>0</v>
      </c>
      <c r="G211" s="79">
        <v>0</v>
      </c>
      <c r="H211" s="79">
        <v>0</v>
      </c>
      <c r="I211" s="79">
        <v>0</v>
      </c>
      <c r="J211" s="79"/>
      <c r="K211" s="79">
        <v>0</v>
      </c>
      <c r="L211" s="79">
        <v>0</v>
      </c>
      <c r="M211" s="79">
        <v>0</v>
      </c>
      <c r="N211" s="79">
        <v>0</v>
      </c>
      <c r="O211" s="79">
        <v>0</v>
      </c>
      <c r="P211" s="79"/>
      <c r="Q211" s="79">
        <v>0</v>
      </c>
      <c r="R211" s="79"/>
      <c r="S211" s="79">
        <v>0</v>
      </c>
      <c r="T211" s="79"/>
      <c r="U211" s="79">
        <v>0</v>
      </c>
    </row>
    <row r="212" spans="1:21" ht="15" x14ac:dyDescent="0.25">
      <c r="A212" s="56">
        <v>720</v>
      </c>
      <c r="B212" s="57" t="s">
        <v>224</v>
      </c>
      <c r="C212" s="78">
        <v>5.2408809389984431E-3</v>
      </c>
      <c r="D212" s="17">
        <v>2981138</v>
      </c>
      <c r="E212" s="79">
        <v>0</v>
      </c>
      <c r="F212" s="79">
        <v>0</v>
      </c>
      <c r="G212" s="79">
        <v>0</v>
      </c>
      <c r="H212" s="79">
        <v>1309529</v>
      </c>
      <c r="I212" s="79">
        <v>1309529</v>
      </c>
      <c r="J212" s="79"/>
      <c r="K212" s="79">
        <v>1517813</v>
      </c>
      <c r="L212" s="79">
        <v>0</v>
      </c>
      <c r="M212" s="79">
        <v>2441002</v>
      </c>
      <c r="N212" s="79">
        <v>0</v>
      </c>
      <c r="O212" s="79">
        <v>3958815</v>
      </c>
      <c r="P212" s="79"/>
      <c r="Q212" s="79">
        <v>-736829</v>
      </c>
      <c r="R212" s="79"/>
      <c r="S212" s="79">
        <v>377771</v>
      </c>
      <c r="T212" s="79"/>
      <c r="U212" s="79">
        <v>-359058</v>
      </c>
    </row>
    <row r="213" spans="1:21" ht="15" x14ac:dyDescent="0.25">
      <c r="A213" s="56">
        <v>721</v>
      </c>
      <c r="B213" s="57" t="s">
        <v>225</v>
      </c>
      <c r="C213" s="78">
        <v>0</v>
      </c>
      <c r="D213" s="17">
        <v>0</v>
      </c>
      <c r="E213" s="79">
        <v>0</v>
      </c>
      <c r="F213" s="79">
        <v>0</v>
      </c>
      <c r="G213" s="79">
        <v>0</v>
      </c>
      <c r="H213" s="79">
        <v>0</v>
      </c>
      <c r="I213" s="79">
        <v>0</v>
      </c>
      <c r="J213" s="79"/>
      <c r="K213" s="79">
        <v>0</v>
      </c>
      <c r="L213" s="79">
        <v>0</v>
      </c>
      <c r="M213" s="79">
        <v>0</v>
      </c>
      <c r="N213" s="79">
        <v>0</v>
      </c>
      <c r="O213" s="79">
        <v>0</v>
      </c>
      <c r="P213" s="79"/>
      <c r="Q213" s="79">
        <v>0</v>
      </c>
      <c r="R213" s="79"/>
      <c r="S213" s="79">
        <v>0</v>
      </c>
      <c r="T213" s="79"/>
      <c r="U213" s="79">
        <v>0</v>
      </c>
    </row>
    <row r="214" spans="1:21" ht="15" x14ac:dyDescent="0.25">
      <c r="A214" s="56">
        <v>722</v>
      </c>
      <c r="B214" s="57" t="s">
        <v>226</v>
      </c>
      <c r="C214" s="78">
        <v>0</v>
      </c>
      <c r="D214" s="17">
        <v>0</v>
      </c>
      <c r="E214" s="79">
        <v>0</v>
      </c>
      <c r="F214" s="79">
        <v>0</v>
      </c>
      <c r="G214" s="79">
        <v>0</v>
      </c>
      <c r="H214" s="79">
        <v>0</v>
      </c>
      <c r="I214" s="79">
        <v>0</v>
      </c>
      <c r="J214" s="79"/>
      <c r="K214" s="79">
        <v>0</v>
      </c>
      <c r="L214" s="79">
        <v>0</v>
      </c>
      <c r="M214" s="79">
        <v>0</v>
      </c>
      <c r="N214" s="79">
        <v>0</v>
      </c>
      <c r="O214" s="79">
        <v>0</v>
      </c>
      <c r="P214" s="79"/>
      <c r="Q214" s="79">
        <v>0</v>
      </c>
      <c r="R214" s="79"/>
      <c r="S214" s="79">
        <v>0</v>
      </c>
      <c r="T214" s="79"/>
      <c r="U214" s="79">
        <v>0</v>
      </c>
    </row>
    <row r="215" spans="1:21" ht="15" x14ac:dyDescent="0.25">
      <c r="A215" s="56">
        <v>723</v>
      </c>
      <c r="B215" s="57" t="s">
        <v>227</v>
      </c>
      <c r="C215" s="78">
        <v>2.7453696954913187E-3</v>
      </c>
      <c r="D215" s="17">
        <v>1561635</v>
      </c>
      <c r="E215" s="79">
        <v>0</v>
      </c>
      <c r="F215" s="79">
        <v>0</v>
      </c>
      <c r="G215" s="79">
        <v>0</v>
      </c>
      <c r="H215" s="79">
        <v>30736</v>
      </c>
      <c r="I215" s="79">
        <v>30736</v>
      </c>
      <c r="J215" s="79"/>
      <c r="K215" s="79">
        <v>795087</v>
      </c>
      <c r="L215" s="79">
        <v>0</v>
      </c>
      <c r="M215" s="79">
        <v>1278688</v>
      </c>
      <c r="N215" s="79">
        <v>317570</v>
      </c>
      <c r="O215" s="79">
        <v>2391345</v>
      </c>
      <c r="P215" s="79"/>
      <c r="Q215" s="79">
        <v>-385978</v>
      </c>
      <c r="R215" s="79"/>
      <c r="S215" s="79">
        <v>-101871</v>
      </c>
      <c r="T215" s="79"/>
      <c r="U215" s="79">
        <v>-487849</v>
      </c>
    </row>
    <row r="216" spans="1:21" ht="15" x14ac:dyDescent="0.25">
      <c r="A216" s="56">
        <v>724</v>
      </c>
      <c r="B216" s="57" t="s">
        <v>228</v>
      </c>
      <c r="C216" s="78">
        <v>2.6884084107077709E-3</v>
      </c>
      <c r="D216" s="17">
        <v>1529228</v>
      </c>
      <c r="E216" s="79">
        <v>0</v>
      </c>
      <c r="F216" s="79">
        <v>0</v>
      </c>
      <c r="G216" s="79">
        <v>0</v>
      </c>
      <c r="H216" s="79">
        <v>183146</v>
      </c>
      <c r="I216" s="79">
        <v>183146</v>
      </c>
      <c r="J216" s="79"/>
      <c r="K216" s="79">
        <v>778591</v>
      </c>
      <c r="L216" s="79">
        <v>0</v>
      </c>
      <c r="M216" s="79">
        <v>1252158</v>
      </c>
      <c r="N216" s="79">
        <v>54181</v>
      </c>
      <c r="O216" s="79">
        <v>2084930</v>
      </c>
      <c r="P216" s="79"/>
      <c r="Q216" s="79">
        <v>-377971</v>
      </c>
      <c r="R216" s="79"/>
      <c r="S216" s="79">
        <v>17176</v>
      </c>
      <c r="T216" s="79"/>
      <c r="U216" s="79">
        <v>-360795</v>
      </c>
    </row>
    <row r="217" spans="1:21" ht="15" x14ac:dyDescent="0.25">
      <c r="A217" s="56">
        <v>725</v>
      </c>
      <c r="B217" s="57" t="s">
        <v>229</v>
      </c>
      <c r="C217" s="78">
        <v>0</v>
      </c>
      <c r="D217" s="17">
        <v>1</v>
      </c>
      <c r="E217" s="79">
        <v>0</v>
      </c>
      <c r="F217" s="79">
        <v>0</v>
      </c>
      <c r="G217" s="79">
        <v>0</v>
      </c>
      <c r="H217" s="79">
        <v>0</v>
      </c>
      <c r="I217" s="79">
        <v>0</v>
      </c>
      <c r="J217" s="79"/>
      <c r="K217" s="79">
        <v>0</v>
      </c>
      <c r="L217" s="79">
        <v>0</v>
      </c>
      <c r="M217" s="79">
        <v>0</v>
      </c>
      <c r="N217" s="79">
        <v>1870308</v>
      </c>
      <c r="O217" s="79">
        <v>1870308</v>
      </c>
      <c r="P217" s="79"/>
      <c r="Q217" s="79">
        <v>0</v>
      </c>
      <c r="R217" s="79"/>
      <c r="S217" s="79">
        <v>-709007</v>
      </c>
      <c r="T217" s="79"/>
      <c r="U217" s="79">
        <v>-709007</v>
      </c>
    </row>
    <row r="218" spans="1:21" ht="15" x14ac:dyDescent="0.25">
      <c r="A218" s="56">
        <v>726</v>
      </c>
      <c r="B218" s="57" t="s">
        <v>230</v>
      </c>
      <c r="C218" s="78">
        <v>0</v>
      </c>
      <c r="D218" s="17">
        <v>0</v>
      </c>
      <c r="E218" s="79">
        <v>0</v>
      </c>
      <c r="F218" s="79">
        <v>0</v>
      </c>
      <c r="G218" s="79">
        <v>0</v>
      </c>
      <c r="H218" s="79">
        <v>0</v>
      </c>
      <c r="I218" s="79">
        <v>0</v>
      </c>
      <c r="J218" s="79"/>
      <c r="K218" s="79">
        <v>0</v>
      </c>
      <c r="L218" s="79">
        <v>0</v>
      </c>
      <c r="M218" s="79">
        <v>0</v>
      </c>
      <c r="N218" s="79">
        <v>2421</v>
      </c>
      <c r="O218" s="79">
        <v>2421</v>
      </c>
      <c r="P218" s="79"/>
      <c r="Q218" s="79">
        <v>0</v>
      </c>
      <c r="R218" s="79"/>
      <c r="S218" s="79">
        <v>-995</v>
      </c>
      <c r="T218" s="79"/>
      <c r="U218" s="79">
        <v>-995</v>
      </c>
    </row>
    <row r="219" spans="1:21" ht="15" x14ac:dyDescent="0.25">
      <c r="A219" s="56">
        <v>728</v>
      </c>
      <c r="B219" s="57" t="s">
        <v>231</v>
      </c>
      <c r="C219" s="78">
        <v>3.3799974995275747E-3</v>
      </c>
      <c r="D219" s="17">
        <v>1922625</v>
      </c>
      <c r="E219" s="79">
        <v>0</v>
      </c>
      <c r="F219" s="79">
        <v>0</v>
      </c>
      <c r="G219" s="79">
        <v>0</v>
      </c>
      <c r="H219" s="79">
        <v>367881</v>
      </c>
      <c r="I219" s="79">
        <v>367881</v>
      </c>
      <c r="J219" s="79"/>
      <c r="K219" s="79">
        <v>978882</v>
      </c>
      <c r="L219" s="79">
        <v>0</v>
      </c>
      <c r="M219" s="79">
        <v>1574274</v>
      </c>
      <c r="N219" s="79">
        <v>51529</v>
      </c>
      <c r="O219" s="79">
        <v>2604685</v>
      </c>
      <c r="P219" s="79"/>
      <c r="Q219" s="79">
        <v>-475201</v>
      </c>
      <c r="R219" s="79"/>
      <c r="S219" s="79">
        <v>70286</v>
      </c>
      <c r="T219" s="79"/>
      <c r="U219" s="79">
        <v>-404915</v>
      </c>
    </row>
    <row r="220" spans="1:21" ht="15" x14ac:dyDescent="0.25">
      <c r="A220" s="56">
        <v>729</v>
      </c>
      <c r="B220" s="57" t="s">
        <v>232</v>
      </c>
      <c r="C220" s="78">
        <v>3.3076581380797995E-3</v>
      </c>
      <c r="D220" s="17">
        <v>1881473</v>
      </c>
      <c r="E220" s="79">
        <v>0</v>
      </c>
      <c r="F220" s="79">
        <v>0</v>
      </c>
      <c r="G220" s="79">
        <v>0</v>
      </c>
      <c r="H220" s="79">
        <v>0</v>
      </c>
      <c r="I220" s="79">
        <v>0</v>
      </c>
      <c r="J220" s="79"/>
      <c r="K220" s="79">
        <v>957932</v>
      </c>
      <c r="L220" s="79">
        <v>0</v>
      </c>
      <c r="M220" s="79">
        <v>1540581</v>
      </c>
      <c r="N220" s="79">
        <v>240518</v>
      </c>
      <c r="O220" s="79">
        <v>2739031</v>
      </c>
      <c r="P220" s="79"/>
      <c r="Q220" s="79">
        <v>-465033</v>
      </c>
      <c r="R220" s="79"/>
      <c r="S220" s="79">
        <v>-57128</v>
      </c>
      <c r="T220" s="79"/>
      <c r="U220" s="79">
        <v>-522161</v>
      </c>
    </row>
    <row r="221" spans="1:21" ht="15" x14ac:dyDescent="0.25">
      <c r="A221" s="56">
        <v>730</v>
      </c>
      <c r="B221" s="57" t="s">
        <v>233</v>
      </c>
      <c r="C221" s="78">
        <v>0</v>
      </c>
      <c r="D221" s="17">
        <v>0</v>
      </c>
      <c r="E221" s="79">
        <v>0</v>
      </c>
      <c r="F221" s="79">
        <v>0</v>
      </c>
      <c r="G221" s="79">
        <v>0</v>
      </c>
      <c r="H221" s="79">
        <v>0</v>
      </c>
      <c r="I221" s="79">
        <v>0</v>
      </c>
      <c r="J221" s="79"/>
      <c r="K221" s="79">
        <v>0</v>
      </c>
      <c r="L221" s="79">
        <v>0</v>
      </c>
      <c r="M221" s="79">
        <v>0</v>
      </c>
      <c r="N221" s="79">
        <v>0</v>
      </c>
      <c r="O221" s="79">
        <v>0</v>
      </c>
      <c r="P221" s="79"/>
      <c r="Q221" s="79">
        <v>0</v>
      </c>
      <c r="R221" s="79"/>
      <c r="S221" s="79">
        <v>0</v>
      </c>
      <c r="T221" s="79"/>
      <c r="U221" s="79">
        <v>0</v>
      </c>
    </row>
    <row r="222" spans="1:21" ht="15" x14ac:dyDescent="0.25">
      <c r="A222" s="56">
        <v>731</v>
      </c>
      <c r="B222" s="57" t="s">
        <v>234</v>
      </c>
      <c r="C222" s="78">
        <v>0</v>
      </c>
      <c r="D222" s="17">
        <v>0</v>
      </c>
      <c r="E222" s="79">
        <v>0</v>
      </c>
      <c r="F222" s="79">
        <v>0</v>
      </c>
      <c r="G222" s="79">
        <v>0</v>
      </c>
      <c r="H222" s="79">
        <v>0</v>
      </c>
      <c r="I222" s="79">
        <v>0</v>
      </c>
      <c r="J222" s="79"/>
      <c r="K222" s="79">
        <v>0</v>
      </c>
      <c r="L222" s="79">
        <v>0</v>
      </c>
      <c r="M222" s="79">
        <v>0</v>
      </c>
      <c r="N222" s="79">
        <v>0</v>
      </c>
      <c r="O222" s="79">
        <v>0</v>
      </c>
      <c r="P222" s="79"/>
      <c r="Q222" s="79">
        <v>0</v>
      </c>
      <c r="R222" s="79"/>
      <c r="S222" s="79">
        <v>0</v>
      </c>
      <c r="T222" s="79"/>
      <c r="U222" s="79">
        <v>0</v>
      </c>
    </row>
    <row r="223" spans="1:21" ht="15" x14ac:dyDescent="0.25">
      <c r="A223" s="56">
        <v>733</v>
      </c>
      <c r="B223" s="57" t="s">
        <v>235</v>
      </c>
      <c r="C223" s="78">
        <v>2.880095981786423E-3</v>
      </c>
      <c r="D223" s="17">
        <v>1638268</v>
      </c>
      <c r="E223" s="79">
        <v>0</v>
      </c>
      <c r="F223" s="79">
        <v>0</v>
      </c>
      <c r="G223" s="79">
        <v>0</v>
      </c>
      <c r="H223" s="79">
        <v>15362</v>
      </c>
      <c r="I223" s="79">
        <v>15362</v>
      </c>
      <c r="J223" s="79"/>
      <c r="K223" s="79">
        <v>834106</v>
      </c>
      <c r="L223" s="79">
        <v>0</v>
      </c>
      <c r="M223" s="79">
        <v>1341439</v>
      </c>
      <c r="N223" s="79">
        <v>752362</v>
      </c>
      <c r="O223" s="79">
        <v>2927907</v>
      </c>
      <c r="P223" s="79"/>
      <c r="Q223" s="79">
        <v>-404920</v>
      </c>
      <c r="R223" s="79"/>
      <c r="S223" s="79">
        <v>-170728</v>
      </c>
      <c r="T223" s="79"/>
      <c r="U223" s="79">
        <v>-575648</v>
      </c>
    </row>
    <row r="224" spans="1:21" ht="15" x14ac:dyDescent="0.25">
      <c r="A224" s="56">
        <v>734</v>
      </c>
      <c r="B224" s="57" t="s">
        <v>236</v>
      </c>
      <c r="C224" s="78">
        <v>2.7926258091800216E-3</v>
      </c>
      <c r="D224" s="17">
        <v>1588514</v>
      </c>
      <c r="E224" s="79">
        <v>0</v>
      </c>
      <c r="F224" s="79">
        <v>0</v>
      </c>
      <c r="G224" s="79">
        <v>0</v>
      </c>
      <c r="H224" s="79">
        <v>26075</v>
      </c>
      <c r="I224" s="79">
        <v>26075</v>
      </c>
      <c r="J224" s="79"/>
      <c r="K224" s="79">
        <v>808773</v>
      </c>
      <c r="L224" s="79">
        <v>0</v>
      </c>
      <c r="M224" s="79">
        <v>1300698</v>
      </c>
      <c r="N224" s="79">
        <v>626276</v>
      </c>
      <c r="O224" s="79">
        <v>2735747</v>
      </c>
      <c r="P224" s="79"/>
      <c r="Q224" s="79">
        <v>-392622</v>
      </c>
      <c r="R224" s="79"/>
      <c r="S224" s="79">
        <v>-173396</v>
      </c>
      <c r="T224" s="79"/>
      <c r="U224" s="79">
        <v>-566018</v>
      </c>
    </row>
    <row r="225" spans="1:21" ht="15" x14ac:dyDescent="0.25">
      <c r="A225" s="56">
        <v>735</v>
      </c>
      <c r="B225" s="57" t="s">
        <v>237</v>
      </c>
      <c r="C225" s="78">
        <v>5.0492117457614236E-3</v>
      </c>
      <c r="D225" s="17">
        <v>2872110</v>
      </c>
      <c r="E225" s="79">
        <v>0</v>
      </c>
      <c r="F225" s="79">
        <v>0</v>
      </c>
      <c r="G225" s="79">
        <v>0</v>
      </c>
      <c r="H225" s="79">
        <v>0</v>
      </c>
      <c r="I225" s="79">
        <v>0</v>
      </c>
      <c r="J225" s="79"/>
      <c r="K225" s="79">
        <v>1462304</v>
      </c>
      <c r="L225" s="79">
        <v>0</v>
      </c>
      <c r="M225" s="79">
        <v>2351730</v>
      </c>
      <c r="N225" s="79">
        <v>411455</v>
      </c>
      <c r="O225" s="79">
        <v>4225489</v>
      </c>
      <c r="P225" s="79"/>
      <c r="Q225" s="79">
        <v>-709882</v>
      </c>
      <c r="R225" s="79"/>
      <c r="S225" s="79">
        <v>-99895</v>
      </c>
      <c r="T225" s="79"/>
      <c r="U225" s="79">
        <v>-809777</v>
      </c>
    </row>
    <row r="226" spans="1:21" ht="15" x14ac:dyDescent="0.25">
      <c r="A226" s="56">
        <v>736</v>
      </c>
      <c r="B226" s="57" t="s">
        <v>238</v>
      </c>
      <c r="C226" s="78">
        <v>0</v>
      </c>
      <c r="D226" s="17">
        <v>0</v>
      </c>
      <c r="E226" s="79">
        <v>0</v>
      </c>
      <c r="F226" s="79">
        <v>0</v>
      </c>
      <c r="G226" s="79">
        <v>0</v>
      </c>
      <c r="H226" s="79">
        <v>0</v>
      </c>
      <c r="I226" s="79">
        <v>0</v>
      </c>
      <c r="J226" s="79"/>
      <c r="K226" s="79">
        <v>0</v>
      </c>
      <c r="L226" s="79">
        <v>0</v>
      </c>
      <c r="M226" s="79">
        <v>0</v>
      </c>
      <c r="N226" s="79">
        <v>0</v>
      </c>
      <c r="O226" s="79">
        <v>0</v>
      </c>
      <c r="P226" s="79"/>
      <c r="Q226" s="79">
        <v>0</v>
      </c>
      <c r="R226" s="79"/>
      <c r="S226" s="79">
        <v>0</v>
      </c>
      <c r="T226" s="79"/>
      <c r="U226" s="79">
        <v>0</v>
      </c>
    </row>
    <row r="227" spans="1:21" ht="15" x14ac:dyDescent="0.25">
      <c r="A227" s="56">
        <v>737</v>
      </c>
      <c r="B227" s="57" t="s">
        <v>239</v>
      </c>
      <c r="C227" s="78">
        <v>2.4823719220963126E-3</v>
      </c>
      <c r="D227" s="17">
        <v>1412030</v>
      </c>
      <c r="E227" s="79">
        <v>0</v>
      </c>
      <c r="F227" s="79">
        <v>0</v>
      </c>
      <c r="G227" s="79">
        <v>0</v>
      </c>
      <c r="H227" s="79">
        <v>38059</v>
      </c>
      <c r="I227" s="79">
        <v>38059</v>
      </c>
      <c r="J227" s="79"/>
      <c r="K227" s="79">
        <v>718921</v>
      </c>
      <c r="L227" s="79">
        <v>0</v>
      </c>
      <c r="M227" s="79">
        <v>1156194</v>
      </c>
      <c r="N227" s="79">
        <v>332650</v>
      </c>
      <c r="O227" s="79">
        <v>2207765</v>
      </c>
      <c r="P227" s="79"/>
      <c r="Q227" s="79">
        <v>-349003</v>
      </c>
      <c r="R227" s="79"/>
      <c r="S227" s="79">
        <v>-57092</v>
      </c>
      <c r="T227" s="79"/>
      <c r="U227" s="79">
        <v>-406095</v>
      </c>
    </row>
    <row r="228" spans="1:21" ht="15" x14ac:dyDescent="0.25">
      <c r="A228" s="56">
        <v>738</v>
      </c>
      <c r="B228" s="57" t="s">
        <v>240</v>
      </c>
      <c r="C228" s="78">
        <v>1.419521194824347E-4</v>
      </c>
      <c r="D228" s="17">
        <v>80745</v>
      </c>
      <c r="E228" s="79">
        <v>0</v>
      </c>
      <c r="F228" s="79">
        <v>0</v>
      </c>
      <c r="G228" s="79">
        <v>0</v>
      </c>
      <c r="H228" s="79">
        <v>0</v>
      </c>
      <c r="I228" s="79">
        <v>0</v>
      </c>
      <c r="J228" s="79"/>
      <c r="K228" s="79">
        <v>41111</v>
      </c>
      <c r="L228" s="79">
        <v>0</v>
      </c>
      <c r="M228" s="79">
        <v>66116</v>
      </c>
      <c r="N228" s="79">
        <v>3903663</v>
      </c>
      <c r="O228" s="79">
        <v>4010890</v>
      </c>
      <c r="P228" s="79"/>
      <c r="Q228" s="79">
        <v>-19958</v>
      </c>
      <c r="R228" s="79"/>
      <c r="S228" s="79">
        <v>-939897</v>
      </c>
      <c r="T228" s="79"/>
      <c r="U228" s="79">
        <v>-959855</v>
      </c>
    </row>
    <row r="229" spans="1:21" ht="15" x14ac:dyDescent="0.25">
      <c r="A229" s="56">
        <v>739</v>
      </c>
      <c r="B229" s="57" t="s">
        <v>241</v>
      </c>
      <c r="C229" s="78">
        <v>1.9958711923310168E-3</v>
      </c>
      <c r="D229" s="17">
        <v>1135297</v>
      </c>
      <c r="E229" s="79">
        <v>0</v>
      </c>
      <c r="F229" s="79">
        <v>0</v>
      </c>
      <c r="G229" s="79">
        <v>0</v>
      </c>
      <c r="H229" s="79">
        <v>133262</v>
      </c>
      <c r="I229" s="79">
        <v>133262</v>
      </c>
      <c r="J229" s="79"/>
      <c r="K229" s="79">
        <v>578025</v>
      </c>
      <c r="L229" s="79">
        <v>0</v>
      </c>
      <c r="M229" s="79">
        <v>929601</v>
      </c>
      <c r="N229" s="79">
        <v>0</v>
      </c>
      <c r="O229" s="79">
        <v>1507626</v>
      </c>
      <c r="P229" s="79"/>
      <c r="Q229" s="79">
        <v>-280605</v>
      </c>
      <c r="R229" s="79"/>
      <c r="S229" s="79">
        <v>33304</v>
      </c>
      <c r="T229" s="79"/>
      <c r="U229" s="79">
        <v>-247301</v>
      </c>
    </row>
    <row r="230" spans="1:21" ht="15" x14ac:dyDescent="0.25">
      <c r="A230" s="56">
        <v>740</v>
      </c>
      <c r="B230" s="57" t="s">
        <v>242</v>
      </c>
      <c r="C230" s="78">
        <v>0</v>
      </c>
      <c r="D230" s="17">
        <v>0</v>
      </c>
      <c r="E230" s="79">
        <v>0</v>
      </c>
      <c r="F230" s="79">
        <v>0</v>
      </c>
      <c r="G230" s="79">
        <v>0</v>
      </c>
      <c r="H230" s="79">
        <v>0</v>
      </c>
      <c r="I230" s="79">
        <v>0</v>
      </c>
      <c r="J230" s="79"/>
      <c r="K230" s="79">
        <v>0</v>
      </c>
      <c r="L230" s="79">
        <v>0</v>
      </c>
      <c r="M230" s="79">
        <v>0</v>
      </c>
      <c r="N230" s="79">
        <v>0</v>
      </c>
      <c r="O230" s="79">
        <v>0</v>
      </c>
      <c r="P230" s="79"/>
      <c r="Q230" s="79">
        <v>0</v>
      </c>
      <c r="R230" s="79"/>
      <c r="S230" s="79">
        <v>0</v>
      </c>
      <c r="T230" s="79"/>
      <c r="U230" s="79">
        <v>0</v>
      </c>
    </row>
    <row r="231" spans="1:21" ht="15" x14ac:dyDescent="0.25">
      <c r="A231" s="56">
        <v>741</v>
      </c>
      <c r="B231" s="57" t="s">
        <v>243</v>
      </c>
      <c r="C231" s="78">
        <v>4.9244437435618299E-3</v>
      </c>
      <c r="D231" s="17">
        <v>2801140</v>
      </c>
      <c r="E231" s="79">
        <v>0</v>
      </c>
      <c r="F231" s="79">
        <v>0</v>
      </c>
      <c r="G231" s="79">
        <v>0</v>
      </c>
      <c r="H231" s="79">
        <v>62537</v>
      </c>
      <c r="I231" s="79">
        <v>62537</v>
      </c>
      <c r="J231" s="79"/>
      <c r="K231" s="79">
        <v>1426170</v>
      </c>
      <c r="L231" s="79">
        <v>0</v>
      </c>
      <c r="M231" s="79">
        <v>2293618</v>
      </c>
      <c r="N231" s="79">
        <v>649606</v>
      </c>
      <c r="O231" s="79">
        <v>4369394</v>
      </c>
      <c r="P231" s="79"/>
      <c r="Q231" s="79">
        <v>-692341</v>
      </c>
      <c r="R231" s="79"/>
      <c r="S231" s="79">
        <v>-116971</v>
      </c>
      <c r="T231" s="79"/>
      <c r="U231" s="79">
        <v>-809312</v>
      </c>
    </row>
    <row r="232" spans="1:21" ht="15" x14ac:dyDescent="0.25">
      <c r="A232" s="56">
        <v>742</v>
      </c>
      <c r="B232" s="57" t="s">
        <v>244</v>
      </c>
      <c r="C232" s="78">
        <v>1.4164738145391006E-3</v>
      </c>
      <c r="D232" s="17">
        <v>805728</v>
      </c>
      <c r="E232" s="79">
        <v>0</v>
      </c>
      <c r="F232" s="79">
        <v>0</v>
      </c>
      <c r="G232" s="79">
        <v>0</v>
      </c>
      <c r="H232" s="79">
        <v>206976</v>
      </c>
      <c r="I232" s="79">
        <v>206976</v>
      </c>
      <c r="J232" s="79"/>
      <c r="K232" s="79">
        <v>410225</v>
      </c>
      <c r="L232" s="79">
        <v>0</v>
      </c>
      <c r="M232" s="79">
        <v>659739</v>
      </c>
      <c r="N232" s="79">
        <v>0</v>
      </c>
      <c r="O232" s="79">
        <v>1069964</v>
      </c>
      <c r="P232" s="79"/>
      <c r="Q232" s="79">
        <v>-199146</v>
      </c>
      <c r="R232" s="79"/>
      <c r="S232" s="79">
        <v>49310</v>
      </c>
      <c r="T232" s="79"/>
      <c r="U232" s="79">
        <v>-149836</v>
      </c>
    </row>
    <row r="233" spans="1:21" ht="15" x14ac:dyDescent="0.25">
      <c r="A233" s="56">
        <v>743</v>
      </c>
      <c r="B233" s="57" t="s">
        <v>245</v>
      </c>
      <c r="C233" s="78">
        <v>3.4046856236915474E-3</v>
      </c>
      <c r="D233" s="17">
        <v>1936666</v>
      </c>
      <c r="E233" s="79">
        <v>0</v>
      </c>
      <c r="F233" s="79">
        <v>0</v>
      </c>
      <c r="G233" s="79">
        <v>0</v>
      </c>
      <c r="H233" s="79">
        <v>247104</v>
      </c>
      <c r="I233" s="79">
        <v>247104</v>
      </c>
      <c r="J233" s="79"/>
      <c r="K233" s="79">
        <v>986032</v>
      </c>
      <c r="L233" s="79">
        <v>0</v>
      </c>
      <c r="M233" s="79">
        <v>1585773</v>
      </c>
      <c r="N233" s="79">
        <v>178135</v>
      </c>
      <c r="O233" s="79">
        <v>2749940</v>
      </c>
      <c r="P233" s="79"/>
      <c r="Q233" s="79">
        <v>-478673</v>
      </c>
      <c r="R233" s="79"/>
      <c r="S233" s="79">
        <v>-13695</v>
      </c>
      <c r="T233" s="79"/>
      <c r="U233" s="79">
        <v>-492368</v>
      </c>
    </row>
    <row r="234" spans="1:21" ht="15" x14ac:dyDescent="0.25">
      <c r="A234" s="56">
        <v>744</v>
      </c>
      <c r="B234" s="57" t="s">
        <v>246</v>
      </c>
      <c r="C234" s="78">
        <v>0</v>
      </c>
      <c r="D234" s="17">
        <v>0</v>
      </c>
      <c r="E234" s="79">
        <v>0</v>
      </c>
      <c r="F234" s="79">
        <v>0</v>
      </c>
      <c r="G234" s="79">
        <v>0</v>
      </c>
      <c r="H234" s="79">
        <v>0</v>
      </c>
      <c r="I234" s="79">
        <v>0</v>
      </c>
      <c r="J234" s="79"/>
      <c r="K234" s="79">
        <v>0</v>
      </c>
      <c r="L234" s="79">
        <v>0</v>
      </c>
      <c r="M234" s="79">
        <v>0</v>
      </c>
      <c r="N234" s="79">
        <v>0</v>
      </c>
      <c r="O234" s="79">
        <v>0</v>
      </c>
      <c r="P234" s="79"/>
      <c r="Q234" s="79">
        <v>0</v>
      </c>
      <c r="R234" s="79"/>
      <c r="S234" s="79">
        <v>0</v>
      </c>
      <c r="T234" s="79"/>
      <c r="U234" s="79">
        <v>0</v>
      </c>
    </row>
    <row r="235" spans="1:21" ht="15" x14ac:dyDescent="0.25">
      <c r="A235" s="56">
        <v>745</v>
      </c>
      <c r="B235" s="57" t="s">
        <v>247</v>
      </c>
      <c r="C235" s="78">
        <v>4.1733029296447312E-3</v>
      </c>
      <c r="D235" s="17">
        <v>2373874</v>
      </c>
      <c r="E235" s="79">
        <v>0</v>
      </c>
      <c r="F235" s="79">
        <v>0</v>
      </c>
      <c r="G235" s="79">
        <v>0</v>
      </c>
      <c r="H235" s="79">
        <v>73974</v>
      </c>
      <c r="I235" s="79">
        <v>73974</v>
      </c>
      <c r="J235" s="79"/>
      <c r="K235" s="79">
        <v>1208632</v>
      </c>
      <c r="L235" s="79">
        <v>0</v>
      </c>
      <c r="M235" s="79">
        <v>1943765</v>
      </c>
      <c r="N235" s="79">
        <v>209834</v>
      </c>
      <c r="O235" s="79">
        <v>3362231</v>
      </c>
      <c r="P235" s="79"/>
      <c r="Q235" s="79">
        <v>-586736</v>
      </c>
      <c r="R235" s="79"/>
      <c r="S235" s="79">
        <v>-17779</v>
      </c>
      <c r="T235" s="79"/>
      <c r="U235" s="79">
        <v>-604515</v>
      </c>
    </row>
    <row r="236" spans="1:21" ht="15" x14ac:dyDescent="0.25">
      <c r="A236" s="56">
        <v>747</v>
      </c>
      <c r="B236" s="57" t="s">
        <v>248</v>
      </c>
      <c r="C236" s="78">
        <v>2.7974533340343086E-3</v>
      </c>
      <c r="D236" s="17">
        <v>1591254</v>
      </c>
      <c r="E236" s="79">
        <v>0</v>
      </c>
      <c r="F236" s="79">
        <v>0</v>
      </c>
      <c r="G236" s="79">
        <v>0</v>
      </c>
      <c r="H236" s="79">
        <v>221976</v>
      </c>
      <c r="I236" s="79">
        <v>221976</v>
      </c>
      <c r="J236" s="79"/>
      <c r="K236" s="79">
        <v>810171</v>
      </c>
      <c r="L236" s="79">
        <v>0</v>
      </c>
      <c r="M236" s="79">
        <v>1302947</v>
      </c>
      <c r="N236" s="79">
        <v>53073</v>
      </c>
      <c r="O236" s="79">
        <v>2166191</v>
      </c>
      <c r="P236" s="79"/>
      <c r="Q236" s="79">
        <v>-393302</v>
      </c>
      <c r="R236" s="79"/>
      <c r="S236" s="79">
        <v>34776</v>
      </c>
      <c r="T236" s="79"/>
      <c r="U236" s="79">
        <v>-358526</v>
      </c>
    </row>
    <row r="237" spans="1:21" ht="15" x14ac:dyDescent="0.25">
      <c r="A237" s="56">
        <v>748</v>
      </c>
      <c r="B237" s="57" t="s">
        <v>249</v>
      </c>
      <c r="C237" s="78">
        <v>1.5367768365784306E-3</v>
      </c>
      <c r="D237" s="17">
        <v>874156</v>
      </c>
      <c r="E237" s="79">
        <v>0</v>
      </c>
      <c r="F237" s="79">
        <v>0</v>
      </c>
      <c r="G237" s="79">
        <v>0</v>
      </c>
      <c r="H237" s="79">
        <v>97060</v>
      </c>
      <c r="I237" s="79">
        <v>97060</v>
      </c>
      <c r="J237" s="79"/>
      <c r="K237" s="79">
        <v>445066</v>
      </c>
      <c r="L237" s="79">
        <v>0</v>
      </c>
      <c r="M237" s="79">
        <v>715772</v>
      </c>
      <c r="N237" s="79">
        <v>170719</v>
      </c>
      <c r="O237" s="79">
        <v>1331557</v>
      </c>
      <c r="P237" s="79"/>
      <c r="Q237" s="79">
        <v>-216059</v>
      </c>
      <c r="R237" s="79"/>
      <c r="S237" s="79">
        <v>-28822</v>
      </c>
      <c r="T237" s="79"/>
      <c r="U237" s="79">
        <v>-244881</v>
      </c>
    </row>
    <row r="238" spans="1:21" ht="15" x14ac:dyDescent="0.25">
      <c r="A238" s="56">
        <v>749</v>
      </c>
      <c r="B238" s="57" t="s">
        <v>250</v>
      </c>
      <c r="C238" s="78">
        <v>3.7674800892897459E-3</v>
      </c>
      <c r="D238" s="17">
        <v>2143035</v>
      </c>
      <c r="E238" s="79">
        <v>0</v>
      </c>
      <c r="F238" s="79">
        <v>0</v>
      </c>
      <c r="G238" s="79">
        <v>0</v>
      </c>
      <c r="H238" s="79">
        <v>0</v>
      </c>
      <c r="I238" s="79">
        <v>0</v>
      </c>
      <c r="J238" s="79"/>
      <c r="K238" s="79">
        <v>1091101</v>
      </c>
      <c r="L238" s="79">
        <v>0</v>
      </c>
      <c r="M238" s="79">
        <v>1754748</v>
      </c>
      <c r="N238" s="79">
        <v>282671</v>
      </c>
      <c r="O238" s="79">
        <v>3128520</v>
      </c>
      <c r="P238" s="79"/>
      <c r="Q238" s="79">
        <v>-529679</v>
      </c>
      <c r="R238" s="79"/>
      <c r="S238" s="79">
        <v>-92485</v>
      </c>
      <c r="T238" s="79"/>
      <c r="U238" s="79">
        <v>-622164</v>
      </c>
    </row>
    <row r="239" spans="1:21" ht="15" x14ac:dyDescent="0.25">
      <c r="A239" s="56">
        <v>750</v>
      </c>
      <c r="B239" s="57" t="s">
        <v>251</v>
      </c>
      <c r="C239" s="78">
        <v>0</v>
      </c>
      <c r="D239" s="17">
        <v>0</v>
      </c>
      <c r="E239" s="79">
        <v>0</v>
      </c>
      <c r="F239" s="79">
        <v>0</v>
      </c>
      <c r="G239" s="79">
        <v>0</v>
      </c>
      <c r="H239" s="79">
        <v>0</v>
      </c>
      <c r="I239" s="79">
        <v>0</v>
      </c>
      <c r="J239" s="79"/>
      <c r="K239" s="79">
        <v>0</v>
      </c>
      <c r="L239" s="79">
        <v>0</v>
      </c>
      <c r="M239" s="79">
        <v>0</v>
      </c>
      <c r="N239" s="79">
        <v>0</v>
      </c>
      <c r="O239" s="79">
        <v>0</v>
      </c>
      <c r="P239" s="79"/>
      <c r="Q239" s="79">
        <v>0</v>
      </c>
      <c r="R239" s="79"/>
      <c r="S239" s="79">
        <v>0</v>
      </c>
      <c r="T239" s="79"/>
      <c r="U239" s="79">
        <v>0</v>
      </c>
    </row>
    <row r="240" spans="1:21" ht="15" x14ac:dyDescent="0.25">
      <c r="A240" s="56">
        <v>751</v>
      </c>
      <c r="B240" s="57" t="s">
        <v>252</v>
      </c>
      <c r="C240" s="78">
        <v>1.0104555007776604E-4</v>
      </c>
      <c r="D240" s="17">
        <v>57476</v>
      </c>
      <c r="E240" s="79">
        <v>0</v>
      </c>
      <c r="F240" s="79">
        <v>0</v>
      </c>
      <c r="G240" s="79">
        <v>0</v>
      </c>
      <c r="H240" s="79">
        <v>20218</v>
      </c>
      <c r="I240" s="79">
        <v>20218</v>
      </c>
      <c r="J240" s="79"/>
      <c r="K240" s="79">
        <v>29264</v>
      </c>
      <c r="L240" s="79">
        <v>0</v>
      </c>
      <c r="M240" s="79">
        <v>47063</v>
      </c>
      <c r="N240" s="79">
        <v>120</v>
      </c>
      <c r="O240" s="79">
        <v>76447</v>
      </c>
      <c r="P240" s="79"/>
      <c r="Q240" s="79">
        <v>-14207</v>
      </c>
      <c r="R240" s="79"/>
      <c r="S240" s="79">
        <v>5126</v>
      </c>
      <c r="T240" s="79"/>
      <c r="U240" s="79">
        <v>-9081</v>
      </c>
    </row>
    <row r="241" spans="1:21" ht="15" x14ac:dyDescent="0.25">
      <c r="A241" s="56">
        <v>752</v>
      </c>
      <c r="B241" s="57" t="s">
        <v>253</v>
      </c>
      <c r="C241" s="78">
        <v>6.0498493023251306E-3</v>
      </c>
      <c r="D241" s="17">
        <v>3441300</v>
      </c>
      <c r="E241" s="79">
        <v>0</v>
      </c>
      <c r="F241" s="79">
        <v>0</v>
      </c>
      <c r="G241" s="79">
        <v>0</v>
      </c>
      <c r="H241" s="79">
        <v>258143</v>
      </c>
      <c r="I241" s="79">
        <v>258143</v>
      </c>
      <c r="J241" s="79"/>
      <c r="K241" s="79">
        <v>1752099</v>
      </c>
      <c r="L241" s="79">
        <v>0</v>
      </c>
      <c r="M241" s="79">
        <v>2817789</v>
      </c>
      <c r="N241" s="79">
        <v>358083</v>
      </c>
      <c r="O241" s="79">
        <v>4927971</v>
      </c>
      <c r="P241" s="79"/>
      <c r="Q241" s="79">
        <v>-850564</v>
      </c>
      <c r="R241" s="79"/>
      <c r="S241" s="79">
        <v>-23583</v>
      </c>
      <c r="T241" s="79"/>
      <c r="U241" s="79">
        <v>-874147</v>
      </c>
    </row>
    <row r="242" spans="1:21" ht="15" x14ac:dyDescent="0.25">
      <c r="A242" s="56">
        <v>753</v>
      </c>
      <c r="B242" s="57" t="s">
        <v>254</v>
      </c>
      <c r="C242" s="78">
        <v>4.2753141517646422E-3</v>
      </c>
      <c r="D242" s="17">
        <v>2431902</v>
      </c>
      <c r="E242" s="79">
        <v>0</v>
      </c>
      <c r="F242" s="79">
        <v>0</v>
      </c>
      <c r="G242" s="79">
        <v>0</v>
      </c>
      <c r="H242" s="79">
        <v>59977</v>
      </c>
      <c r="I242" s="79">
        <v>59977</v>
      </c>
      <c r="J242" s="79"/>
      <c r="K242" s="79">
        <v>1238175</v>
      </c>
      <c r="L242" s="79">
        <v>0</v>
      </c>
      <c r="M242" s="79">
        <v>1991278</v>
      </c>
      <c r="N242" s="79">
        <v>640760</v>
      </c>
      <c r="O242" s="79">
        <v>3870213</v>
      </c>
      <c r="P242" s="79"/>
      <c r="Q242" s="79">
        <v>-601077</v>
      </c>
      <c r="R242" s="79"/>
      <c r="S242" s="79">
        <v>-116292</v>
      </c>
      <c r="T242" s="79"/>
      <c r="U242" s="79">
        <v>-717369</v>
      </c>
    </row>
    <row r="243" spans="1:21" ht="15" x14ac:dyDescent="0.25">
      <c r="A243" s="56">
        <v>754</v>
      </c>
      <c r="B243" s="57" t="s">
        <v>255</v>
      </c>
      <c r="C243" s="78">
        <v>3.3908529564373271E-3</v>
      </c>
      <c r="D243" s="17">
        <v>1928799</v>
      </c>
      <c r="E243" s="79">
        <v>0</v>
      </c>
      <c r="F243" s="79">
        <v>0</v>
      </c>
      <c r="G243" s="79">
        <v>0</v>
      </c>
      <c r="H243" s="79">
        <v>463629</v>
      </c>
      <c r="I243" s="79">
        <v>463629</v>
      </c>
      <c r="J243" s="79"/>
      <c r="K243" s="79">
        <v>982026</v>
      </c>
      <c r="L243" s="79">
        <v>0</v>
      </c>
      <c r="M243" s="79">
        <v>1579330</v>
      </c>
      <c r="N243" s="79">
        <v>297288</v>
      </c>
      <c r="O243" s="79">
        <v>2858644</v>
      </c>
      <c r="P243" s="79"/>
      <c r="Q243" s="79">
        <v>-476729</v>
      </c>
      <c r="R243" s="79"/>
      <c r="S243" s="79">
        <v>-5385</v>
      </c>
      <c r="T243" s="79"/>
      <c r="U243" s="79">
        <v>-482114</v>
      </c>
    </row>
    <row r="244" spans="1:21" ht="15" x14ac:dyDescent="0.25">
      <c r="A244" s="56">
        <v>756</v>
      </c>
      <c r="B244" s="57" t="s">
        <v>256</v>
      </c>
      <c r="C244" s="78">
        <v>6.5090330412165658E-3</v>
      </c>
      <c r="D244" s="17">
        <v>3702494</v>
      </c>
      <c r="E244" s="79">
        <v>0</v>
      </c>
      <c r="F244" s="79">
        <v>0</v>
      </c>
      <c r="G244" s="79">
        <v>0</v>
      </c>
      <c r="H244" s="79">
        <v>417256</v>
      </c>
      <c r="I244" s="79">
        <v>417256</v>
      </c>
      <c r="J244" s="79"/>
      <c r="K244" s="79">
        <v>1885083</v>
      </c>
      <c r="L244" s="79">
        <v>0</v>
      </c>
      <c r="M244" s="79">
        <v>3031659</v>
      </c>
      <c r="N244" s="79">
        <v>6658</v>
      </c>
      <c r="O244" s="79">
        <v>4923400</v>
      </c>
      <c r="P244" s="79"/>
      <c r="Q244" s="79">
        <v>-915121</v>
      </c>
      <c r="R244" s="79"/>
      <c r="S244" s="79">
        <v>101123</v>
      </c>
      <c r="T244" s="79"/>
      <c r="U244" s="79">
        <v>-813998</v>
      </c>
    </row>
    <row r="245" spans="1:21" ht="15" x14ac:dyDescent="0.25">
      <c r="A245" s="56">
        <v>757</v>
      </c>
      <c r="B245" s="57" t="s">
        <v>257</v>
      </c>
      <c r="C245" s="78">
        <v>1.6699501952555872E-3</v>
      </c>
      <c r="D245" s="17">
        <v>949905</v>
      </c>
      <c r="E245" s="79">
        <v>0</v>
      </c>
      <c r="F245" s="79">
        <v>0</v>
      </c>
      <c r="G245" s="79">
        <v>0</v>
      </c>
      <c r="H245" s="79">
        <v>61941</v>
      </c>
      <c r="I245" s="79">
        <v>61941</v>
      </c>
      <c r="J245" s="79"/>
      <c r="K245" s="79">
        <v>483635</v>
      </c>
      <c r="L245" s="79">
        <v>0</v>
      </c>
      <c r="M245" s="79">
        <v>777799</v>
      </c>
      <c r="N245" s="79">
        <v>103054</v>
      </c>
      <c r="O245" s="79">
        <v>1364488</v>
      </c>
      <c r="P245" s="79"/>
      <c r="Q245" s="79">
        <v>-234783</v>
      </c>
      <c r="R245" s="79"/>
      <c r="S245" s="79">
        <v>-17616</v>
      </c>
      <c r="T245" s="79"/>
      <c r="U245" s="79">
        <v>-252399</v>
      </c>
    </row>
    <row r="246" spans="1:21" ht="15" x14ac:dyDescent="0.25">
      <c r="A246" s="56">
        <v>759</v>
      </c>
      <c r="B246" s="57" t="s">
        <v>258</v>
      </c>
      <c r="C246" s="78">
        <v>0</v>
      </c>
      <c r="D246" s="17">
        <v>0</v>
      </c>
      <c r="E246" s="79">
        <v>0</v>
      </c>
      <c r="F246" s="79">
        <v>0</v>
      </c>
      <c r="G246" s="79">
        <v>0</v>
      </c>
      <c r="H246" s="79">
        <v>0</v>
      </c>
      <c r="I246" s="79">
        <v>0</v>
      </c>
      <c r="J246" s="79"/>
      <c r="K246" s="79">
        <v>0</v>
      </c>
      <c r="L246" s="79">
        <v>0</v>
      </c>
      <c r="M246" s="79">
        <v>0</v>
      </c>
      <c r="N246" s="79">
        <v>0</v>
      </c>
      <c r="O246" s="79">
        <v>0</v>
      </c>
      <c r="P246" s="79"/>
      <c r="Q246" s="79">
        <v>0</v>
      </c>
      <c r="R246" s="79"/>
      <c r="S246" s="79">
        <v>0</v>
      </c>
      <c r="T246" s="79"/>
      <c r="U246" s="79">
        <v>0</v>
      </c>
    </row>
    <row r="247" spans="1:21" ht="15" x14ac:dyDescent="0.25">
      <c r="A247" s="56">
        <v>760</v>
      </c>
      <c r="B247" s="57" t="s">
        <v>259</v>
      </c>
      <c r="C247" s="78">
        <v>0</v>
      </c>
      <c r="D247" s="17">
        <v>0</v>
      </c>
      <c r="E247" s="79">
        <v>0</v>
      </c>
      <c r="F247" s="79">
        <v>0</v>
      </c>
      <c r="G247" s="79">
        <v>0</v>
      </c>
      <c r="H247" s="79">
        <v>0</v>
      </c>
      <c r="I247" s="79">
        <v>0</v>
      </c>
      <c r="J247" s="79"/>
      <c r="K247" s="79">
        <v>0</v>
      </c>
      <c r="L247" s="79">
        <v>0</v>
      </c>
      <c r="M247" s="79">
        <v>0</v>
      </c>
      <c r="N247" s="79">
        <v>0</v>
      </c>
      <c r="O247" s="79">
        <v>0</v>
      </c>
      <c r="P247" s="79"/>
      <c r="Q247" s="79">
        <v>0</v>
      </c>
      <c r="R247" s="79"/>
      <c r="S247" s="79">
        <v>0</v>
      </c>
      <c r="T247" s="79"/>
      <c r="U247" s="79">
        <v>0</v>
      </c>
    </row>
    <row r="248" spans="1:21" ht="15" x14ac:dyDescent="0.25">
      <c r="A248" s="56">
        <v>761</v>
      </c>
      <c r="B248" s="57" t="s">
        <v>260</v>
      </c>
      <c r="C248" s="78">
        <v>1.5361904163590657E-3</v>
      </c>
      <c r="D248" s="17">
        <v>873821</v>
      </c>
      <c r="E248" s="79">
        <v>0</v>
      </c>
      <c r="F248" s="79">
        <v>0</v>
      </c>
      <c r="G248" s="79">
        <v>0</v>
      </c>
      <c r="H248" s="79">
        <v>2367</v>
      </c>
      <c r="I248" s="79">
        <v>2367</v>
      </c>
      <c r="J248" s="79"/>
      <c r="K248" s="79">
        <v>444897</v>
      </c>
      <c r="L248" s="79">
        <v>0</v>
      </c>
      <c r="M248" s="79">
        <v>715499</v>
      </c>
      <c r="N248" s="79">
        <v>94799</v>
      </c>
      <c r="O248" s="79">
        <v>1255195</v>
      </c>
      <c r="P248" s="79"/>
      <c r="Q248" s="79">
        <v>-215977</v>
      </c>
      <c r="R248" s="79"/>
      <c r="S248" s="79">
        <v>-20629</v>
      </c>
      <c r="T248" s="79"/>
      <c r="U248" s="79">
        <v>-236606</v>
      </c>
    </row>
    <row r="249" spans="1:21" ht="15" x14ac:dyDescent="0.25">
      <c r="A249" s="56">
        <v>762</v>
      </c>
      <c r="B249" s="57" t="s">
        <v>261</v>
      </c>
      <c r="C249" s="78">
        <v>0</v>
      </c>
      <c r="D249" s="17">
        <v>0</v>
      </c>
      <c r="E249" s="79">
        <v>0</v>
      </c>
      <c r="F249" s="79">
        <v>0</v>
      </c>
      <c r="G249" s="79">
        <v>0</v>
      </c>
      <c r="H249" s="79">
        <v>0</v>
      </c>
      <c r="I249" s="79">
        <v>0</v>
      </c>
      <c r="J249" s="79"/>
      <c r="K249" s="79">
        <v>0</v>
      </c>
      <c r="L249" s="79">
        <v>0</v>
      </c>
      <c r="M249" s="79">
        <v>0</v>
      </c>
      <c r="N249" s="79">
        <v>0</v>
      </c>
      <c r="O249" s="79">
        <v>0</v>
      </c>
      <c r="P249" s="79"/>
      <c r="Q249" s="79">
        <v>0</v>
      </c>
      <c r="R249" s="79"/>
      <c r="S249" s="79">
        <v>0</v>
      </c>
      <c r="T249" s="79"/>
      <c r="U249" s="79">
        <v>0</v>
      </c>
    </row>
    <row r="250" spans="1:21" ht="15" x14ac:dyDescent="0.25">
      <c r="A250" s="56">
        <v>765</v>
      </c>
      <c r="B250" s="57" t="s">
        <v>262</v>
      </c>
      <c r="C250" s="78">
        <v>1.7903058447505012E-2</v>
      </c>
      <c r="D250" s="17">
        <v>10183688</v>
      </c>
      <c r="E250" s="79">
        <v>0</v>
      </c>
      <c r="F250" s="79">
        <v>0</v>
      </c>
      <c r="G250" s="79">
        <v>0</v>
      </c>
      <c r="H250" s="79">
        <v>834827</v>
      </c>
      <c r="I250" s="79">
        <v>834827</v>
      </c>
      <c r="J250" s="79"/>
      <c r="K250" s="79">
        <v>5184910</v>
      </c>
      <c r="L250" s="79">
        <v>0</v>
      </c>
      <c r="M250" s="79">
        <v>8338561</v>
      </c>
      <c r="N250" s="79">
        <v>360984</v>
      </c>
      <c r="O250" s="79">
        <v>13884455</v>
      </c>
      <c r="P250" s="79"/>
      <c r="Q250" s="79">
        <v>-2517037</v>
      </c>
      <c r="R250" s="79"/>
      <c r="S250" s="79">
        <v>44659</v>
      </c>
      <c r="T250" s="79"/>
      <c r="U250" s="79">
        <v>-2472378</v>
      </c>
    </row>
    <row r="251" spans="1:21" ht="15" x14ac:dyDescent="0.25">
      <c r="A251" s="56">
        <v>766</v>
      </c>
      <c r="B251" s="57" t="s">
        <v>263</v>
      </c>
      <c r="C251" s="78">
        <v>7.1068784305817779E-5</v>
      </c>
      <c r="D251" s="17">
        <v>40426</v>
      </c>
      <c r="E251" s="79">
        <v>0</v>
      </c>
      <c r="F251" s="79">
        <v>0</v>
      </c>
      <c r="G251" s="79">
        <v>0</v>
      </c>
      <c r="H251" s="79">
        <v>0</v>
      </c>
      <c r="I251" s="79">
        <v>0</v>
      </c>
      <c r="J251" s="79"/>
      <c r="K251" s="79">
        <v>20582</v>
      </c>
      <c r="L251" s="79">
        <v>0</v>
      </c>
      <c r="M251" s="79">
        <v>33101</v>
      </c>
      <c r="N251" s="79">
        <v>53524</v>
      </c>
      <c r="O251" s="79">
        <v>107207</v>
      </c>
      <c r="P251" s="79"/>
      <c r="Q251" s="79">
        <v>-9992</v>
      </c>
      <c r="R251" s="79"/>
      <c r="S251" s="79">
        <v>-13265</v>
      </c>
      <c r="T251" s="79"/>
      <c r="U251" s="79">
        <v>-23257</v>
      </c>
    </row>
    <row r="252" spans="1:21" ht="15" x14ac:dyDescent="0.25">
      <c r="A252" s="56">
        <v>767</v>
      </c>
      <c r="B252" s="57" t="s">
        <v>264</v>
      </c>
      <c r="C252" s="78">
        <v>1.4241756338247133E-2</v>
      </c>
      <c r="D252" s="17">
        <v>8101052</v>
      </c>
      <c r="E252" s="79">
        <v>0</v>
      </c>
      <c r="F252" s="79">
        <v>0</v>
      </c>
      <c r="G252" s="79">
        <v>0</v>
      </c>
      <c r="H252" s="79">
        <v>708573</v>
      </c>
      <c r="I252" s="79">
        <v>708573</v>
      </c>
      <c r="J252" s="79"/>
      <c r="K252" s="79">
        <v>4124560</v>
      </c>
      <c r="L252" s="79">
        <v>0</v>
      </c>
      <c r="M252" s="79">
        <v>6633266</v>
      </c>
      <c r="N252" s="79">
        <v>185629</v>
      </c>
      <c r="O252" s="79">
        <v>10943455</v>
      </c>
      <c r="P252" s="79"/>
      <c r="Q252" s="79">
        <v>-2002286</v>
      </c>
      <c r="R252" s="79"/>
      <c r="S252" s="79">
        <v>104376</v>
      </c>
      <c r="T252" s="79"/>
      <c r="U252" s="79">
        <v>-1897910</v>
      </c>
    </row>
    <row r="253" spans="1:21" ht="15" x14ac:dyDescent="0.25">
      <c r="A253" s="56">
        <v>768</v>
      </c>
      <c r="B253" s="57" t="s">
        <v>265</v>
      </c>
      <c r="C253" s="78">
        <v>3.4786940273021298E-3</v>
      </c>
      <c r="D253" s="17">
        <v>1978763</v>
      </c>
      <c r="E253" s="79">
        <v>0</v>
      </c>
      <c r="F253" s="79">
        <v>0</v>
      </c>
      <c r="G253" s="79">
        <v>0</v>
      </c>
      <c r="H253" s="79">
        <v>5761</v>
      </c>
      <c r="I253" s="79">
        <v>5761</v>
      </c>
      <c r="J253" s="79"/>
      <c r="K253" s="79">
        <v>1007466</v>
      </c>
      <c r="L253" s="79">
        <v>0</v>
      </c>
      <c r="M253" s="79">
        <v>1620243</v>
      </c>
      <c r="N253" s="79">
        <v>237523</v>
      </c>
      <c r="O253" s="79">
        <v>2865232</v>
      </c>
      <c r="P253" s="79"/>
      <c r="Q253" s="79">
        <v>-489078</v>
      </c>
      <c r="R253" s="79"/>
      <c r="S253" s="79">
        <v>-57087</v>
      </c>
      <c r="T253" s="79"/>
      <c r="U253" s="79">
        <v>-546165</v>
      </c>
    </row>
    <row r="254" spans="1:21" ht="15" x14ac:dyDescent="0.25">
      <c r="A254" s="56">
        <v>769</v>
      </c>
      <c r="B254" s="57" t="s">
        <v>266</v>
      </c>
      <c r="C254" s="78">
        <v>7.7624469498018484E-3</v>
      </c>
      <c r="D254" s="17">
        <v>4415464</v>
      </c>
      <c r="E254" s="79">
        <v>0</v>
      </c>
      <c r="F254" s="79">
        <v>0</v>
      </c>
      <c r="G254" s="79">
        <v>0</v>
      </c>
      <c r="H254" s="79">
        <v>0</v>
      </c>
      <c r="I254" s="79">
        <v>0</v>
      </c>
      <c r="J254" s="79"/>
      <c r="K254" s="79">
        <v>2248085</v>
      </c>
      <c r="L254" s="79">
        <v>0</v>
      </c>
      <c r="M254" s="79">
        <v>3615451</v>
      </c>
      <c r="N254" s="79">
        <v>887809</v>
      </c>
      <c r="O254" s="79">
        <v>6751345</v>
      </c>
      <c r="P254" s="79"/>
      <c r="Q254" s="79">
        <v>-1091342</v>
      </c>
      <c r="R254" s="79"/>
      <c r="S254" s="79">
        <v>-240527</v>
      </c>
      <c r="T254" s="79"/>
      <c r="U254" s="79">
        <v>-1331869</v>
      </c>
    </row>
    <row r="255" spans="1:21" ht="15" x14ac:dyDescent="0.25">
      <c r="A255" s="56">
        <v>770</v>
      </c>
      <c r="B255" s="57" t="s">
        <v>267</v>
      </c>
      <c r="C255" s="78">
        <v>3.5706032840192217E-3</v>
      </c>
      <c r="D255" s="17">
        <v>2031041</v>
      </c>
      <c r="E255" s="79">
        <v>0</v>
      </c>
      <c r="F255" s="79">
        <v>0</v>
      </c>
      <c r="G255" s="79">
        <v>0</v>
      </c>
      <c r="H255" s="79">
        <v>0</v>
      </c>
      <c r="I255" s="79">
        <v>0</v>
      </c>
      <c r="J255" s="79"/>
      <c r="K255" s="79">
        <v>1034084</v>
      </c>
      <c r="L255" s="79">
        <v>0</v>
      </c>
      <c r="M255" s="79">
        <v>1663051</v>
      </c>
      <c r="N255" s="79">
        <v>391239</v>
      </c>
      <c r="O255" s="79">
        <v>3088374</v>
      </c>
      <c r="P255" s="79"/>
      <c r="Q255" s="79">
        <v>-502000</v>
      </c>
      <c r="R255" s="79"/>
      <c r="S255" s="79">
        <v>-105802</v>
      </c>
      <c r="T255" s="79"/>
      <c r="U255" s="79">
        <v>-607802</v>
      </c>
    </row>
    <row r="256" spans="1:21" ht="15" x14ac:dyDescent="0.25">
      <c r="A256" s="56">
        <v>771</v>
      </c>
      <c r="B256" s="57" t="s">
        <v>268</v>
      </c>
      <c r="C256" s="78">
        <v>2.1748538273465351E-3</v>
      </c>
      <c r="D256" s="17">
        <v>1237110</v>
      </c>
      <c r="E256" s="79">
        <v>0</v>
      </c>
      <c r="F256" s="79">
        <v>0</v>
      </c>
      <c r="G256" s="79">
        <v>0</v>
      </c>
      <c r="H256" s="79">
        <v>30357</v>
      </c>
      <c r="I256" s="79">
        <v>30357</v>
      </c>
      <c r="J256" s="79"/>
      <c r="K256" s="79">
        <v>629860</v>
      </c>
      <c r="L256" s="79">
        <v>0</v>
      </c>
      <c r="M256" s="79">
        <v>1012964</v>
      </c>
      <c r="N256" s="79">
        <v>178853</v>
      </c>
      <c r="O256" s="79">
        <v>1821677</v>
      </c>
      <c r="P256" s="79"/>
      <c r="Q256" s="79">
        <v>-305768</v>
      </c>
      <c r="R256" s="79"/>
      <c r="S256" s="79">
        <v>-46458</v>
      </c>
      <c r="T256" s="79"/>
      <c r="U256" s="79">
        <v>-352226</v>
      </c>
    </row>
    <row r="257" spans="1:21" ht="15" x14ac:dyDescent="0.25">
      <c r="A257" s="56">
        <v>772</v>
      </c>
      <c r="B257" s="57" t="s">
        <v>269</v>
      </c>
      <c r="C257" s="78">
        <v>3.8988240173680293E-3</v>
      </c>
      <c r="D257" s="17">
        <v>2217743</v>
      </c>
      <c r="E257" s="79">
        <v>0</v>
      </c>
      <c r="F257" s="79">
        <v>0</v>
      </c>
      <c r="G257" s="79">
        <v>0</v>
      </c>
      <c r="H257" s="79">
        <v>45262</v>
      </c>
      <c r="I257" s="79">
        <v>45262</v>
      </c>
      <c r="J257" s="79"/>
      <c r="K257" s="79">
        <v>1129140</v>
      </c>
      <c r="L257" s="79">
        <v>0</v>
      </c>
      <c r="M257" s="79">
        <v>1815923</v>
      </c>
      <c r="N257" s="79">
        <v>389105</v>
      </c>
      <c r="O257" s="79">
        <v>3334168</v>
      </c>
      <c r="P257" s="79"/>
      <c r="Q257" s="79">
        <v>-548146</v>
      </c>
      <c r="R257" s="79"/>
      <c r="S257" s="79">
        <v>-69991</v>
      </c>
      <c r="T257" s="79"/>
      <c r="U257" s="79">
        <v>-618137</v>
      </c>
    </row>
    <row r="258" spans="1:21" ht="15" x14ac:dyDescent="0.25">
      <c r="A258" s="56">
        <v>773</v>
      </c>
      <c r="B258" s="57" t="s">
        <v>270</v>
      </c>
      <c r="C258" s="78">
        <v>2.6675821393559404E-3</v>
      </c>
      <c r="D258" s="17">
        <v>1517384</v>
      </c>
      <c r="E258" s="79">
        <v>0</v>
      </c>
      <c r="F258" s="79">
        <v>0</v>
      </c>
      <c r="G258" s="79">
        <v>0</v>
      </c>
      <c r="H258" s="79">
        <v>0</v>
      </c>
      <c r="I258" s="79">
        <v>0</v>
      </c>
      <c r="J258" s="79"/>
      <c r="K258" s="79">
        <v>772559</v>
      </c>
      <c r="L258" s="79">
        <v>0</v>
      </c>
      <c r="M258" s="79">
        <v>1242458</v>
      </c>
      <c r="N258" s="79">
        <v>287214</v>
      </c>
      <c r="O258" s="79">
        <v>2302231</v>
      </c>
      <c r="P258" s="79"/>
      <c r="Q258" s="79">
        <v>-375043</v>
      </c>
      <c r="R258" s="79"/>
      <c r="S258" s="79">
        <v>-73030</v>
      </c>
      <c r="T258" s="79"/>
      <c r="U258" s="79">
        <v>-448073</v>
      </c>
    </row>
    <row r="259" spans="1:21" ht="15" x14ac:dyDescent="0.25">
      <c r="A259" s="56">
        <v>774</v>
      </c>
      <c r="B259" s="57" t="s">
        <v>271</v>
      </c>
      <c r="C259" s="78">
        <v>2.9421303862169831E-3</v>
      </c>
      <c r="D259" s="17">
        <v>1673558</v>
      </c>
      <c r="E259" s="79">
        <v>0</v>
      </c>
      <c r="F259" s="79">
        <v>0</v>
      </c>
      <c r="G259" s="79">
        <v>0</v>
      </c>
      <c r="H259" s="79">
        <v>37203</v>
      </c>
      <c r="I259" s="79">
        <v>37203</v>
      </c>
      <c r="J259" s="79"/>
      <c r="K259" s="79">
        <v>852071</v>
      </c>
      <c r="L259" s="79">
        <v>0</v>
      </c>
      <c r="M259" s="79">
        <v>1370332</v>
      </c>
      <c r="N259" s="79">
        <v>85643</v>
      </c>
      <c r="O259" s="79">
        <v>2308046</v>
      </c>
      <c r="P259" s="79"/>
      <c r="Q259" s="79">
        <v>-413642</v>
      </c>
      <c r="R259" s="79"/>
      <c r="S259" s="79">
        <v>-2970</v>
      </c>
      <c r="T259" s="79"/>
      <c r="U259" s="79">
        <v>-416612</v>
      </c>
    </row>
    <row r="260" spans="1:21" ht="15" x14ac:dyDescent="0.25">
      <c r="A260" s="56">
        <v>775</v>
      </c>
      <c r="B260" s="57" t="s">
        <v>272</v>
      </c>
      <c r="C260" s="78">
        <v>3.0581421822351205E-3</v>
      </c>
      <c r="D260" s="17">
        <v>1739543</v>
      </c>
      <c r="E260" s="79">
        <v>0</v>
      </c>
      <c r="F260" s="79">
        <v>0</v>
      </c>
      <c r="G260" s="79">
        <v>0</v>
      </c>
      <c r="H260" s="79">
        <v>34826</v>
      </c>
      <c r="I260" s="79">
        <v>34826</v>
      </c>
      <c r="J260" s="79"/>
      <c r="K260" s="79">
        <v>885670</v>
      </c>
      <c r="L260" s="79">
        <v>0</v>
      </c>
      <c r="M260" s="79">
        <v>1424366</v>
      </c>
      <c r="N260" s="79">
        <v>283435</v>
      </c>
      <c r="O260" s="79">
        <v>2593471</v>
      </c>
      <c r="P260" s="79"/>
      <c r="Q260" s="79">
        <v>-429952</v>
      </c>
      <c r="R260" s="79"/>
      <c r="S260" s="79">
        <v>-52258</v>
      </c>
      <c r="T260" s="79"/>
      <c r="U260" s="79">
        <v>-482210</v>
      </c>
    </row>
    <row r="261" spans="1:21" ht="15" x14ac:dyDescent="0.25">
      <c r="A261" s="56">
        <v>776</v>
      </c>
      <c r="B261" s="57" t="s">
        <v>273</v>
      </c>
      <c r="C261" s="78">
        <v>3.1494608419506578E-3</v>
      </c>
      <c r="D261" s="17">
        <v>1791488</v>
      </c>
      <c r="E261" s="79">
        <v>0</v>
      </c>
      <c r="F261" s="79">
        <v>0</v>
      </c>
      <c r="G261" s="79">
        <v>0</v>
      </c>
      <c r="H261" s="79">
        <v>9663</v>
      </c>
      <c r="I261" s="79">
        <v>9663</v>
      </c>
      <c r="J261" s="79"/>
      <c r="K261" s="79">
        <v>912116</v>
      </c>
      <c r="L261" s="79">
        <v>0</v>
      </c>
      <c r="M261" s="79">
        <v>1466899</v>
      </c>
      <c r="N261" s="79">
        <v>66876</v>
      </c>
      <c r="O261" s="79">
        <v>2445891</v>
      </c>
      <c r="P261" s="79"/>
      <c r="Q261" s="79">
        <v>-442792</v>
      </c>
      <c r="R261" s="79"/>
      <c r="S261" s="79">
        <v>-18357</v>
      </c>
      <c r="T261" s="79"/>
      <c r="U261" s="79">
        <v>-461149</v>
      </c>
    </row>
    <row r="262" spans="1:21" ht="15" x14ac:dyDescent="0.25">
      <c r="A262" s="56">
        <v>777</v>
      </c>
      <c r="B262" s="57" t="s">
        <v>274</v>
      </c>
      <c r="C262" s="78">
        <v>1.579660109921964E-2</v>
      </c>
      <c r="D262" s="17">
        <v>8985480</v>
      </c>
      <c r="E262" s="79">
        <v>0</v>
      </c>
      <c r="F262" s="79">
        <v>0</v>
      </c>
      <c r="G262" s="79">
        <v>0</v>
      </c>
      <c r="H262" s="79">
        <v>0</v>
      </c>
      <c r="I262" s="79">
        <v>0</v>
      </c>
      <c r="J262" s="79"/>
      <c r="K262" s="79">
        <v>4574859</v>
      </c>
      <c r="L262" s="79">
        <v>0</v>
      </c>
      <c r="M262" s="79">
        <v>7357454</v>
      </c>
      <c r="N262" s="79">
        <v>1690881</v>
      </c>
      <c r="O262" s="79">
        <v>13623194</v>
      </c>
      <c r="P262" s="79"/>
      <c r="Q262" s="79">
        <v>-2220884</v>
      </c>
      <c r="R262" s="79"/>
      <c r="S262" s="79">
        <v>-510336</v>
      </c>
      <c r="T262" s="79"/>
      <c r="U262" s="79">
        <v>-2731220</v>
      </c>
    </row>
    <row r="263" spans="1:21" ht="15" x14ac:dyDescent="0.25">
      <c r="A263" s="56">
        <v>778</v>
      </c>
      <c r="B263" s="57" t="s">
        <v>275</v>
      </c>
      <c r="C263" s="78">
        <v>3.5625646490178714E-3</v>
      </c>
      <c r="D263" s="17">
        <v>2026470</v>
      </c>
      <c r="E263" s="79">
        <v>0</v>
      </c>
      <c r="F263" s="79">
        <v>0</v>
      </c>
      <c r="G263" s="79">
        <v>0</v>
      </c>
      <c r="H263" s="79">
        <v>403148</v>
      </c>
      <c r="I263" s="79">
        <v>403148</v>
      </c>
      <c r="J263" s="79"/>
      <c r="K263" s="79">
        <v>1031755</v>
      </c>
      <c r="L263" s="79">
        <v>0</v>
      </c>
      <c r="M263" s="79">
        <v>1659307</v>
      </c>
      <c r="N263" s="79">
        <v>0</v>
      </c>
      <c r="O263" s="79">
        <v>2691062</v>
      </c>
      <c r="P263" s="79"/>
      <c r="Q263" s="79">
        <v>-500871</v>
      </c>
      <c r="R263" s="79"/>
      <c r="S263" s="79">
        <v>127393</v>
      </c>
      <c r="T263" s="79"/>
      <c r="U263" s="79">
        <v>-373478</v>
      </c>
    </row>
    <row r="264" spans="1:21" ht="15" x14ac:dyDescent="0.25">
      <c r="A264" s="56">
        <v>785</v>
      </c>
      <c r="B264" s="57" t="s">
        <v>276</v>
      </c>
      <c r="C264" s="78">
        <v>3.9664486270806262E-3</v>
      </c>
      <c r="D264" s="17">
        <v>2256210</v>
      </c>
      <c r="E264" s="79">
        <v>0</v>
      </c>
      <c r="F264" s="79">
        <v>0</v>
      </c>
      <c r="G264" s="79">
        <v>0</v>
      </c>
      <c r="H264" s="79">
        <v>331652</v>
      </c>
      <c r="I264" s="79">
        <v>331652</v>
      </c>
      <c r="J264" s="79"/>
      <c r="K264" s="79">
        <v>1148724</v>
      </c>
      <c r="L264" s="79">
        <v>0</v>
      </c>
      <c r="M264" s="79">
        <v>1847420</v>
      </c>
      <c r="N264" s="79">
        <v>73754</v>
      </c>
      <c r="O264" s="79">
        <v>3069898</v>
      </c>
      <c r="P264" s="79"/>
      <c r="Q264" s="79">
        <v>-557654</v>
      </c>
      <c r="R264" s="79"/>
      <c r="S264" s="79">
        <v>94812</v>
      </c>
      <c r="T264" s="79"/>
      <c r="U264" s="79">
        <v>-462842</v>
      </c>
    </row>
    <row r="265" spans="1:21" ht="15" x14ac:dyDescent="0.25">
      <c r="A265" s="56">
        <v>786</v>
      </c>
      <c r="B265" s="57" t="s">
        <v>277</v>
      </c>
      <c r="C265" s="78">
        <v>0</v>
      </c>
      <c r="D265" s="17">
        <v>0</v>
      </c>
      <c r="E265" s="79">
        <v>0</v>
      </c>
      <c r="F265" s="79">
        <v>0</v>
      </c>
      <c r="G265" s="79">
        <v>0</v>
      </c>
      <c r="H265" s="79">
        <v>0</v>
      </c>
      <c r="I265" s="79">
        <v>0</v>
      </c>
      <c r="J265" s="79"/>
      <c r="K265" s="79">
        <v>0</v>
      </c>
      <c r="L265" s="79">
        <v>0</v>
      </c>
      <c r="M265" s="79">
        <v>0</v>
      </c>
      <c r="N265" s="79">
        <v>17065</v>
      </c>
      <c r="O265" s="79">
        <v>17065</v>
      </c>
      <c r="P265" s="79"/>
      <c r="Q265" s="79">
        <v>0</v>
      </c>
      <c r="R265" s="79"/>
      <c r="S265" s="79">
        <v>-7022</v>
      </c>
      <c r="T265" s="79"/>
      <c r="U265" s="79">
        <v>-7022</v>
      </c>
    </row>
    <row r="266" spans="1:21" ht="15" x14ac:dyDescent="0.25">
      <c r="A266" s="56">
        <v>794</v>
      </c>
      <c r="B266" s="57" t="s">
        <v>278</v>
      </c>
      <c r="C266" s="78">
        <v>4.2822534576937932E-3</v>
      </c>
      <c r="D266" s="17">
        <v>2435848</v>
      </c>
      <c r="E266" s="79">
        <v>0</v>
      </c>
      <c r="F266" s="79">
        <v>0</v>
      </c>
      <c r="G266" s="79">
        <v>0</v>
      </c>
      <c r="H266" s="79">
        <v>649257</v>
      </c>
      <c r="I266" s="79">
        <v>649257</v>
      </c>
      <c r="J266" s="79"/>
      <c r="K266" s="79">
        <v>1240185</v>
      </c>
      <c r="L266" s="79">
        <v>0</v>
      </c>
      <c r="M266" s="79">
        <v>1994510</v>
      </c>
      <c r="N266" s="79">
        <v>258742</v>
      </c>
      <c r="O266" s="79">
        <v>3493437</v>
      </c>
      <c r="P266" s="79"/>
      <c r="Q266" s="79">
        <v>-602053</v>
      </c>
      <c r="R266" s="79"/>
      <c r="S266" s="79">
        <v>25524</v>
      </c>
      <c r="T266" s="79"/>
      <c r="U266" s="79">
        <v>-576529</v>
      </c>
    </row>
    <row r="267" spans="1:21" ht="15" x14ac:dyDescent="0.25">
      <c r="A267" s="56">
        <v>820</v>
      </c>
      <c r="B267" s="57" t="s">
        <v>279</v>
      </c>
      <c r="C267" s="78">
        <v>0</v>
      </c>
      <c r="D267" s="17">
        <v>0</v>
      </c>
      <c r="E267" s="79">
        <v>0</v>
      </c>
      <c r="F267" s="79">
        <v>0</v>
      </c>
      <c r="G267" s="79">
        <v>0</v>
      </c>
      <c r="H267" s="79">
        <v>0</v>
      </c>
      <c r="I267" s="79">
        <v>0</v>
      </c>
      <c r="J267" s="79"/>
      <c r="K267" s="79">
        <v>0</v>
      </c>
      <c r="L267" s="79">
        <v>0</v>
      </c>
      <c r="M267" s="79">
        <v>0</v>
      </c>
      <c r="N267" s="79">
        <v>0</v>
      </c>
      <c r="O267" s="79">
        <v>0</v>
      </c>
      <c r="P267" s="79"/>
      <c r="Q267" s="79">
        <v>0</v>
      </c>
      <c r="R267" s="79"/>
      <c r="S267" s="79">
        <v>0</v>
      </c>
      <c r="T267" s="79"/>
      <c r="U267" s="79">
        <v>0</v>
      </c>
    </row>
    <row r="268" spans="1:21" ht="15" x14ac:dyDescent="0.25">
      <c r="A268" s="56">
        <v>834</v>
      </c>
      <c r="B268" s="57" t="s">
        <v>280</v>
      </c>
      <c r="C268" s="78">
        <v>0</v>
      </c>
      <c r="D268" s="17">
        <v>0</v>
      </c>
      <c r="E268" s="79">
        <v>0</v>
      </c>
      <c r="F268" s="79">
        <v>0</v>
      </c>
      <c r="G268" s="79">
        <v>0</v>
      </c>
      <c r="H268" s="79">
        <v>0</v>
      </c>
      <c r="I268" s="79">
        <v>0</v>
      </c>
      <c r="J268" s="79"/>
      <c r="K268" s="79">
        <v>0</v>
      </c>
      <c r="L268" s="79">
        <v>0</v>
      </c>
      <c r="M268" s="79">
        <v>0</v>
      </c>
      <c r="N268" s="79">
        <v>0</v>
      </c>
      <c r="O268" s="79">
        <v>0</v>
      </c>
      <c r="P268" s="79"/>
      <c r="Q268" s="79">
        <v>0</v>
      </c>
      <c r="R268" s="79"/>
      <c r="S268" s="79">
        <v>0</v>
      </c>
      <c r="T268" s="79"/>
      <c r="U268" s="79">
        <v>0</v>
      </c>
    </row>
    <row r="269" spans="1:21" ht="15" x14ac:dyDescent="0.25">
      <c r="A269" s="56">
        <v>837</v>
      </c>
      <c r="B269" s="57" t="s">
        <v>281</v>
      </c>
      <c r="C269" s="78">
        <v>0</v>
      </c>
      <c r="D269" s="17">
        <v>0</v>
      </c>
      <c r="E269" s="79">
        <v>0</v>
      </c>
      <c r="F269" s="79">
        <v>0</v>
      </c>
      <c r="G269" s="79">
        <v>0</v>
      </c>
      <c r="H269" s="79">
        <v>0</v>
      </c>
      <c r="I269" s="79">
        <v>0</v>
      </c>
      <c r="J269" s="79"/>
      <c r="K269" s="79">
        <v>0</v>
      </c>
      <c r="L269" s="79">
        <v>0</v>
      </c>
      <c r="M269" s="79">
        <v>0</v>
      </c>
      <c r="N269" s="79">
        <v>0</v>
      </c>
      <c r="O269" s="79">
        <v>0</v>
      </c>
      <c r="P269" s="79"/>
      <c r="Q269" s="79">
        <v>0</v>
      </c>
      <c r="R269" s="79"/>
      <c r="S269" s="79">
        <v>0</v>
      </c>
      <c r="T269" s="79"/>
      <c r="U269" s="79">
        <v>0</v>
      </c>
    </row>
    <row r="270" spans="1:21" ht="15" x14ac:dyDescent="0.25">
      <c r="A270" s="56">
        <v>838</v>
      </c>
      <c r="B270" s="57" t="s">
        <v>282</v>
      </c>
      <c r="C270" s="78">
        <v>0</v>
      </c>
      <c r="D270" s="17">
        <v>0</v>
      </c>
      <c r="E270" s="79">
        <v>0</v>
      </c>
      <c r="F270" s="79">
        <v>0</v>
      </c>
      <c r="G270" s="79">
        <v>0</v>
      </c>
      <c r="H270" s="79">
        <v>0</v>
      </c>
      <c r="I270" s="79">
        <v>0</v>
      </c>
      <c r="J270" s="79"/>
      <c r="K270" s="79">
        <v>0</v>
      </c>
      <c r="L270" s="79">
        <v>0</v>
      </c>
      <c r="M270" s="79">
        <v>0</v>
      </c>
      <c r="N270" s="79">
        <v>0</v>
      </c>
      <c r="O270" s="79">
        <v>0</v>
      </c>
      <c r="P270" s="79"/>
      <c r="Q270" s="79">
        <v>0</v>
      </c>
      <c r="R270" s="79"/>
      <c r="S270" s="79">
        <v>0</v>
      </c>
      <c r="T270" s="79"/>
      <c r="U270" s="79">
        <v>0</v>
      </c>
    </row>
    <row r="271" spans="1:21" ht="15" x14ac:dyDescent="0.25">
      <c r="A271" s="56">
        <v>839</v>
      </c>
      <c r="B271" s="57" t="s">
        <v>283</v>
      </c>
      <c r="C271" s="78">
        <v>0</v>
      </c>
      <c r="D271" s="17">
        <v>0</v>
      </c>
      <c r="E271" s="79">
        <v>0</v>
      </c>
      <c r="F271" s="79">
        <v>0</v>
      </c>
      <c r="G271" s="79">
        <v>0</v>
      </c>
      <c r="H271" s="79">
        <v>0</v>
      </c>
      <c r="I271" s="79">
        <v>0</v>
      </c>
      <c r="J271" s="79"/>
      <c r="K271" s="79">
        <v>0</v>
      </c>
      <c r="L271" s="79">
        <v>0</v>
      </c>
      <c r="M271" s="79">
        <v>0</v>
      </c>
      <c r="N271" s="79">
        <v>0</v>
      </c>
      <c r="O271" s="79">
        <v>0</v>
      </c>
      <c r="P271" s="79"/>
      <c r="Q271" s="79">
        <v>0</v>
      </c>
      <c r="R271" s="79"/>
      <c r="S271" s="79">
        <v>0</v>
      </c>
      <c r="T271" s="79"/>
      <c r="U271" s="79">
        <v>0</v>
      </c>
    </row>
    <row r="272" spans="1:21" ht="15" x14ac:dyDescent="0.25">
      <c r="A272" s="56">
        <v>840</v>
      </c>
      <c r="B272" s="57" t="s">
        <v>284</v>
      </c>
      <c r="C272" s="78">
        <v>0</v>
      </c>
      <c r="D272" s="17">
        <v>0</v>
      </c>
      <c r="E272" s="79">
        <v>0</v>
      </c>
      <c r="F272" s="79">
        <v>0</v>
      </c>
      <c r="G272" s="79">
        <v>0</v>
      </c>
      <c r="H272" s="79">
        <v>0</v>
      </c>
      <c r="I272" s="79">
        <v>0</v>
      </c>
      <c r="J272" s="79"/>
      <c r="K272" s="79">
        <v>0</v>
      </c>
      <c r="L272" s="79">
        <v>0</v>
      </c>
      <c r="M272" s="79">
        <v>0</v>
      </c>
      <c r="N272" s="79">
        <v>0</v>
      </c>
      <c r="O272" s="79">
        <v>0</v>
      </c>
      <c r="P272" s="79"/>
      <c r="Q272" s="79">
        <v>0</v>
      </c>
      <c r="R272" s="79"/>
      <c r="S272" s="79">
        <v>0</v>
      </c>
      <c r="T272" s="79"/>
      <c r="U272" s="79">
        <v>0</v>
      </c>
    </row>
    <row r="273" spans="1:21" ht="15" x14ac:dyDescent="0.25">
      <c r="A273" s="56">
        <v>841</v>
      </c>
      <c r="B273" s="57" t="s">
        <v>285</v>
      </c>
      <c r="C273" s="78">
        <v>3.5481012876530804E-4</v>
      </c>
      <c r="D273" s="17">
        <v>201824</v>
      </c>
      <c r="E273" s="79">
        <v>0</v>
      </c>
      <c r="F273" s="79">
        <v>0</v>
      </c>
      <c r="G273" s="79">
        <v>0</v>
      </c>
      <c r="H273" s="79">
        <v>29316</v>
      </c>
      <c r="I273" s="79">
        <v>29316</v>
      </c>
      <c r="J273" s="79"/>
      <c r="K273" s="79">
        <v>102757</v>
      </c>
      <c r="L273" s="79">
        <v>0</v>
      </c>
      <c r="M273" s="79">
        <v>165257</v>
      </c>
      <c r="N273" s="79">
        <v>19875</v>
      </c>
      <c r="O273" s="79">
        <v>287889</v>
      </c>
      <c r="P273" s="79"/>
      <c r="Q273" s="79">
        <v>-49883</v>
      </c>
      <c r="R273" s="79"/>
      <c r="S273" s="79">
        <v>757</v>
      </c>
      <c r="T273" s="79"/>
      <c r="U273" s="79">
        <v>-49126</v>
      </c>
    </row>
    <row r="274" spans="1:21" ht="15" x14ac:dyDescent="0.25">
      <c r="A274" s="56">
        <v>842</v>
      </c>
      <c r="B274" s="57" t="s">
        <v>286</v>
      </c>
      <c r="C274" s="78">
        <v>0</v>
      </c>
      <c r="D274" s="17">
        <v>0</v>
      </c>
      <c r="E274" s="79">
        <v>0</v>
      </c>
      <c r="F274" s="79">
        <v>0</v>
      </c>
      <c r="G274" s="79">
        <v>0</v>
      </c>
      <c r="H274" s="79">
        <v>0</v>
      </c>
      <c r="I274" s="79">
        <v>0</v>
      </c>
      <c r="J274" s="79"/>
      <c r="K274" s="79">
        <v>0</v>
      </c>
      <c r="L274" s="79">
        <v>0</v>
      </c>
      <c r="M274" s="79">
        <v>0</v>
      </c>
      <c r="N274" s="79">
        <v>0</v>
      </c>
      <c r="O274" s="79">
        <v>0</v>
      </c>
      <c r="P274" s="79"/>
      <c r="Q274" s="79">
        <v>0</v>
      </c>
      <c r="R274" s="79"/>
      <c r="S274" s="79">
        <v>0</v>
      </c>
      <c r="T274" s="79"/>
      <c r="U274" s="79">
        <v>0</v>
      </c>
    </row>
    <row r="275" spans="1:21" ht="15" x14ac:dyDescent="0.25">
      <c r="A275" s="56">
        <v>844</v>
      </c>
      <c r="B275" s="57" t="s">
        <v>287</v>
      </c>
      <c r="C275" s="78">
        <v>0</v>
      </c>
      <c r="D275" s="17">
        <v>0</v>
      </c>
      <c r="E275" s="79">
        <v>0</v>
      </c>
      <c r="F275" s="79">
        <v>0</v>
      </c>
      <c r="G275" s="79">
        <v>0</v>
      </c>
      <c r="H275" s="79">
        <v>0</v>
      </c>
      <c r="I275" s="79">
        <v>0</v>
      </c>
      <c r="J275" s="79"/>
      <c r="K275" s="79">
        <v>0</v>
      </c>
      <c r="L275" s="79">
        <v>0</v>
      </c>
      <c r="M275" s="79">
        <v>0</v>
      </c>
      <c r="N275" s="79">
        <v>0</v>
      </c>
      <c r="O275" s="79">
        <v>0</v>
      </c>
      <c r="P275" s="79"/>
      <c r="Q275" s="79">
        <v>0</v>
      </c>
      <c r="R275" s="79"/>
      <c r="S275" s="79">
        <v>0</v>
      </c>
      <c r="T275" s="79"/>
      <c r="U275" s="79">
        <v>0</v>
      </c>
    </row>
    <row r="276" spans="1:21" ht="15" x14ac:dyDescent="0.25">
      <c r="A276" s="56">
        <v>845</v>
      </c>
      <c r="B276" s="57" t="s">
        <v>288</v>
      </c>
      <c r="C276" s="78">
        <v>0</v>
      </c>
      <c r="D276" s="17">
        <v>0</v>
      </c>
      <c r="E276" s="79">
        <v>0</v>
      </c>
      <c r="F276" s="79">
        <v>0</v>
      </c>
      <c r="G276" s="79">
        <v>0</v>
      </c>
      <c r="H276" s="79">
        <v>0</v>
      </c>
      <c r="I276" s="79">
        <v>0</v>
      </c>
      <c r="J276" s="79"/>
      <c r="K276" s="79">
        <v>0</v>
      </c>
      <c r="L276" s="79">
        <v>0</v>
      </c>
      <c r="M276" s="79">
        <v>0</v>
      </c>
      <c r="N276" s="79">
        <v>0</v>
      </c>
      <c r="O276" s="79">
        <v>0</v>
      </c>
      <c r="P276" s="79"/>
      <c r="Q276" s="79">
        <v>0</v>
      </c>
      <c r="R276" s="79"/>
      <c r="S276" s="79">
        <v>0</v>
      </c>
      <c r="T276" s="79"/>
      <c r="U276" s="79">
        <v>0</v>
      </c>
    </row>
    <row r="277" spans="1:21" ht="15" x14ac:dyDescent="0.25">
      <c r="A277" s="56">
        <v>847</v>
      </c>
      <c r="B277" s="57" t="s">
        <v>289</v>
      </c>
      <c r="C277" s="78">
        <v>0</v>
      </c>
      <c r="D277" s="17">
        <v>0</v>
      </c>
      <c r="E277" s="79">
        <v>0</v>
      </c>
      <c r="F277" s="79">
        <v>0</v>
      </c>
      <c r="G277" s="79">
        <v>0</v>
      </c>
      <c r="H277" s="79">
        <v>0</v>
      </c>
      <c r="I277" s="79">
        <v>0</v>
      </c>
      <c r="J277" s="79"/>
      <c r="K277" s="79">
        <v>0</v>
      </c>
      <c r="L277" s="79">
        <v>0</v>
      </c>
      <c r="M277" s="79">
        <v>0</v>
      </c>
      <c r="N277" s="79">
        <v>0</v>
      </c>
      <c r="O277" s="79">
        <v>0</v>
      </c>
      <c r="P277" s="79"/>
      <c r="Q277" s="79">
        <v>0</v>
      </c>
      <c r="R277" s="79"/>
      <c r="S277" s="79">
        <v>0</v>
      </c>
      <c r="T277" s="79"/>
      <c r="U277" s="79">
        <v>0</v>
      </c>
    </row>
    <row r="278" spans="1:21" ht="15" x14ac:dyDescent="0.25">
      <c r="A278" s="56">
        <v>848</v>
      </c>
      <c r="B278" s="57" t="s">
        <v>290</v>
      </c>
      <c r="C278" s="78">
        <v>5.3864559993517967E-3</v>
      </c>
      <c r="D278" s="17">
        <v>3063947</v>
      </c>
      <c r="E278" s="79">
        <v>0</v>
      </c>
      <c r="F278" s="79">
        <v>0</v>
      </c>
      <c r="G278" s="79">
        <v>0</v>
      </c>
      <c r="H278" s="79">
        <v>15326</v>
      </c>
      <c r="I278" s="79">
        <v>15326</v>
      </c>
      <c r="J278" s="79"/>
      <c r="K278" s="79">
        <v>1559973</v>
      </c>
      <c r="L278" s="79">
        <v>0</v>
      </c>
      <c r="M278" s="79">
        <v>2508806</v>
      </c>
      <c r="N278" s="79">
        <v>191519</v>
      </c>
      <c r="O278" s="79">
        <v>4260298</v>
      </c>
      <c r="P278" s="79"/>
      <c r="Q278" s="79">
        <v>-757295</v>
      </c>
      <c r="R278" s="79"/>
      <c r="S278" s="79">
        <v>-34743</v>
      </c>
      <c r="T278" s="79"/>
      <c r="U278" s="79">
        <v>-792038</v>
      </c>
    </row>
    <row r="279" spans="1:21" ht="15" x14ac:dyDescent="0.25">
      <c r="A279" s="56">
        <v>850</v>
      </c>
      <c r="B279" s="57" t="s">
        <v>291</v>
      </c>
      <c r="C279" s="78">
        <v>0</v>
      </c>
      <c r="D279" s="17">
        <v>0</v>
      </c>
      <c r="E279" s="79">
        <v>0</v>
      </c>
      <c r="F279" s="79">
        <v>0</v>
      </c>
      <c r="G279" s="79">
        <v>0</v>
      </c>
      <c r="H279" s="79">
        <v>0</v>
      </c>
      <c r="I279" s="79">
        <v>0</v>
      </c>
      <c r="J279" s="79"/>
      <c r="K279" s="79">
        <v>0</v>
      </c>
      <c r="L279" s="79">
        <v>0</v>
      </c>
      <c r="M279" s="79">
        <v>0</v>
      </c>
      <c r="N279" s="79">
        <v>0</v>
      </c>
      <c r="O279" s="79">
        <v>0</v>
      </c>
      <c r="P279" s="79"/>
      <c r="Q279" s="79">
        <v>0</v>
      </c>
      <c r="R279" s="79"/>
      <c r="S279" s="79">
        <v>0</v>
      </c>
      <c r="T279" s="79"/>
      <c r="U279" s="79">
        <v>0</v>
      </c>
    </row>
    <row r="280" spans="1:21" ht="15" x14ac:dyDescent="0.25">
      <c r="A280" s="56">
        <v>851</v>
      </c>
      <c r="B280" s="57" t="s">
        <v>292</v>
      </c>
      <c r="C280" s="78">
        <v>1.8029915676155648E-4</v>
      </c>
      <c r="D280" s="17">
        <v>102562</v>
      </c>
      <c r="E280" s="79">
        <v>0</v>
      </c>
      <c r="F280" s="79">
        <v>0</v>
      </c>
      <c r="G280" s="79">
        <v>0</v>
      </c>
      <c r="H280" s="79">
        <v>34385</v>
      </c>
      <c r="I280" s="79">
        <v>34385</v>
      </c>
      <c r="J280" s="79"/>
      <c r="K280" s="79">
        <v>52216</v>
      </c>
      <c r="L280" s="79">
        <v>0</v>
      </c>
      <c r="M280" s="79">
        <v>83976</v>
      </c>
      <c r="N280" s="79">
        <v>0</v>
      </c>
      <c r="O280" s="79">
        <v>136192</v>
      </c>
      <c r="P280" s="79"/>
      <c r="Q280" s="79">
        <v>-25349</v>
      </c>
      <c r="R280" s="79"/>
      <c r="S280" s="79">
        <v>9254</v>
      </c>
      <c r="T280" s="79"/>
      <c r="U280" s="79">
        <v>-16095</v>
      </c>
    </row>
    <row r="281" spans="1:21" ht="15" x14ac:dyDescent="0.25">
      <c r="A281" s="56">
        <v>852</v>
      </c>
      <c r="B281" s="57" t="s">
        <v>293</v>
      </c>
      <c r="C281" s="78">
        <v>1.9087727533394553E-4</v>
      </c>
      <c r="D281" s="17">
        <v>108576</v>
      </c>
      <c r="E281" s="79">
        <v>0</v>
      </c>
      <c r="F281" s="79">
        <v>0</v>
      </c>
      <c r="G281" s="79">
        <v>0</v>
      </c>
      <c r="H281" s="79">
        <v>3208</v>
      </c>
      <c r="I281" s="79">
        <v>3208</v>
      </c>
      <c r="J281" s="79"/>
      <c r="K281" s="79">
        <v>55280</v>
      </c>
      <c r="L281" s="79">
        <v>0</v>
      </c>
      <c r="M281" s="79">
        <v>88903</v>
      </c>
      <c r="N281" s="79">
        <v>17104</v>
      </c>
      <c r="O281" s="79">
        <v>161287</v>
      </c>
      <c r="P281" s="79"/>
      <c r="Q281" s="79">
        <v>-26836</v>
      </c>
      <c r="R281" s="79"/>
      <c r="S281" s="79">
        <v>-4048</v>
      </c>
      <c r="T281" s="79"/>
      <c r="U281" s="79">
        <v>-30884</v>
      </c>
    </row>
    <row r="282" spans="1:21" ht="15" x14ac:dyDescent="0.25">
      <c r="A282" s="56">
        <v>853</v>
      </c>
      <c r="B282" s="57" t="s">
        <v>294</v>
      </c>
      <c r="C282" s="78">
        <v>0</v>
      </c>
      <c r="D282" s="17">
        <v>0</v>
      </c>
      <c r="E282" s="79">
        <v>0</v>
      </c>
      <c r="F282" s="79">
        <v>0</v>
      </c>
      <c r="G282" s="79">
        <v>0</v>
      </c>
      <c r="H282" s="79">
        <v>0</v>
      </c>
      <c r="I282" s="79">
        <v>0</v>
      </c>
      <c r="J282" s="79"/>
      <c r="K282" s="79">
        <v>0</v>
      </c>
      <c r="L282" s="79">
        <v>0</v>
      </c>
      <c r="M282" s="79">
        <v>0</v>
      </c>
      <c r="N282" s="79">
        <v>0</v>
      </c>
      <c r="O282" s="79">
        <v>0</v>
      </c>
      <c r="P282" s="79"/>
      <c r="Q282" s="79">
        <v>0</v>
      </c>
      <c r="R282" s="79"/>
      <c r="S282" s="79">
        <v>0</v>
      </c>
      <c r="T282" s="79"/>
      <c r="U282" s="79">
        <v>0</v>
      </c>
    </row>
    <row r="283" spans="1:21" ht="15" x14ac:dyDescent="0.25">
      <c r="A283" s="56">
        <v>859</v>
      </c>
      <c r="B283" s="57" t="s">
        <v>295</v>
      </c>
      <c r="C283" s="78">
        <v>0</v>
      </c>
      <c r="D283" s="17">
        <v>0</v>
      </c>
      <c r="E283" s="79">
        <v>0</v>
      </c>
      <c r="F283" s="79">
        <v>0</v>
      </c>
      <c r="G283" s="79">
        <v>0</v>
      </c>
      <c r="H283" s="79">
        <v>0</v>
      </c>
      <c r="I283" s="79">
        <v>0</v>
      </c>
      <c r="J283" s="79"/>
      <c r="K283" s="79">
        <v>0</v>
      </c>
      <c r="L283" s="79">
        <v>0</v>
      </c>
      <c r="M283" s="79">
        <v>0</v>
      </c>
      <c r="N283" s="79">
        <v>0</v>
      </c>
      <c r="O283" s="79">
        <v>0</v>
      </c>
      <c r="P283" s="79"/>
      <c r="Q283" s="79">
        <v>0</v>
      </c>
      <c r="R283" s="79"/>
      <c r="S283" s="79">
        <v>0</v>
      </c>
      <c r="T283" s="79"/>
      <c r="U283" s="79">
        <v>0</v>
      </c>
    </row>
    <row r="284" spans="1:21" ht="15" x14ac:dyDescent="0.25">
      <c r="A284" s="56">
        <v>861</v>
      </c>
      <c r="B284" s="57" t="s">
        <v>296</v>
      </c>
      <c r="C284" s="78">
        <v>0</v>
      </c>
      <c r="D284" s="17">
        <v>0</v>
      </c>
      <c r="E284" s="79">
        <v>0</v>
      </c>
      <c r="F284" s="79">
        <v>0</v>
      </c>
      <c r="G284" s="79">
        <v>0</v>
      </c>
      <c r="H284" s="79">
        <v>0</v>
      </c>
      <c r="I284" s="79">
        <v>0</v>
      </c>
      <c r="J284" s="79"/>
      <c r="K284" s="79">
        <v>0</v>
      </c>
      <c r="L284" s="79">
        <v>0</v>
      </c>
      <c r="M284" s="79">
        <v>0</v>
      </c>
      <c r="N284" s="79">
        <v>0</v>
      </c>
      <c r="O284" s="79">
        <v>0</v>
      </c>
      <c r="P284" s="79"/>
      <c r="Q284" s="79">
        <v>0</v>
      </c>
      <c r="R284" s="79"/>
      <c r="S284" s="79">
        <v>0</v>
      </c>
      <c r="T284" s="79"/>
      <c r="U284" s="79">
        <v>0</v>
      </c>
    </row>
    <row r="285" spans="1:21" ht="15" x14ac:dyDescent="0.25">
      <c r="A285" s="56">
        <v>862</v>
      </c>
      <c r="B285" s="57" t="s">
        <v>297</v>
      </c>
      <c r="C285" s="78">
        <v>0</v>
      </c>
      <c r="D285" s="17">
        <v>0</v>
      </c>
      <c r="E285" s="79">
        <v>0</v>
      </c>
      <c r="F285" s="79">
        <v>0</v>
      </c>
      <c r="G285" s="79">
        <v>0</v>
      </c>
      <c r="H285" s="79">
        <v>0</v>
      </c>
      <c r="I285" s="79">
        <v>0</v>
      </c>
      <c r="J285" s="79"/>
      <c r="K285" s="79">
        <v>0</v>
      </c>
      <c r="L285" s="79">
        <v>0</v>
      </c>
      <c r="M285" s="79">
        <v>0</v>
      </c>
      <c r="N285" s="79">
        <v>0</v>
      </c>
      <c r="O285" s="79">
        <v>0</v>
      </c>
      <c r="P285" s="79"/>
      <c r="Q285" s="79">
        <v>0</v>
      </c>
      <c r="R285" s="79"/>
      <c r="S285" s="79">
        <v>0</v>
      </c>
      <c r="T285" s="79"/>
      <c r="U285" s="79">
        <v>0</v>
      </c>
    </row>
    <row r="286" spans="1:21" ht="15" x14ac:dyDescent="0.25">
      <c r="A286" s="56">
        <v>863</v>
      </c>
      <c r="B286" s="57" t="s">
        <v>298</v>
      </c>
      <c r="C286" s="78">
        <v>0</v>
      </c>
      <c r="D286" s="17">
        <v>0</v>
      </c>
      <c r="E286" s="79">
        <v>0</v>
      </c>
      <c r="F286" s="79">
        <v>0</v>
      </c>
      <c r="G286" s="79">
        <v>0</v>
      </c>
      <c r="H286" s="79">
        <v>0</v>
      </c>
      <c r="I286" s="79">
        <v>0</v>
      </c>
      <c r="J286" s="79"/>
      <c r="K286" s="79">
        <v>0</v>
      </c>
      <c r="L286" s="79">
        <v>0</v>
      </c>
      <c r="M286" s="79">
        <v>0</v>
      </c>
      <c r="N286" s="79">
        <v>0</v>
      </c>
      <c r="O286" s="79">
        <v>0</v>
      </c>
      <c r="P286" s="79"/>
      <c r="Q286" s="79">
        <v>0</v>
      </c>
      <c r="R286" s="79"/>
      <c r="S286" s="79">
        <v>0</v>
      </c>
      <c r="T286" s="79"/>
      <c r="U286" s="79">
        <v>0</v>
      </c>
    </row>
    <row r="287" spans="1:21" ht="15" x14ac:dyDescent="0.25">
      <c r="A287" s="56">
        <v>864</v>
      </c>
      <c r="B287" s="57" t="s">
        <v>299</v>
      </c>
      <c r="C287" s="78">
        <v>0</v>
      </c>
      <c r="D287" s="17">
        <v>0</v>
      </c>
      <c r="E287" s="79">
        <v>0</v>
      </c>
      <c r="F287" s="79">
        <v>0</v>
      </c>
      <c r="G287" s="79">
        <v>0</v>
      </c>
      <c r="H287" s="79">
        <v>0</v>
      </c>
      <c r="I287" s="79">
        <v>0</v>
      </c>
      <c r="J287" s="79"/>
      <c r="K287" s="79">
        <v>0</v>
      </c>
      <c r="L287" s="79">
        <v>0</v>
      </c>
      <c r="M287" s="79">
        <v>0</v>
      </c>
      <c r="N287" s="79">
        <v>0</v>
      </c>
      <c r="O287" s="79">
        <v>0</v>
      </c>
      <c r="P287" s="79"/>
      <c r="Q287" s="79">
        <v>0</v>
      </c>
      <c r="R287" s="79"/>
      <c r="S287" s="79">
        <v>0</v>
      </c>
      <c r="T287" s="79"/>
      <c r="U287" s="79">
        <v>0</v>
      </c>
    </row>
    <row r="288" spans="1:21" ht="15" x14ac:dyDescent="0.25">
      <c r="A288" s="56">
        <v>865</v>
      </c>
      <c r="B288" s="57" t="s">
        <v>300</v>
      </c>
      <c r="C288" s="78">
        <v>0</v>
      </c>
      <c r="D288" s="17">
        <v>0</v>
      </c>
      <c r="E288" s="79">
        <v>0</v>
      </c>
      <c r="F288" s="79">
        <v>0</v>
      </c>
      <c r="G288" s="79">
        <v>0</v>
      </c>
      <c r="H288" s="79">
        <v>0</v>
      </c>
      <c r="I288" s="79">
        <v>0</v>
      </c>
      <c r="J288" s="79"/>
      <c r="K288" s="79">
        <v>0</v>
      </c>
      <c r="L288" s="79">
        <v>0</v>
      </c>
      <c r="M288" s="79">
        <v>0</v>
      </c>
      <c r="N288" s="79">
        <v>0</v>
      </c>
      <c r="O288" s="79">
        <v>0</v>
      </c>
      <c r="P288" s="79"/>
      <c r="Q288" s="79">
        <v>0</v>
      </c>
      <c r="R288" s="79"/>
      <c r="S288" s="79">
        <v>0</v>
      </c>
      <c r="T288" s="79"/>
      <c r="U288" s="79">
        <v>0</v>
      </c>
    </row>
    <row r="289" spans="1:21" ht="15" x14ac:dyDescent="0.25">
      <c r="A289" s="56">
        <v>866</v>
      </c>
      <c r="B289" s="57" t="s">
        <v>301</v>
      </c>
      <c r="C289" s="78">
        <v>0</v>
      </c>
      <c r="D289" s="17">
        <v>0</v>
      </c>
      <c r="E289" s="79">
        <v>0</v>
      </c>
      <c r="F289" s="79">
        <v>0</v>
      </c>
      <c r="G289" s="79">
        <v>0</v>
      </c>
      <c r="H289" s="79">
        <v>0</v>
      </c>
      <c r="I289" s="79">
        <v>0</v>
      </c>
      <c r="J289" s="79"/>
      <c r="K289" s="79">
        <v>0</v>
      </c>
      <c r="L289" s="79">
        <v>0</v>
      </c>
      <c r="M289" s="79">
        <v>0</v>
      </c>
      <c r="N289" s="79">
        <v>0</v>
      </c>
      <c r="O289" s="79">
        <v>0</v>
      </c>
      <c r="P289" s="79"/>
      <c r="Q289" s="79">
        <v>0</v>
      </c>
      <c r="R289" s="79"/>
      <c r="S289" s="79">
        <v>0</v>
      </c>
      <c r="T289" s="79"/>
      <c r="U289" s="79">
        <v>0</v>
      </c>
    </row>
    <row r="290" spans="1:21" ht="15" x14ac:dyDescent="0.25">
      <c r="A290" s="56">
        <v>867</v>
      </c>
      <c r="B290" s="57" t="s">
        <v>302</v>
      </c>
      <c r="C290" s="78">
        <v>0</v>
      </c>
      <c r="D290" s="17">
        <v>0</v>
      </c>
      <c r="E290" s="79">
        <v>0</v>
      </c>
      <c r="F290" s="79">
        <v>0</v>
      </c>
      <c r="G290" s="79">
        <v>0</v>
      </c>
      <c r="H290" s="79">
        <v>0</v>
      </c>
      <c r="I290" s="79">
        <v>0</v>
      </c>
      <c r="J290" s="79"/>
      <c r="K290" s="79">
        <v>0</v>
      </c>
      <c r="L290" s="79">
        <v>0</v>
      </c>
      <c r="M290" s="79">
        <v>0</v>
      </c>
      <c r="N290" s="79">
        <v>0</v>
      </c>
      <c r="O290" s="79">
        <v>0</v>
      </c>
      <c r="P290" s="79"/>
      <c r="Q290" s="79">
        <v>0</v>
      </c>
      <c r="R290" s="79"/>
      <c r="S290" s="79">
        <v>0</v>
      </c>
      <c r="T290" s="79"/>
      <c r="U290" s="79">
        <v>0</v>
      </c>
    </row>
    <row r="291" spans="1:21" ht="15" x14ac:dyDescent="0.25">
      <c r="A291" s="56">
        <v>868</v>
      </c>
      <c r="B291" s="57" t="s">
        <v>303</v>
      </c>
      <c r="C291" s="78">
        <v>0</v>
      </c>
      <c r="D291" s="17">
        <v>0</v>
      </c>
      <c r="E291" s="79">
        <v>0</v>
      </c>
      <c r="F291" s="79">
        <v>0</v>
      </c>
      <c r="G291" s="79">
        <v>0</v>
      </c>
      <c r="H291" s="79">
        <v>0</v>
      </c>
      <c r="I291" s="79">
        <v>0</v>
      </c>
      <c r="J291" s="79"/>
      <c r="K291" s="79">
        <v>0</v>
      </c>
      <c r="L291" s="79">
        <v>0</v>
      </c>
      <c r="M291" s="79">
        <v>0</v>
      </c>
      <c r="N291" s="79">
        <v>0</v>
      </c>
      <c r="O291" s="79">
        <v>0</v>
      </c>
      <c r="P291" s="79"/>
      <c r="Q291" s="79">
        <v>0</v>
      </c>
      <c r="R291" s="79"/>
      <c r="S291" s="79">
        <v>0</v>
      </c>
      <c r="T291" s="79"/>
      <c r="U291" s="79">
        <v>0</v>
      </c>
    </row>
    <row r="292" spans="1:21" ht="15" x14ac:dyDescent="0.25">
      <c r="A292" s="56">
        <v>869</v>
      </c>
      <c r="B292" s="57" t="s">
        <v>304</v>
      </c>
      <c r="C292" s="78">
        <v>0</v>
      </c>
      <c r="D292" s="17">
        <v>0</v>
      </c>
      <c r="E292" s="79">
        <v>0</v>
      </c>
      <c r="F292" s="79">
        <v>0</v>
      </c>
      <c r="G292" s="79">
        <v>0</v>
      </c>
      <c r="H292" s="79">
        <v>0</v>
      </c>
      <c r="I292" s="79">
        <v>0</v>
      </c>
      <c r="J292" s="79"/>
      <c r="K292" s="79">
        <v>0</v>
      </c>
      <c r="L292" s="79">
        <v>0</v>
      </c>
      <c r="M292" s="79">
        <v>0</v>
      </c>
      <c r="N292" s="79">
        <v>0</v>
      </c>
      <c r="O292" s="79">
        <v>0</v>
      </c>
      <c r="P292" s="79"/>
      <c r="Q292" s="79">
        <v>0</v>
      </c>
      <c r="R292" s="79"/>
      <c r="S292" s="79">
        <v>0</v>
      </c>
      <c r="T292" s="79"/>
      <c r="U292" s="79">
        <v>0</v>
      </c>
    </row>
    <row r="293" spans="1:21" ht="15" x14ac:dyDescent="0.25">
      <c r="A293" s="56">
        <v>879</v>
      </c>
      <c r="B293" s="57" t="s">
        <v>305</v>
      </c>
      <c r="C293" s="78">
        <v>0</v>
      </c>
      <c r="D293" s="17">
        <v>0</v>
      </c>
      <c r="E293" s="79">
        <v>0</v>
      </c>
      <c r="F293" s="79">
        <v>0</v>
      </c>
      <c r="G293" s="79">
        <v>0</v>
      </c>
      <c r="H293" s="79">
        <v>0</v>
      </c>
      <c r="I293" s="79">
        <v>0</v>
      </c>
      <c r="J293" s="79"/>
      <c r="K293" s="79">
        <v>0</v>
      </c>
      <c r="L293" s="79">
        <v>0</v>
      </c>
      <c r="M293" s="79">
        <v>0</v>
      </c>
      <c r="N293" s="79">
        <v>0</v>
      </c>
      <c r="O293" s="79">
        <v>0</v>
      </c>
      <c r="P293" s="79"/>
      <c r="Q293" s="79">
        <v>0</v>
      </c>
      <c r="R293" s="79"/>
      <c r="S293" s="79">
        <v>0</v>
      </c>
      <c r="T293" s="79"/>
      <c r="U293" s="79">
        <v>0</v>
      </c>
    </row>
    <row r="294" spans="1:21" ht="15" x14ac:dyDescent="0.25">
      <c r="A294" s="56">
        <v>911</v>
      </c>
      <c r="B294" s="57" t="s">
        <v>306</v>
      </c>
      <c r="C294" s="78">
        <v>0</v>
      </c>
      <c r="D294" s="17">
        <v>0</v>
      </c>
      <c r="E294" s="79">
        <v>0</v>
      </c>
      <c r="F294" s="79">
        <v>0</v>
      </c>
      <c r="G294" s="79">
        <v>0</v>
      </c>
      <c r="H294" s="79">
        <v>0</v>
      </c>
      <c r="I294" s="79">
        <v>0</v>
      </c>
      <c r="J294" s="79"/>
      <c r="K294" s="79">
        <v>0</v>
      </c>
      <c r="L294" s="79">
        <v>0</v>
      </c>
      <c r="M294" s="79">
        <v>0</v>
      </c>
      <c r="N294" s="79">
        <v>0</v>
      </c>
      <c r="O294" s="79">
        <v>0</v>
      </c>
      <c r="P294" s="79"/>
      <c r="Q294" s="79">
        <v>0</v>
      </c>
      <c r="R294" s="79"/>
      <c r="S294" s="79">
        <v>0</v>
      </c>
      <c r="T294" s="79"/>
      <c r="U294" s="79">
        <v>0</v>
      </c>
    </row>
    <row r="295" spans="1:21" ht="15" x14ac:dyDescent="0.25">
      <c r="A295" s="56">
        <v>912</v>
      </c>
      <c r="B295" s="57" t="s">
        <v>307</v>
      </c>
      <c r="C295" s="78">
        <v>1.8554043365950647E-3</v>
      </c>
      <c r="D295" s="17">
        <v>1055395</v>
      </c>
      <c r="E295" s="79">
        <v>0</v>
      </c>
      <c r="F295" s="79">
        <v>0</v>
      </c>
      <c r="G295" s="79">
        <v>0</v>
      </c>
      <c r="H295" s="79">
        <v>469728</v>
      </c>
      <c r="I295" s="79">
        <v>469728</v>
      </c>
      <c r="J295" s="79"/>
      <c r="K295" s="79">
        <v>537344</v>
      </c>
      <c r="L295" s="79">
        <v>0</v>
      </c>
      <c r="M295" s="79">
        <v>864176</v>
      </c>
      <c r="N295" s="79">
        <v>0</v>
      </c>
      <c r="O295" s="79">
        <v>1401520</v>
      </c>
      <c r="P295" s="79"/>
      <c r="Q295" s="79">
        <v>-260857</v>
      </c>
      <c r="R295" s="79"/>
      <c r="S295" s="79">
        <v>140322</v>
      </c>
      <c r="T295" s="79"/>
      <c r="U295" s="79">
        <v>-120535</v>
      </c>
    </row>
    <row r="296" spans="1:21" ht="15" x14ac:dyDescent="0.25">
      <c r="A296" s="56">
        <v>913</v>
      </c>
      <c r="B296" s="57" t="s">
        <v>308</v>
      </c>
      <c r="C296" s="78">
        <v>6.9150805924533303E-6</v>
      </c>
      <c r="D296" s="17">
        <v>3934</v>
      </c>
      <c r="E296" s="79">
        <v>0</v>
      </c>
      <c r="F296" s="79">
        <v>0</v>
      </c>
      <c r="G296" s="79">
        <v>0</v>
      </c>
      <c r="H296" s="79">
        <v>5966</v>
      </c>
      <c r="I296" s="79">
        <v>5966</v>
      </c>
      <c r="J296" s="79"/>
      <c r="K296" s="79">
        <v>2003</v>
      </c>
      <c r="L296" s="79">
        <v>0</v>
      </c>
      <c r="M296" s="79">
        <v>3221</v>
      </c>
      <c r="N296" s="79">
        <v>19</v>
      </c>
      <c r="O296" s="79">
        <v>5243</v>
      </c>
      <c r="P296" s="79"/>
      <c r="Q296" s="79">
        <v>-972</v>
      </c>
      <c r="R296" s="79"/>
      <c r="S296" s="79">
        <v>1814</v>
      </c>
      <c r="T296" s="79"/>
      <c r="U296" s="79">
        <v>842</v>
      </c>
    </row>
    <row r="297" spans="1:21" ht="15" x14ac:dyDescent="0.25">
      <c r="A297" s="56">
        <v>916</v>
      </c>
      <c r="B297" s="57" t="s">
        <v>309</v>
      </c>
      <c r="C297" s="78">
        <v>0</v>
      </c>
      <c r="D297" s="17">
        <v>0</v>
      </c>
      <c r="E297" s="79">
        <v>0</v>
      </c>
      <c r="F297" s="79">
        <v>0</v>
      </c>
      <c r="G297" s="79">
        <v>0</v>
      </c>
      <c r="H297" s="79">
        <v>0</v>
      </c>
      <c r="I297" s="79">
        <v>0</v>
      </c>
      <c r="J297" s="79"/>
      <c r="K297" s="79">
        <v>0</v>
      </c>
      <c r="L297" s="79">
        <v>0</v>
      </c>
      <c r="M297" s="79">
        <v>0</v>
      </c>
      <c r="N297" s="79">
        <v>0</v>
      </c>
      <c r="O297" s="79">
        <v>0</v>
      </c>
      <c r="P297" s="79"/>
      <c r="Q297" s="79">
        <v>0</v>
      </c>
      <c r="R297" s="79"/>
      <c r="S297" s="79">
        <v>0</v>
      </c>
      <c r="T297" s="79"/>
      <c r="U297" s="79">
        <v>0</v>
      </c>
    </row>
    <row r="298" spans="1:21" ht="15" x14ac:dyDescent="0.25">
      <c r="A298" s="56">
        <v>920</v>
      </c>
      <c r="B298" s="57" t="s">
        <v>310</v>
      </c>
      <c r="C298" s="78">
        <v>0</v>
      </c>
      <c r="D298" s="17">
        <v>0</v>
      </c>
      <c r="E298" s="79">
        <v>0</v>
      </c>
      <c r="F298" s="79">
        <v>0</v>
      </c>
      <c r="G298" s="79">
        <v>0</v>
      </c>
      <c r="H298" s="79">
        <v>0</v>
      </c>
      <c r="I298" s="79">
        <v>0</v>
      </c>
      <c r="J298" s="79"/>
      <c r="K298" s="79">
        <v>0</v>
      </c>
      <c r="L298" s="79">
        <v>0</v>
      </c>
      <c r="M298" s="79">
        <v>0</v>
      </c>
      <c r="N298" s="79">
        <v>0</v>
      </c>
      <c r="O298" s="79">
        <v>0</v>
      </c>
      <c r="P298" s="79"/>
      <c r="Q298" s="79">
        <v>0</v>
      </c>
      <c r="R298" s="79"/>
      <c r="S298" s="79">
        <v>0</v>
      </c>
      <c r="T298" s="79"/>
      <c r="U298" s="79">
        <v>0</v>
      </c>
    </row>
    <row r="299" spans="1:21" ht="15" x14ac:dyDescent="0.25">
      <c r="A299" s="56">
        <v>922</v>
      </c>
      <c r="B299" s="57" t="s">
        <v>311</v>
      </c>
      <c r="C299" s="78">
        <v>2.7698656876745877E-3</v>
      </c>
      <c r="D299" s="17">
        <v>1575565</v>
      </c>
      <c r="E299" s="79">
        <v>0</v>
      </c>
      <c r="F299" s="79">
        <v>0</v>
      </c>
      <c r="G299" s="79">
        <v>0</v>
      </c>
      <c r="H299" s="79">
        <v>288584</v>
      </c>
      <c r="I299" s="79">
        <v>288584</v>
      </c>
      <c r="J299" s="79"/>
      <c r="K299" s="79">
        <v>802182</v>
      </c>
      <c r="L299" s="79">
        <v>0</v>
      </c>
      <c r="M299" s="79">
        <v>1290098</v>
      </c>
      <c r="N299" s="79">
        <v>31012</v>
      </c>
      <c r="O299" s="79">
        <v>2123292</v>
      </c>
      <c r="P299" s="79"/>
      <c r="Q299" s="79">
        <v>-389422</v>
      </c>
      <c r="R299" s="79"/>
      <c r="S299" s="79">
        <v>101418</v>
      </c>
      <c r="T299" s="79"/>
      <c r="U299" s="79">
        <v>-288004</v>
      </c>
    </row>
    <row r="300" spans="1:21" ht="15" x14ac:dyDescent="0.25">
      <c r="A300" s="56">
        <v>937</v>
      </c>
      <c r="B300" s="57" t="s">
        <v>312</v>
      </c>
      <c r="C300" s="78">
        <v>3.8349793955366664E-4</v>
      </c>
      <c r="D300" s="17">
        <v>218142</v>
      </c>
      <c r="E300" s="79">
        <v>0</v>
      </c>
      <c r="F300" s="79">
        <v>0</v>
      </c>
      <c r="G300" s="79">
        <v>0</v>
      </c>
      <c r="H300" s="79">
        <v>24689</v>
      </c>
      <c r="I300" s="79">
        <v>24689</v>
      </c>
      <c r="J300" s="79"/>
      <c r="K300" s="79">
        <v>111065</v>
      </c>
      <c r="L300" s="79">
        <v>0</v>
      </c>
      <c r="M300" s="79">
        <v>178619</v>
      </c>
      <c r="N300" s="79">
        <v>20427</v>
      </c>
      <c r="O300" s="79">
        <v>310111</v>
      </c>
      <c r="P300" s="79"/>
      <c r="Q300" s="79">
        <v>-53917</v>
      </c>
      <c r="R300" s="79"/>
      <c r="S300" s="79">
        <v>4628</v>
      </c>
      <c r="T300" s="79"/>
      <c r="U300" s="79">
        <v>-49289</v>
      </c>
    </row>
    <row r="301" spans="1:21" ht="15" x14ac:dyDescent="0.25">
      <c r="A301" s="56">
        <v>938</v>
      </c>
      <c r="B301" s="57" t="s">
        <v>313</v>
      </c>
      <c r="C301" s="78">
        <v>1.3881535605833923E-4</v>
      </c>
      <c r="D301" s="17">
        <v>78963</v>
      </c>
      <c r="E301" s="79">
        <v>0</v>
      </c>
      <c r="F301" s="79">
        <v>0</v>
      </c>
      <c r="G301" s="79">
        <v>0</v>
      </c>
      <c r="H301" s="79">
        <v>19998</v>
      </c>
      <c r="I301" s="79">
        <v>19998</v>
      </c>
      <c r="J301" s="79"/>
      <c r="K301" s="79">
        <v>40202</v>
      </c>
      <c r="L301" s="79">
        <v>0</v>
      </c>
      <c r="M301" s="79">
        <v>64655</v>
      </c>
      <c r="N301" s="79">
        <v>3056</v>
      </c>
      <c r="O301" s="79">
        <v>107913</v>
      </c>
      <c r="P301" s="79"/>
      <c r="Q301" s="79">
        <v>-19516</v>
      </c>
      <c r="R301" s="79"/>
      <c r="S301" s="79">
        <v>4851</v>
      </c>
      <c r="T301" s="79"/>
      <c r="U301" s="79">
        <v>-14665</v>
      </c>
    </row>
    <row r="302" spans="1:21" ht="15" x14ac:dyDescent="0.25">
      <c r="A302" s="56">
        <v>942</v>
      </c>
      <c r="B302" s="57" t="s">
        <v>314</v>
      </c>
      <c r="C302" s="78">
        <v>3.0643463744989703E-4</v>
      </c>
      <c r="D302" s="17">
        <v>174307</v>
      </c>
      <c r="E302" s="79">
        <v>0</v>
      </c>
      <c r="F302" s="79">
        <v>0</v>
      </c>
      <c r="G302" s="79">
        <v>0</v>
      </c>
      <c r="H302" s="79">
        <v>6834</v>
      </c>
      <c r="I302" s="79">
        <v>6834</v>
      </c>
      <c r="J302" s="79"/>
      <c r="K302" s="79">
        <v>88747</v>
      </c>
      <c r="L302" s="79">
        <v>0</v>
      </c>
      <c r="M302" s="79">
        <v>142726</v>
      </c>
      <c r="N302" s="79">
        <v>101482</v>
      </c>
      <c r="O302" s="79">
        <v>332955</v>
      </c>
      <c r="P302" s="79"/>
      <c r="Q302" s="79">
        <v>-43081</v>
      </c>
      <c r="R302" s="79"/>
      <c r="S302" s="79">
        <v>-19572</v>
      </c>
      <c r="T302" s="79"/>
      <c r="U302" s="79">
        <v>-62653</v>
      </c>
    </row>
    <row r="303" spans="1:21" ht="15" x14ac:dyDescent="0.25">
      <c r="A303" s="56">
        <v>946</v>
      </c>
      <c r="B303" s="57" t="s">
        <v>315</v>
      </c>
      <c r="C303" s="78">
        <v>0</v>
      </c>
      <c r="D303" s="17">
        <v>0</v>
      </c>
      <c r="E303" s="79">
        <v>0</v>
      </c>
      <c r="F303" s="79">
        <v>0</v>
      </c>
      <c r="G303" s="79">
        <v>0</v>
      </c>
      <c r="H303" s="79">
        <v>0</v>
      </c>
      <c r="I303" s="79">
        <v>0</v>
      </c>
      <c r="J303" s="79"/>
      <c r="K303" s="79">
        <v>0</v>
      </c>
      <c r="L303" s="79">
        <v>0</v>
      </c>
      <c r="M303" s="79">
        <v>0</v>
      </c>
      <c r="N303" s="79">
        <v>0</v>
      </c>
      <c r="O303" s="79">
        <v>0</v>
      </c>
      <c r="P303" s="79"/>
      <c r="Q303" s="79">
        <v>0</v>
      </c>
      <c r="R303" s="79"/>
      <c r="S303" s="79">
        <v>0</v>
      </c>
      <c r="T303" s="79"/>
      <c r="U303" s="79">
        <v>0</v>
      </c>
    </row>
    <row r="304" spans="1:21" ht="15" x14ac:dyDescent="0.25">
      <c r="A304" s="56">
        <v>948</v>
      </c>
      <c r="B304" s="57" t="s">
        <v>316</v>
      </c>
      <c r="C304" s="78">
        <v>2.1477515230771999E-4</v>
      </c>
      <c r="D304" s="17">
        <v>122167</v>
      </c>
      <c r="E304" s="79">
        <v>0</v>
      </c>
      <c r="F304" s="79">
        <v>0</v>
      </c>
      <c r="G304" s="79">
        <v>0</v>
      </c>
      <c r="H304" s="79">
        <v>0</v>
      </c>
      <c r="I304" s="79">
        <v>0</v>
      </c>
      <c r="J304" s="79"/>
      <c r="K304" s="79">
        <v>62201</v>
      </c>
      <c r="L304" s="79">
        <v>0</v>
      </c>
      <c r="M304" s="79">
        <v>100034</v>
      </c>
      <c r="N304" s="79">
        <v>45020</v>
      </c>
      <c r="O304" s="79">
        <v>207255</v>
      </c>
      <c r="P304" s="79"/>
      <c r="Q304" s="79">
        <v>-30197</v>
      </c>
      <c r="R304" s="79"/>
      <c r="S304" s="79">
        <v>-11986</v>
      </c>
      <c r="T304" s="79"/>
      <c r="U304" s="79">
        <v>-42183</v>
      </c>
    </row>
    <row r="305" spans="1:21" ht="15" x14ac:dyDescent="0.25">
      <c r="A305" s="56">
        <v>957</v>
      </c>
      <c r="B305" s="57" t="s">
        <v>317</v>
      </c>
      <c r="C305" s="78">
        <v>7.8761581741901694E-5</v>
      </c>
      <c r="D305" s="17">
        <v>44803</v>
      </c>
      <c r="E305" s="79">
        <v>0</v>
      </c>
      <c r="F305" s="79">
        <v>0</v>
      </c>
      <c r="G305" s="79">
        <v>0</v>
      </c>
      <c r="H305" s="79">
        <v>18735</v>
      </c>
      <c r="I305" s="79">
        <v>18735</v>
      </c>
      <c r="J305" s="79"/>
      <c r="K305" s="79">
        <v>22810</v>
      </c>
      <c r="L305" s="79">
        <v>0</v>
      </c>
      <c r="M305" s="79">
        <v>36684</v>
      </c>
      <c r="N305" s="79">
        <v>5245</v>
      </c>
      <c r="O305" s="79">
        <v>64739</v>
      </c>
      <c r="P305" s="79"/>
      <c r="Q305" s="79">
        <v>-11073</v>
      </c>
      <c r="R305" s="79"/>
      <c r="S305" s="79">
        <v>2728</v>
      </c>
      <c r="T305" s="79"/>
      <c r="U305" s="79">
        <v>-8345</v>
      </c>
    </row>
    <row r="306" spans="1:21" ht="15" x14ac:dyDescent="0.25">
      <c r="A306" s="56">
        <v>960</v>
      </c>
      <c r="B306" s="57" t="s">
        <v>318</v>
      </c>
      <c r="C306" s="78">
        <v>7.4297019259856906E-4</v>
      </c>
      <c r="D306" s="17">
        <v>422617</v>
      </c>
      <c r="E306" s="79">
        <v>0</v>
      </c>
      <c r="F306" s="79">
        <v>0</v>
      </c>
      <c r="G306" s="79">
        <v>0</v>
      </c>
      <c r="H306" s="79">
        <v>28406</v>
      </c>
      <c r="I306" s="79">
        <v>28406</v>
      </c>
      <c r="J306" s="79"/>
      <c r="K306" s="79">
        <v>215172</v>
      </c>
      <c r="L306" s="79">
        <v>0</v>
      </c>
      <c r="M306" s="79">
        <v>346047</v>
      </c>
      <c r="N306" s="79">
        <v>69235</v>
      </c>
      <c r="O306" s="79">
        <v>630454</v>
      </c>
      <c r="P306" s="79"/>
      <c r="Q306" s="79">
        <v>-104457</v>
      </c>
      <c r="R306" s="79"/>
      <c r="S306" s="79">
        <v>-7894</v>
      </c>
      <c r="T306" s="79"/>
      <c r="U306" s="79">
        <v>-112351</v>
      </c>
    </row>
    <row r="307" spans="1:21" ht="15" x14ac:dyDescent="0.25">
      <c r="A307" s="56">
        <v>961</v>
      </c>
      <c r="B307" s="57" t="s">
        <v>319</v>
      </c>
      <c r="C307" s="78">
        <v>8.6651189154741124E-4</v>
      </c>
      <c r="D307" s="17">
        <v>492893</v>
      </c>
      <c r="E307" s="79">
        <v>0</v>
      </c>
      <c r="F307" s="79">
        <v>0</v>
      </c>
      <c r="G307" s="79">
        <v>0</v>
      </c>
      <c r="H307" s="79">
        <v>74501</v>
      </c>
      <c r="I307" s="79">
        <v>74501</v>
      </c>
      <c r="J307" s="79"/>
      <c r="K307" s="79">
        <v>250951</v>
      </c>
      <c r="L307" s="79">
        <v>0</v>
      </c>
      <c r="M307" s="79">
        <v>403588</v>
      </c>
      <c r="N307" s="79">
        <v>70609</v>
      </c>
      <c r="O307" s="79">
        <v>725148</v>
      </c>
      <c r="P307" s="79"/>
      <c r="Q307" s="79">
        <v>-121824</v>
      </c>
      <c r="R307" s="79"/>
      <c r="S307" s="79">
        <v>-10793</v>
      </c>
      <c r="T307" s="79"/>
      <c r="U307" s="79">
        <v>-132617</v>
      </c>
    </row>
    <row r="308" spans="1:21" ht="15" x14ac:dyDescent="0.25">
      <c r="A308" s="56">
        <v>962</v>
      </c>
      <c r="B308" s="57" t="s">
        <v>320</v>
      </c>
      <c r="C308" s="78">
        <v>0</v>
      </c>
      <c r="D308" s="17">
        <v>0</v>
      </c>
      <c r="E308" s="79">
        <v>0</v>
      </c>
      <c r="F308" s="79">
        <v>0</v>
      </c>
      <c r="G308" s="79">
        <v>0</v>
      </c>
      <c r="H308" s="79">
        <v>0</v>
      </c>
      <c r="I308" s="79">
        <v>0</v>
      </c>
      <c r="J308" s="79"/>
      <c r="K308" s="79">
        <v>0</v>
      </c>
      <c r="L308" s="79">
        <v>0</v>
      </c>
      <c r="M308" s="79">
        <v>0</v>
      </c>
      <c r="N308" s="79">
        <v>0</v>
      </c>
      <c r="O308" s="79">
        <v>0</v>
      </c>
      <c r="P308" s="79"/>
      <c r="Q308" s="79">
        <v>0</v>
      </c>
      <c r="R308" s="79"/>
      <c r="S308" s="79">
        <v>0</v>
      </c>
      <c r="T308" s="79"/>
      <c r="U308" s="79">
        <v>0</v>
      </c>
    </row>
    <row r="309" spans="1:21" ht="15" x14ac:dyDescent="0.25">
      <c r="A309" s="56">
        <v>963</v>
      </c>
      <c r="B309" s="57" t="s">
        <v>321</v>
      </c>
      <c r="C309" s="78">
        <v>0</v>
      </c>
      <c r="D309" s="17">
        <v>0</v>
      </c>
      <c r="E309" s="79">
        <v>0</v>
      </c>
      <c r="F309" s="79">
        <v>0</v>
      </c>
      <c r="G309" s="79">
        <v>0</v>
      </c>
      <c r="H309" s="79">
        <v>0</v>
      </c>
      <c r="I309" s="79">
        <v>0</v>
      </c>
      <c r="J309" s="79"/>
      <c r="K309" s="79">
        <v>0</v>
      </c>
      <c r="L309" s="79">
        <v>0</v>
      </c>
      <c r="M309" s="79">
        <v>0</v>
      </c>
      <c r="N309" s="79">
        <v>0</v>
      </c>
      <c r="O309" s="79">
        <v>0</v>
      </c>
      <c r="P309" s="79"/>
      <c r="Q309" s="79">
        <v>0</v>
      </c>
      <c r="R309" s="79"/>
      <c r="S309" s="79">
        <v>0</v>
      </c>
      <c r="T309" s="79"/>
      <c r="U309" s="79">
        <v>0</v>
      </c>
    </row>
    <row r="310" spans="1:21" ht="15" x14ac:dyDescent="0.25">
      <c r="A310" s="56">
        <v>964</v>
      </c>
      <c r="B310" s="57" t="s">
        <v>322</v>
      </c>
      <c r="C310" s="78">
        <v>0</v>
      </c>
      <c r="D310" s="17">
        <v>0</v>
      </c>
      <c r="E310" s="79">
        <v>0</v>
      </c>
      <c r="F310" s="79">
        <v>0</v>
      </c>
      <c r="G310" s="79">
        <v>0</v>
      </c>
      <c r="H310" s="79">
        <v>0</v>
      </c>
      <c r="I310" s="79">
        <v>0</v>
      </c>
      <c r="J310" s="79"/>
      <c r="K310" s="79">
        <v>0</v>
      </c>
      <c r="L310" s="79">
        <v>0</v>
      </c>
      <c r="M310" s="79">
        <v>0</v>
      </c>
      <c r="N310" s="79">
        <v>0</v>
      </c>
      <c r="O310" s="79">
        <v>0</v>
      </c>
      <c r="P310" s="79"/>
      <c r="Q310" s="79">
        <v>0</v>
      </c>
      <c r="R310" s="79"/>
      <c r="S310" s="79">
        <v>0</v>
      </c>
      <c r="T310" s="79"/>
      <c r="U310" s="79">
        <v>0</v>
      </c>
    </row>
    <row r="311" spans="1:21" ht="15" x14ac:dyDescent="0.25">
      <c r="A311" s="56">
        <v>968</v>
      </c>
      <c r="B311" s="57" t="s">
        <v>323</v>
      </c>
      <c r="C311" s="78">
        <v>0</v>
      </c>
      <c r="D311" s="17">
        <v>0</v>
      </c>
      <c r="E311" s="79">
        <v>0</v>
      </c>
      <c r="F311" s="79">
        <v>0</v>
      </c>
      <c r="G311" s="79">
        <v>0</v>
      </c>
      <c r="H311" s="79">
        <v>0</v>
      </c>
      <c r="I311" s="79">
        <v>0</v>
      </c>
      <c r="J311" s="79"/>
      <c r="K311" s="79">
        <v>0</v>
      </c>
      <c r="L311" s="79">
        <v>0</v>
      </c>
      <c r="M311" s="79">
        <v>0</v>
      </c>
      <c r="N311" s="79">
        <v>0</v>
      </c>
      <c r="O311" s="79">
        <v>0</v>
      </c>
      <c r="P311" s="79"/>
      <c r="Q311" s="79">
        <v>0</v>
      </c>
      <c r="R311" s="79"/>
      <c r="S311" s="79">
        <v>0</v>
      </c>
      <c r="T311" s="79"/>
      <c r="U311" s="79">
        <v>0</v>
      </c>
    </row>
    <row r="312" spans="1:21" ht="15" x14ac:dyDescent="0.25">
      <c r="A312" s="56">
        <v>972</v>
      </c>
      <c r="B312" s="57" t="s">
        <v>324</v>
      </c>
      <c r="C312" s="78">
        <v>0</v>
      </c>
      <c r="D312" s="17">
        <v>0</v>
      </c>
      <c r="E312" s="79">
        <v>0</v>
      </c>
      <c r="F312" s="79">
        <v>0</v>
      </c>
      <c r="G312" s="79">
        <v>0</v>
      </c>
      <c r="H312" s="79">
        <v>0</v>
      </c>
      <c r="I312" s="79">
        <v>0</v>
      </c>
      <c r="J312" s="79"/>
      <c r="K312" s="79">
        <v>0</v>
      </c>
      <c r="L312" s="79">
        <v>0</v>
      </c>
      <c r="M312" s="79">
        <v>0</v>
      </c>
      <c r="N312" s="79">
        <v>0</v>
      </c>
      <c r="O312" s="79">
        <v>0</v>
      </c>
      <c r="P312" s="79"/>
      <c r="Q312" s="79">
        <v>0</v>
      </c>
      <c r="R312" s="79"/>
      <c r="S312" s="79">
        <v>0</v>
      </c>
      <c r="T312" s="79"/>
      <c r="U312" s="79">
        <v>0</v>
      </c>
    </row>
    <row r="313" spans="1:21" ht="15" x14ac:dyDescent="0.25">
      <c r="A313" s="56">
        <v>980</v>
      </c>
      <c r="B313" s="57" t="s">
        <v>325</v>
      </c>
      <c r="C313" s="78">
        <v>0</v>
      </c>
      <c r="D313" s="17">
        <v>0</v>
      </c>
      <c r="E313" s="79">
        <v>0</v>
      </c>
      <c r="F313" s="79">
        <v>0</v>
      </c>
      <c r="G313" s="79">
        <v>0</v>
      </c>
      <c r="H313" s="79">
        <v>0</v>
      </c>
      <c r="I313" s="79">
        <v>0</v>
      </c>
      <c r="J313" s="79"/>
      <c r="K313" s="79">
        <v>0</v>
      </c>
      <c r="L313" s="79">
        <v>0</v>
      </c>
      <c r="M313" s="79">
        <v>0</v>
      </c>
      <c r="N313" s="79">
        <v>0</v>
      </c>
      <c r="O313" s="79">
        <v>0</v>
      </c>
      <c r="P313" s="79"/>
      <c r="Q313" s="79">
        <v>0</v>
      </c>
      <c r="R313" s="79"/>
      <c r="S313" s="79">
        <v>0</v>
      </c>
      <c r="T313" s="79"/>
      <c r="U313" s="79">
        <v>0</v>
      </c>
    </row>
    <row r="314" spans="1:21" ht="15" x14ac:dyDescent="0.25">
      <c r="A314" s="56">
        <v>986</v>
      </c>
      <c r="B314" s="57" t="s">
        <v>326</v>
      </c>
      <c r="C314" s="78">
        <v>0</v>
      </c>
      <c r="D314" s="17">
        <v>0</v>
      </c>
      <c r="E314" s="79">
        <v>0</v>
      </c>
      <c r="F314" s="79">
        <v>0</v>
      </c>
      <c r="G314" s="79">
        <v>0</v>
      </c>
      <c r="H314" s="79">
        <v>0</v>
      </c>
      <c r="I314" s="79">
        <v>0</v>
      </c>
      <c r="J314" s="79"/>
      <c r="K314" s="79">
        <v>0</v>
      </c>
      <c r="L314" s="79">
        <v>0</v>
      </c>
      <c r="M314" s="79">
        <v>0</v>
      </c>
      <c r="N314" s="79">
        <v>0</v>
      </c>
      <c r="O314" s="79">
        <v>0</v>
      </c>
      <c r="P314" s="79"/>
      <c r="Q314" s="79">
        <v>0</v>
      </c>
      <c r="R314" s="79"/>
      <c r="S314" s="79">
        <v>0</v>
      </c>
      <c r="T314" s="79"/>
      <c r="U314" s="79">
        <v>0</v>
      </c>
    </row>
    <row r="315" spans="1:21" ht="15" x14ac:dyDescent="0.25">
      <c r="A315" s="56">
        <v>989</v>
      </c>
      <c r="B315" s="57" t="s">
        <v>327</v>
      </c>
      <c r="C315" s="78">
        <v>0</v>
      </c>
      <c r="D315" s="17">
        <v>0</v>
      </c>
      <c r="E315" s="79">
        <v>0</v>
      </c>
      <c r="F315" s="79">
        <v>0</v>
      </c>
      <c r="G315" s="79">
        <v>0</v>
      </c>
      <c r="H315" s="79">
        <v>0</v>
      </c>
      <c r="I315" s="79">
        <v>0</v>
      </c>
      <c r="J315" s="79"/>
      <c r="K315" s="79">
        <v>0</v>
      </c>
      <c r="L315" s="79">
        <v>0</v>
      </c>
      <c r="M315" s="79">
        <v>0</v>
      </c>
      <c r="N315" s="79">
        <v>0</v>
      </c>
      <c r="O315" s="79">
        <v>0</v>
      </c>
      <c r="P315" s="79"/>
      <c r="Q315" s="79">
        <v>0</v>
      </c>
      <c r="R315" s="79"/>
      <c r="S315" s="79">
        <v>0</v>
      </c>
      <c r="T315" s="79"/>
      <c r="U315" s="79">
        <v>0</v>
      </c>
    </row>
    <row r="316" spans="1:21" ht="15" x14ac:dyDescent="0.25">
      <c r="A316" s="56">
        <v>992</v>
      </c>
      <c r="B316" s="57" t="s">
        <v>328</v>
      </c>
      <c r="C316" s="78">
        <v>0</v>
      </c>
      <c r="D316" s="17">
        <v>0</v>
      </c>
      <c r="E316" s="79">
        <v>0</v>
      </c>
      <c r="F316" s="79">
        <v>0</v>
      </c>
      <c r="G316" s="79">
        <v>0</v>
      </c>
      <c r="H316" s="79">
        <v>0</v>
      </c>
      <c r="I316" s="79">
        <v>0</v>
      </c>
      <c r="J316" s="79"/>
      <c r="K316" s="79">
        <v>0</v>
      </c>
      <c r="L316" s="79">
        <v>0</v>
      </c>
      <c r="M316" s="79">
        <v>0</v>
      </c>
      <c r="N316" s="79">
        <v>0</v>
      </c>
      <c r="O316" s="79">
        <v>0</v>
      </c>
      <c r="P316" s="79"/>
      <c r="Q316" s="79">
        <v>0</v>
      </c>
      <c r="R316" s="79"/>
      <c r="S316" s="79">
        <v>0</v>
      </c>
      <c r="T316" s="79"/>
      <c r="U316" s="79">
        <v>0</v>
      </c>
    </row>
    <row r="317" spans="1:21" ht="15" x14ac:dyDescent="0.25">
      <c r="A317" s="56">
        <v>993</v>
      </c>
      <c r="B317" s="57" t="s">
        <v>329</v>
      </c>
      <c r="C317" s="78">
        <v>0</v>
      </c>
      <c r="D317" s="17">
        <v>0</v>
      </c>
      <c r="E317" s="79">
        <v>0</v>
      </c>
      <c r="F317" s="79">
        <v>0</v>
      </c>
      <c r="G317" s="79">
        <v>0</v>
      </c>
      <c r="H317" s="79">
        <v>0</v>
      </c>
      <c r="I317" s="79">
        <v>0</v>
      </c>
      <c r="J317" s="79"/>
      <c r="K317" s="79">
        <v>0</v>
      </c>
      <c r="L317" s="79">
        <v>0</v>
      </c>
      <c r="M317" s="79">
        <v>0</v>
      </c>
      <c r="N317" s="79">
        <v>0</v>
      </c>
      <c r="O317" s="79">
        <v>0</v>
      </c>
      <c r="P317" s="79"/>
      <c r="Q317" s="79">
        <v>0</v>
      </c>
      <c r="R317" s="79"/>
      <c r="S317" s="79">
        <v>0</v>
      </c>
      <c r="T317" s="79"/>
      <c r="U317" s="79">
        <v>0</v>
      </c>
    </row>
    <row r="318" spans="1:21" ht="15" x14ac:dyDescent="0.25">
      <c r="A318" s="56">
        <v>995</v>
      </c>
      <c r="B318" s="57" t="s">
        <v>330</v>
      </c>
      <c r="C318" s="78">
        <v>0</v>
      </c>
      <c r="D318" s="17">
        <v>0</v>
      </c>
      <c r="E318" s="79">
        <v>0</v>
      </c>
      <c r="F318" s="79">
        <v>0</v>
      </c>
      <c r="G318" s="79">
        <v>0</v>
      </c>
      <c r="H318" s="79">
        <v>0</v>
      </c>
      <c r="I318" s="79">
        <v>0</v>
      </c>
      <c r="J318" s="79"/>
      <c r="K318" s="79">
        <v>0</v>
      </c>
      <c r="L318" s="79">
        <v>0</v>
      </c>
      <c r="M318" s="79">
        <v>0</v>
      </c>
      <c r="N318" s="79">
        <v>0</v>
      </c>
      <c r="O318" s="79">
        <v>0</v>
      </c>
      <c r="P318" s="79"/>
      <c r="Q318" s="79">
        <v>0</v>
      </c>
      <c r="R318" s="79"/>
      <c r="S318" s="79">
        <v>0</v>
      </c>
      <c r="T318" s="79"/>
      <c r="U318" s="79">
        <v>0</v>
      </c>
    </row>
    <row r="319" spans="1:21" ht="15" x14ac:dyDescent="0.25">
      <c r="A319" s="56">
        <v>999</v>
      </c>
      <c r="B319" s="57" t="s">
        <v>331</v>
      </c>
      <c r="C319" s="80">
        <v>1.1935810025110105E-2</v>
      </c>
      <c r="D319" s="41">
        <v>6789374</v>
      </c>
      <c r="E319" s="81">
        <v>0</v>
      </c>
      <c r="F319" s="81">
        <v>0</v>
      </c>
      <c r="G319" s="81">
        <v>0</v>
      </c>
      <c r="H319" s="81">
        <v>985481</v>
      </c>
      <c r="I319" s="81">
        <v>985481</v>
      </c>
      <c r="J319" s="81"/>
      <c r="K319" s="81">
        <v>3456734</v>
      </c>
      <c r="L319" s="81">
        <v>0</v>
      </c>
      <c r="M319" s="81">
        <v>5559245</v>
      </c>
      <c r="N319" s="81">
        <v>0</v>
      </c>
      <c r="O319" s="81">
        <v>9015979</v>
      </c>
      <c r="P319" s="81"/>
      <c r="Q319" s="81">
        <v>-1678086</v>
      </c>
      <c r="R319" s="81"/>
      <c r="S319" s="81">
        <v>269364</v>
      </c>
      <c r="T319" s="81"/>
      <c r="U319" s="81">
        <v>-1408722</v>
      </c>
    </row>
    <row r="320" spans="1:21" x14ac:dyDescent="0.2">
      <c r="A320" s="56"/>
      <c r="B320" s="57"/>
      <c r="C320" s="82"/>
    </row>
    <row r="321" spans="1:21" ht="16.5" x14ac:dyDescent="0.35">
      <c r="A321" s="56" t="s">
        <v>332</v>
      </c>
      <c r="B321" s="57"/>
      <c r="C321" s="78">
        <v>0.99999999999999967</v>
      </c>
      <c r="D321" s="47">
        <v>568823810</v>
      </c>
      <c r="E321" s="47">
        <v>0</v>
      </c>
      <c r="F321" s="47">
        <v>0</v>
      </c>
      <c r="G321" s="47">
        <v>0</v>
      </c>
      <c r="H321" s="47">
        <v>51671565</v>
      </c>
      <c r="I321" s="47">
        <v>51671565</v>
      </c>
      <c r="J321" s="47"/>
      <c r="K321" s="47">
        <v>289610320</v>
      </c>
      <c r="L321" s="47">
        <v>0</v>
      </c>
      <c r="M321" s="47">
        <v>465761814</v>
      </c>
      <c r="N321" s="47">
        <v>51671565</v>
      </c>
      <c r="O321" s="47">
        <v>807043699</v>
      </c>
      <c r="P321" s="47"/>
      <c r="Q321" s="47">
        <v>-140592594</v>
      </c>
      <c r="R321" s="79"/>
      <c r="S321" s="47">
        <v>0</v>
      </c>
      <c r="T321" s="47"/>
      <c r="U321" s="47">
        <v>-140592594</v>
      </c>
    </row>
    <row r="322" spans="1:21" x14ac:dyDescent="0.2">
      <c r="K322" s="27"/>
    </row>
  </sheetData>
  <sheetProtection algorithmName="SHA-512" hashValue="Zx1xo2VVBrC2g0EkjSaiPSCp51NLd3Odn6lNGRdrVnIZfKTgA4RVc+yxxj5l7aljdo6+Rym6yfk7QGMO/waHJw==" saltValue="BomV2Q3jziEJ6EvGuLJBzQ==" spinCount="100000" sheet="1" objects="1" scenarios="1"/>
  <mergeCells count="3">
    <mergeCell ref="E2:I2"/>
    <mergeCell ref="K2:O2"/>
    <mergeCell ref="Q2:U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pageSetUpPr fitToPage="1"/>
  </sheetPr>
  <dimension ref="A1:W317"/>
  <sheetViews>
    <sheetView showGridLines="0" showRowColHeaders="0" zoomScale="85" zoomScaleNormal="85" workbookViewId="0">
      <pane xSplit="4" ySplit="5" topLeftCell="E267" activePane="bottomRight" state="frozen"/>
      <selection pane="topRight"/>
      <selection pane="bottomLeft"/>
      <selection pane="bottomRight"/>
    </sheetView>
  </sheetViews>
  <sheetFormatPr defaultColWidth="9.140625" defaultRowHeight="12.75" x14ac:dyDescent="0.2"/>
  <cols>
    <col min="1" max="1" width="10.42578125" style="2" bestFit="1" customWidth="1"/>
    <col min="2" max="2" width="1.42578125" style="2" customWidth="1"/>
    <col min="3" max="3" width="54.28515625" style="2" bestFit="1" customWidth="1"/>
    <col min="4" max="4" width="1.42578125" style="2" customWidth="1"/>
    <col min="5" max="5" width="18" style="2" bestFit="1" customWidth="1"/>
    <col min="6" max="6" width="1.42578125" style="2" customWidth="1"/>
    <col min="7" max="7" width="10.42578125" style="2" bestFit="1" customWidth="1"/>
    <col min="8" max="8" width="1.28515625" style="2" customWidth="1"/>
    <col min="9" max="9" width="16.140625" style="2" customWidth="1"/>
    <col min="10" max="10" width="1.28515625" style="2" customWidth="1"/>
    <col min="11" max="11" width="14.7109375" style="2" customWidth="1"/>
    <col min="12" max="12" width="1.42578125" style="2" customWidth="1"/>
    <col min="13" max="13" width="10.42578125" style="2" bestFit="1" customWidth="1"/>
    <col min="14" max="14" width="1.42578125" style="2" customWidth="1"/>
    <col min="15" max="15" width="15.5703125" style="2" customWidth="1"/>
    <col min="16" max="16" width="2.28515625" style="2" customWidth="1"/>
    <col min="17" max="18" width="18" style="2" bestFit="1" customWidth="1"/>
    <col min="19" max="20" width="16.28515625" style="2" bestFit="1" customWidth="1"/>
    <col min="21" max="22" width="18" style="2" bestFit="1" customWidth="1"/>
    <col min="23" max="16384" width="9.140625" style="2"/>
  </cols>
  <sheetData>
    <row r="1" spans="1:22" ht="15.75" x14ac:dyDescent="0.25">
      <c r="A1" s="1" t="s">
        <v>0</v>
      </c>
      <c r="E1" s="3" t="s">
        <v>1</v>
      </c>
      <c r="F1" s="3"/>
      <c r="G1" s="3" t="s">
        <v>2</v>
      </c>
      <c r="H1" s="3"/>
      <c r="I1" s="3" t="s">
        <v>3</v>
      </c>
      <c r="J1" s="3"/>
      <c r="K1" s="3" t="s">
        <v>4</v>
      </c>
      <c r="L1" s="3"/>
      <c r="M1" s="3" t="s">
        <v>5</v>
      </c>
      <c r="N1" s="3"/>
      <c r="O1" s="3" t="s">
        <v>6</v>
      </c>
      <c r="Q1" s="3" t="s">
        <v>7</v>
      </c>
      <c r="R1" s="3" t="s">
        <v>8</v>
      </c>
      <c r="S1" s="3" t="s">
        <v>9</v>
      </c>
      <c r="T1" s="3" t="s">
        <v>10</v>
      </c>
      <c r="U1" s="3" t="s">
        <v>11</v>
      </c>
      <c r="V1" s="3" t="s">
        <v>12</v>
      </c>
    </row>
    <row r="2" spans="1:22" x14ac:dyDescent="0.2">
      <c r="E2" s="160" t="s">
        <v>418</v>
      </c>
      <c r="F2" s="160"/>
      <c r="G2" s="160"/>
      <c r="H2" s="160"/>
      <c r="I2" s="160"/>
      <c r="J2" s="4"/>
      <c r="K2" s="160" t="s">
        <v>419</v>
      </c>
      <c r="L2" s="160"/>
      <c r="M2" s="160"/>
      <c r="N2" s="160"/>
      <c r="O2" s="160"/>
    </row>
    <row r="3" spans="1:22" x14ac:dyDescent="0.2">
      <c r="E3" s="5" t="s">
        <v>13</v>
      </c>
      <c r="G3" s="5" t="s">
        <v>14</v>
      </c>
      <c r="I3" s="5" t="s">
        <v>15</v>
      </c>
      <c r="K3" s="5" t="s">
        <v>13</v>
      </c>
      <c r="M3" s="5" t="s">
        <v>14</v>
      </c>
      <c r="O3" s="5" t="s">
        <v>15</v>
      </c>
      <c r="Q3" s="161" t="s">
        <v>16</v>
      </c>
      <c r="R3" s="161"/>
      <c r="S3" s="161"/>
      <c r="T3" s="161" t="s">
        <v>17</v>
      </c>
      <c r="U3" s="161"/>
      <c r="V3" s="161"/>
    </row>
    <row r="4" spans="1:22" s="10" customFormat="1" x14ac:dyDescent="0.2">
      <c r="A4" s="6" t="s">
        <v>18</v>
      </c>
      <c r="B4" s="7"/>
      <c r="C4" s="6" t="s">
        <v>13</v>
      </c>
      <c r="D4" s="8"/>
      <c r="E4" s="9" t="s">
        <v>19</v>
      </c>
      <c r="F4" s="7"/>
      <c r="G4" s="9" t="s">
        <v>20</v>
      </c>
      <c r="H4" s="2"/>
      <c r="I4" s="9" t="s">
        <v>21</v>
      </c>
      <c r="J4" s="2"/>
      <c r="K4" s="9" t="s">
        <v>19</v>
      </c>
      <c r="L4" s="7"/>
      <c r="M4" s="9" t="s">
        <v>20</v>
      </c>
      <c r="N4" s="7"/>
      <c r="O4" s="9" t="s">
        <v>21</v>
      </c>
      <c r="Q4" s="9" t="s">
        <v>22</v>
      </c>
      <c r="R4" s="9" t="s">
        <v>23</v>
      </c>
      <c r="S4" s="9" t="s">
        <v>24</v>
      </c>
      <c r="T4" s="9" t="s">
        <v>22</v>
      </c>
      <c r="U4" s="9" t="s">
        <v>23</v>
      </c>
      <c r="V4" s="9" t="s">
        <v>24</v>
      </c>
    </row>
    <row r="5" spans="1:22" x14ac:dyDescent="0.2">
      <c r="D5" s="11"/>
      <c r="E5" s="12"/>
      <c r="F5" s="12"/>
      <c r="G5" s="12"/>
      <c r="H5" s="12"/>
      <c r="I5" s="12"/>
      <c r="J5" s="12"/>
      <c r="K5" s="12"/>
      <c r="L5" s="12"/>
      <c r="M5" s="12"/>
      <c r="N5" s="12"/>
      <c r="O5" s="12"/>
      <c r="P5" s="12"/>
      <c r="Q5" s="12"/>
      <c r="R5" s="12"/>
      <c r="S5" s="12"/>
      <c r="T5" s="12"/>
      <c r="U5" s="12"/>
      <c r="V5" s="12"/>
    </row>
    <row r="6" spans="1:22" x14ac:dyDescent="0.2">
      <c r="A6" s="13">
        <v>5</v>
      </c>
      <c r="B6" s="14"/>
      <c r="C6" s="14" t="s">
        <v>25</v>
      </c>
      <c r="D6" s="10"/>
      <c r="E6" s="15">
        <v>0</v>
      </c>
      <c r="F6" s="10"/>
      <c r="G6" s="16">
        <v>0</v>
      </c>
      <c r="I6" s="15">
        <v>0</v>
      </c>
      <c r="K6" s="15">
        <v>0</v>
      </c>
      <c r="L6" s="10"/>
      <c r="M6" s="16">
        <v>0</v>
      </c>
      <c r="N6" s="10"/>
      <c r="O6" s="15">
        <v>0</v>
      </c>
      <c r="Q6" s="15">
        <v>0</v>
      </c>
      <c r="R6" s="15">
        <v>0</v>
      </c>
      <c r="S6" s="15">
        <v>0</v>
      </c>
      <c r="T6" s="15">
        <v>0</v>
      </c>
      <c r="U6" s="15">
        <v>0</v>
      </c>
      <c r="V6" s="15">
        <v>0</v>
      </c>
    </row>
    <row r="7" spans="1:22" x14ac:dyDescent="0.2">
      <c r="A7" s="13">
        <v>6</v>
      </c>
      <c r="B7" s="14"/>
      <c r="C7" s="14" t="s">
        <v>26</v>
      </c>
      <c r="D7" s="10"/>
      <c r="E7" s="17">
        <v>0</v>
      </c>
      <c r="F7" s="10"/>
      <c r="G7" s="16">
        <v>0</v>
      </c>
      <c r="I7" s="17">
        <v>0</v>
      </c>
      <c r="K7" s="17">
        <v>0</v>
      </c>
      <c r="L7" s="10"/>
      <c r="M7" s="16">
        <v>0</v>
      </c>
      <c r="N7" s="10"/>
      <c r="O7" s="17">
        <v>0</v>
      </c>
      <c r="Q7" s="17">
        <v>0</v>
      </c>
      <c r="R7" s="17">
        <v>0</v>
      </c>
      <c r="S7" s="17">
        <v>0</v>
      </c>
      <c r="T7" s="17">
        <v>0</v>
      </c>
      <c r="U7" s="17">
        <v>0</v>
      </c>
      <c r="V7" s="17">
        <v>0</v>
      </c>
    </row>
    <row r="8" spans="1:22" x14ac:dyDescent="0.2">
      <c r="A8" s="13">
        <v>7</v>
      </c>
      <c r="B8" s="14"/>
      <c r="C8" s="14" t="s">
        <v>27</v>
      </c>
      <c r="D8" s="10"/>
      <c r="E8" s="17">
        <v>0</v>
      </c>
      <c r="F8" s="10"/>
      <c r="G8" s="16">
        <v>0</v>
      </c>
      <c r="I8" s="17">
        <v>0</v>
      </c>
      <c r="K8" s="17">
        <v>0</v>
      </c>
      <c r="L8" s="10"/>
      <c r="M8" s="16">
        <v>0</v>
      </c>
      <c r="N8" s="10"/>
      <c r="O8" s="17">
        <v>0</v>
      </c>
      <c r="Q8" s="17">
        <v>0</v>
      </c>
      <c r="R8" s="17">
        <v>0</v>
      </c>
      <c r="S8" s="17">
        <v>0</v>
      </c>
      <c r="T8" s="17">
        <v>0</v>
      </c>
      <c r="U8" s="17">
        <v>0</v>
      </c>
      <c r="V8" s="17">
        <v>0</v>
      </c>
    </row>
    <row r="9" spans="1:22" x14ac:dyDescent="0.2">
      <c r="A9" s="13">
        <v>47</v>
      </c>
      <c r="B9" s="14"/>
      <c r="C9" s="14" t="s">
        <v>28</v>
      </c>
      <c r="D9" s="10"/>
      <c r="E9" s="17">
        <v>0</v>
      </c>
      <c r="F9" s="10"/>
      <c r="G9" s="16">
        <v>0</v>
      </c>
      <c r="I9" s="17">
        <v>0</v>
      </c>
      <c r="K9" s="17">
        <v>0</v>
      </c>
      <c r="L9" s="10"/>
      <c r="M9" s="16">
        <v>0</v>
      </c>
      <c r="N9" s="10"/>
      <c r="O9" s="17">
        <v>0</v>
      </c>
      <c r="Q9" s="17">
        <v>0</v>
      </c>
      <c r="R9" s="17">
        <v>0</v>
      </c>
      <c r="S9" s="17">
        <v>0</v>
      </c>
      <c r="T9" s="17">
        <v>0</v>
      </c>
      <c r="U9" s="17">
        <v>0</v>
      </c>
      <c r="V9" s="17">
        <v>0</v>
      </c>
    </row>
    <row r="10" spans="1:22" x14ac:dyDescent="0.2">
      <c r="A10" s="13">
        <v>48</v>
      </c>
      <c r="B10" s="14"/>
      <c r="C10" s="14" t="s">
        <v>29</v>
      </c>
      <c r="D10" s="10"/>
      <c r="E10" s="17">
        <v>0</v>
      </c>
      <c r="F10" s="10"/>
      <c r="G10" s="16">
        <v>0</v>
      </c>
      <c r="I10" s="17">
        <v>0</v>
      </c>
      <c r="K10" s="17">
        <v>0</v>
      </c>
      <c r="L10" s="10"/>
      <c r="M10" s="16">
        <v>0</v>
      </c>
      <c r="N10" s="10"/>
      <c r="O10" s="17">
        <v>0</v>
      </c>
      <c r="Q10" s="17">
        <v>0</v>
      </c>
      <c r="R10" s="17">
        <v>0</v>
      </c>
      <c r="S10" s="17">
        <v>0</v>
      </c>
      <c r="T10" s="17">
        <v>0</v>
      </c>
      <c r="U10" s="17">
        <v>0</v>
      </c>
      <c r="V10" s="17">
        <v>0</v>
      </c>
    </row>
    <row r="11" spans="1:22" x14ac:dyDescent="0.2">
      <c r="A11" s="13">
        <v>90</v>
      </c>
      <c r="B11" s="14"/>
      <c r="C11" s="14" t="s">
        <v>30</v>
      </c>
      <c r="D11" s="10"/>
      <c r="E11" s="17">
        <v>58234</v>
      </c>
      <c r="F11" s="10"/>
      <c r="G11" s="16">
        <v>4.9296331438443833E-5</v>
      </c>
      <c r="I11" s="17">
        <v>22131</v>
      </c>
      <c r="K11" s="17">
        <v>51330</v>
      </c>
      <c r="L11" s="10"/>
      <c r="M11" s="16">
        <v>4.2878845954412835E-5</v>
      </c>
      <c r="N11" s="10"/>
      <c r="O11" s="17">
        <v>24392</v>
      </c>
      <c r="Q11" s="17">
        <v>23266</v>
      </c>
      <c r="R11" s="17">
        <v>22131</v>
      </c>
      <c r="S11" s="17">
        <v>20982</v>
      </c>
      <c r="T11" s="17">
        <v>19964</v>
      </c>
      <c r="U11" s="17">
        <v>22131</v>
      </c>
      <c r="V11" s="17">
        <v>24647</v>
      </c>
    </row>
    <row r="12" spans="1:22" x14ac:dyDescent="0.2">
      <c r="A12" s="13">
        <v>91</v>
      </c>
      <c r="B12" s="14"/>
      <c r="C12" s="14" t="s">
        <v>31</v>
      </c>
      <c r="D12" s="10"/>
      <c r="E12" s="17">
        <v>42279</v>
      </c>
      <c r="F12" s="10"/>
      <c r="G12" s="16">
        <v>3.5790081342273704E-5</v>
      </c>
      <c r="I12" s="17">
        <v>16066</v>
      </c>
      <c r="K12" s="17">
        <v>43426</v>
      </c>
      <c r="L12" s="10"/>
      <c r="M12" s="16">
        <v>3.6276188669712289E-5</v>
      </c>
      <c r="N12" s="10"/>
      <c r="O12" s="17">
        <v>20634</v>
      </c>
      <c r="Q12" s="17">
        <v>16890</v>
      </c>
      <c r="R12" s="17">
        <v>16066</v>
      </c>
      <c r="S12" s="17">
        <v>15232</v>
      </c>
      <c r="T12" s="17">
        <v>14493</v>
      </c>
      <c r="U12" s="17">
        <v>16066</v>
      </c>
      <c r="V12" s="17">
        <v>17892</v>
      </c>
    </row>
    <row r="13" spans="1:22" x14ac:dyDescent="0.2">
      <c r="A13" s="13">
        <v>100</v>
      </c>
      <c r="B13" s="14"/>
      <c r="C13" s="14" t="s">
        <v>32</v>
      </c>
      <c r="D13" s="10"/>
      <c r="E13" s="17">
        <v>1375415</v>
      </c>
      <c r="F13" s="10"/>
      <c r="G13" s="16">
        <v>1.1643183313082945E-3</v>
      </c>
      <c r="I13" s="17">
        <v>522651</v>
      </c>
      <c r="K13" s="17">
        <v>1380306</v>
      </c>
      <c r="L13" s="10"/>
      <c r="M13" s="16">
        <v>1.153047503291482E-3</v>
      </c>
      <c r="N13" s="10"/>
      <c r="O13" s="17">
        <v>655880</v>
      </c>
      <c r="Q13" s="17">
        <v>549461</v>
      </c>
      <c r="R13" s="17">
        <v>522651</v>
      </c>
      <c r="S13" s="17">
        <v>495512</v>
      </c>
      <c r="T13" s="17">
        <v>471477</v>
      </c>
      <c r="U13" s="17">
        <v>522651</v>
      </c>
      <c r="V13" s="17">
        <v>582068</v>
      </c>
    </row>
    <row r="14" spans="1:22" x14ac:dyDescent="0.2">
      <c r="A14" s="13">
        <v>101</v>
      </c>
      <c r="B14" s="14"/>
      <c r="C14" s="14" t="s">
        <v>33</v>
      </c>
      <c r="D14" s="10"/>
      <c r="E14" s="17">
        <v>2817816</v>
      </c>
      <c r="F14" s="10"/>
      <c r="G14" s="16">
        <v>2.3853417499836872E-3</v>
      </c>
      <c r="I14" s="17">
        <v>1070760</v>
      </c>
      <c r="K14" s="17">
        <v>2898940</v>
      </c>
      <c r="L14" s="10"/>
      <c r="M14" s="16">
        <v>2.4216481919167262E-3</v>
      </c>
      <c r="N14" s="10"/>
      <c r="O14" s="17">
        <v>1377491</v>
      </c>
      <c r="Q14" s="17">
        <v>1125686</v>
      </c>
      <c r="R14" s="17">
        <v>1070760</v>
      </c>
      <c r="S14" s="17">
        <v>1015160</v>
      </c>
      <c r="T14" s="17">
        <v>965919</v>
      </c>
      <c r="U14" s="17">
        <v>1070760</v>
      </c>
      <c r="V14" s="17">
        <v>1192488</v>
      </c>
    </row>
    <row r="15" spans="1:22" x14ac:dyDescent="0.2">
      <c r="A15" s="13">
        <v>102</v>
      </c>
      <c r="B15" s="14"/>
      <c r="C15" s="14" t="s">
        <v>34</v>
      </c>
      <c r="D15" s="10"/>
      <c r="E15" s="17">
        <v>0</v>
      </c>
      <c r="F15" s="10"/>
      <c r="G15" s="16">
        <v>0</v>
      </c>
      <c r="I15" s="17">
        <v>0</v>
      </c>
      <c r="K15" s="17">
        <v>0</v>
      </c>
      <c r="L15" s="10"/>
      <c r="M15" s="16">
        <v>0</v>
      </c>
      <c r="N15" s="10"/>
      <c r="O15" s="17">
        <v>0</v>
      </c>
      <c r="Q15" s="17">
        <v>0</v>
      </c>
      <c r="R15" s="17">
        <v>0</v>
      </c>
      <c r="S15" s="17">
        <v>0</v>
      </c>
      <c r="T15" s="17">
        <v>0</v>
      </c>
      <c r="U15" s="17">
        <v>0</v>
      </c>
      <c r="V15" s="17">
        <v>0</v>
      </c>
    </row>
    <row r="16" spans="1:22" x14ac:dyDescent="0.2">
      <c r="A16" s="13">
        <v>103</v>
      </c>
      <c r="B16" s="14"/>
      <c r="C16" s="14" t="s">
        <v>35</v>
      </c>
      <c r="D16" s="10"/>
      <c r="E16" s="17">
        <v>4608962</v>
      </c>
      <c r="F16" s="10"/>
      <c r="G16" s="16">
        <v>3.9015852996392652E-3</v>
      </c>
      <c r="I16" s="17">
        <v>1751392</v>
      </c>
      <c r="K16" s="17">
        <v>4534493</v>
      </c>
      <c r="L16" s="10"/>
      <c r="M16" s="16">
        <v>3.7879179198979803E-3</v>
      </c>
      <c r="N16" s="10"/>
      <c r="O16" s="17">
        <v>2154659</v>
      </c>
      <c r="Q16" s="17">
        <v>1841232</v>
      </c>
      <c r="R16" s="17">
        <v>1751392</v>
      </c>
      <c r="S16" s="17">
        <v>1660450</v>
      </c>
      <c r="T16" s="17">
        <v>1579908</v>
      </c>
      <c r="U16" s="17">
        <v>1751392</v>
      </c>
      <c r="V16" s="17">
        <v>1950496</v>
      </c>
    </row>
    <row r="17" spans="1:22" x14ac:dyDescent="0.2">
      <c r="A17" s="13">
        <v>107</v>
      </c>
      <c r="B17" s="14"/>
      <c r="C17" s="14" t="s">
        <v>36</v>
      </c>
      <c r="D17" s="10"/>
      <c r="E17" s="17">
        <v>1030807</v>
      </c>
      <c r="F17" s="10"/>
      <c r="G17" s="16">
        <v>8.7260025966047277E-4</v>
      </c>
      <c r="I17" s="17">
        <v>391709</v>
      </c>
      <c r="K17" s="17">
        <v>1020729</v>
      </c>
      <c r="L17" s="10"/>
      <c r="M17" s="16">
        <v>8.5267254144168832E-4</v>
      </c>
      <c r="N17" s="10"/>
      <c r="O17" s="17">
        <v>485025</v>
      </c>
      <c r="Q17" s="17">
        <v>411802</v>
      </c>
      <c r="R17" s="17">
        <v>391709</v>
      </c>
      <c r="S17" s="17">
        <v>371369</v>
      </c>
      <c r="T17" s="17">
        <v>353356</v>
      </c>
      <c r="U17" s="17">
        <v>391709</v>
      </c>
      <c r="V17" s="17">
        <v>436240</v>
      </c>
    </row>
    <row r="18" spans="1:22" x14ac:dyDescent="0.2">
      <c r="A18" s="13">
        <v>109</v>
      </c>
      <c r="B18" s="14"/>
      <c r="C18" s="14" t="s">
        <v>37</v>
      </c>
      <c r="D18" s="10"/>
      <c r="E18" s="17">
        <v>325307</v>
      </c>
      <c r="F18" s="10"/>
      <c r="G18" s="16">
        <v>2.7537936070415645E-4</v>
      </c>
      <c r="I18" s="17">
        <v>123615</v>
      </c>
      <c r="K18" s="17">
        <v>315685</v>
      </c>
      <c r="L18" s="10"/>
      <c r="M18" s="16">
        <v>2.6370949708004709E-4</v>
      </c>
      <c r="N18" s="10"/>
      <c r="O18" s="17">
        <v>150004</v>
      </c>
      <c r="Q18" s="17">
        <v>129956</v>
      </c>
      <c r="R18" s="17">
        <v>123615</v>
      </c>
      <c r="S18" s="17">
        <v>117196</v>
      </c>
      <c r="T18" s="17">
        <v>111512</v>
      </c>
      <c r="U18" s="17">
        <v>123615</v>
      </c>
      <c r="V18" s="17">
        <v>137668</v>
      </c>
    </row>
    <row r="19" spans="1:22" x14ac:dyDescent="0.2">
      <c r="A19" s="13">
        <v>110</v>
      </c>
      <c r="B19" s="14"/>
      <c r="C19" s="14" t="s">
        <v>38</v>
      </c>
      <c r="D19" s="10"/>
      <c r="E19" s="17">
        <v>414933</v>
      </c>
      <c r="F19" s="10"/>
      <c r="G19" s="16">
        <v>3.5124969421210657E-4</v>
      </c>
      <c r="I19" s="17">
        <v>157673</v>
      </c>
      <c r="K19" s="17">
        <v>427137</v>
      </c>
      <c r="L19" s="10"/>
      <c r="M19" s="16">
        <v>3.5681164279037671E-4</v>
      </c>
      <c r="N19" s="10"/>
      <c r="O19" s="17">
        <v>202964</v>
      </c>
      <c r="Q19" s="17">
        <v>165761</v>
      </c>
      <c r="R19" s="17">
        <v>157673</v>
      </c>
      <c r="S19" s="17">
        <v>149486</v>
      </c>
      <c r="T19" s="17">
        <v>142235</v>
      </c>
      <c r="U19" s="17">
        <v>157673</v>
      </c>
      <c r="V19" s="17">
        <v>175598</v>
      </c>
    </row>
    <row r="20" spans="1:22" x14ac:dyDescent="0.2">
      <c r="A20" s="13">
        <v>111</v>
      </c>
      <c r="B20" s="14"/>
      <c r="C20" s="14" t="s">
        <v>39</v>
      </c>
      <c r="D20" s="10"/>
      <c r="E20" s="17">
        <v>3875096</v>
      </c>
      <c r="F20" s="10"/>
      <c r="G20" s="16">
        <v>3.2803519725896888E-3</v>
      </c>
      <c r="I20" s="17">
        <v>1472521</v>
      </c>
      <c r="K20" s="17">
        <v>3900768</v>
      </c>
      <c r="L20" s="10"/>
      <c r="M20" s="16">
        <v>3.2585316613267688E-3</v>
      </c>
      <c r="N20" s="10"/>
      <c r="O20" s="17">
        <v>1853528</v>
      </c>
      <c r="Q20" s="17">
        <v>1548056</v>
      </c>
      <c r="R20" s="17">
        <v>1472521</v>
      </c>
      <c r="S20" s="17">
        <v>1396059</v>
      </c>
      <c r="T20" s="17">
        <v>1328342</v>
      </c>
      <c r="U20" s="17">
        <v>1472521</v>
      </c>
      <c r="V20" s="17">
        <v>1639922</v>
      </c>
    </row>
    <row r="21" spans="1:22" x14ac:dyDescent="0.2">
      <c r="A21" s="13">
        <v>112</v>
      </c>
      <c r="B21" s="14"/>
      <c r="C21" s="14" t="s">
        <v>40</v>
      </c>
      <c r="D21" s="10"/>
      <c r="E21" s="17">
        <v>36525</v>
      </c>
      <c r="F21" s="10"/>
      <c r="G21" s="16">
        <v>3.0919196788631404E-5</v>
      </c>
      <c r="I21" s="17">
        <v>13877</v>
      </c>
      <c r="K21" s="17">
        <v>36521</v>
      </c>
      <c r="L21" s="10"/>
      <c r="M21" s="16">
        <v>3.0508052466415571E-5</v>
      </c>
      <c r="N21" s="10"/>
      <c r="O21" s="17">
        <v>17353</v>
      </c>
      <c r="Q21" s="17">
        <v>14589</v>
      </c>
      <c r="R21" s="17">
        <v>13877</v>
      </c>
      <c r="S21" s="17">
        <v>13156</v>
      </c>
      <c r="T21" s="17">
        <v>12518</v>
      </c>
      <c r="U21" s="17">
        <v>13877</v>
      </c>
      <c r="V21" s="17">
        <v>15455</v>
      </c>
    </row>
    <row r="22" spans="1:22" x14ac:dyDescent="0.2">
      <c r="A22" s="13">
        <v>113</v>
      </c>
      <c r="B22" s="14"/>
      <c r="C22" s="14" t="s">
        <v>41</v>
      </c>
      <c r="D22" s="10"/>
      <c r="E22" s="17">
        <v>2606487</v>
      </c>
      <c r="F22" s="10"/>
      <c r="G22" s="16">
        <v>2.2064472136895138E-3</v>
      </c>
      <c r="I22" s="17">
        <v>990460</v>
      </c>
      <c r="K22" s="17">
        <v>2589066</v>
      </c>
      <c r="L22" s="10"/>
      <c r="M22" s="16">
        <v>2.162792951096977E-3</v>
      </c>
      <c r="N22" s="10"/>
      <c r="O22" s="17">
        <v>1230250</v>
      </c>
      <c r="Q22" s="17">
        <v>1041267</v>
      </c>
      <c r="R22" s="17">
        <v>990460</v>
      </c>
      <c r="S22" s="17">
        <v>939030</v>
      </c>
      <c r="T22" s="17">
        <v>893481</v>
      </c>
      <c r="U22" s="17">
        <v>990460</v>
      </c>
      <c r="V22" s="17">
        <v>1103059</v>
      </c>
    </row>
    <row r="23" spans="1:22" x14ac:dyDescent="0.2">
      <c r="A23" s="13">
        <v>114</v>
      </c>
      <c r="B23" s="14"/>
      <c r="C23" s="14" t="s">
        <v>42</v>
      </c>
      <c r="D23" s="10"/>
      <c r="E23" s="17">
        <v>12020734</v>
      </c>
      <c r="F23" s="10"/>
      <c r="G23" s="16">
        <v>1.0175809448043594E-2</v>
      </c>
      <c r="I23" s="17">
        <v>4567843</v>
      </c>
      <c r="K23" s="17">
        <v>12077621</v>
      </c>
      <c r="L23" s="10"/>
      <c r="M23" s="16">
        <v>1.0089118456161728E-2</v>
      </c>
      <c r="N23" s="10"/>
      <c r="O23" s="17">
        <v>5738931</v>
      </c>
      <c r="Q23" s="17">
        <v>4802157</v>
      </c>
      <c r="R23" s="17">
        <v>4567843</v>
      </c>
      <c r="S23" s="17">
        <v>4330655</v>
      </c>
      <c r="T23" s="17">
        <v>4120593</v>
      </c>
      <c r="U23" s="17">
        <v>4567843</v>
      </c>
      <c r="V23" s="17">
        <v>5087131</v>
      </c>
    </row>
    <row r="24" spans="1:22" x14ac:dyDescent="0.2">
      <c r="A24" s="13">
        <v>115</v>
      </c>
      <c r="B24" s="14"/>
      <c r="C24" s="14" t="s">
        <v>43</v>
      </c>
      <c r="D24" s="10"/>
      <c r="E24" s="17">
        <v>8430317</v>
      </c>
      <c r="F24" s="10"/>
      <c r="G24" s="16">
        <v>7.1364443617671375E-3</v>
      </c>
      <c r="I24" s="17">
        <v>3203494</v>
      </c>
      <c r="K24" s="17">
        <v>8593452</v>
      </c>
      <c r="L24" s="10"/>
      <c r="M24" s="16">
        <v>7.1785954514833605E-3</v>
      </c>
      <c r="N24" s="10"/>
      <c r="O24" s="17">
        <v>4083356</v>
      </c>
      <c r="Q24" s="17">
        <v>3367822</v>
      </c>
      <c r="R24" s="17">
        <v>3203494</v>
      </c>
      <c r="S24" s="17">
        <v>3037151</v>
      </c>
      <c r="T24" s="17">
        <v>2889831</v>
      </c>
      <c r="U24" s="17">
        <v>3203494</v>
      </c>
      <c r="V24" s="17">
        <v>3567678</v>
      </c>
    </row>
    <row r="25" spans="1:22" x14ac:dyDescent="0.2">
      <c r="A25" s="13">
        <v>116</v>
      </c>
      <c r="B25" s="14"/>
      <c r="C25" s="14" t="s">
        <v>44</v>
      </c>
      <c r="D25" s="10"/>
      <c r="E25" s="17">
        <v>1956302</v>
      </c>
      <c r="F25" s="10"/>
      <c r="G25" s="16">
        <v>1.6560516499929689E-3</v>
      </c>
      <c r="I25" s="17">
        <v>743389</v>
      </c>
      <c r="K25" s="17">
        <v>2071185</v>
      </c>
      <c r="L25" s="10"/>
      <c r="M25" s="16">
        <v>1.7301777237110959E-3</v>
      </c>
      <c r="N25" s="10"/>
      <c r="O25" s="17">
        <v>984169</v>
      </c>
      <c r="Q25" s="17">
        <v>781522</v>
      </c>
      <c r="R25" s="17">
        <v>743389</v>
      </c>
      <c r="S25" s="17">
        <v>704788</v>
      </c>
      <c r="T25" s="17">
        <v>670602</v>
      </c>
      <c r="U25" s="17">
        <v>743389</v>
      </c>
      <c r="V25" s="17">
        <v>827900</v>
      </c>
    </row>
    <row r="26" spans="1:22" x14ac:dyDescent="0.2">
      <c r="A26" s="13">
        <v>117</v>
      </c>
      <c r="B26" s="14"/>
      <c r="C26" s="14" t="s">
        <v>45</v>
      </c>
      <c r="D26" s="10"/>
      <c r="E26" s="17">
        <v>1135073</v>
      </c>
      <c r="F26" s="10"/>
      <c r="G26" s="16">
        <v>9.6086366752805503E-4</v>
      </c>
      <c r="I26" s="17">
        <v>431324</v>
      </c>
      <c r="K26" s="17">
        <v>1173649</v>
      </c>
      <c r="L26" s="10"/>
      <c r="M26" s="16">
        <v>9.8041524791643618E-4</v>
      </c>
      <c r="N26" s="10"/>
      <c r="O26" s="17">
        <v>557681</v>
      </c>
      <c r="Q26" s="17">
        <v>453449</v>
      </c>
      <c r="R26" s="17">
        <v>431324</v>
      </c>
      <c r="S26" s="17">
        <v>408927</v>
      </c>
      <c r="T26" s="17">
        <v>389092</v>
      </c>
      <c r="U26" s="17">
        <v>431324</v>
      </c>
      <c r="V26" s="17">
        <v>480358</v>
      </c>
    </row>
    <row r="27" spans="1:22" x14ac:dyDescent="0.2">
      <c r="A27" s="13">
        <v>119</v>
      </c>
      <c r="B27" s="14"/>
      <c r="C27" s="14" t="s">
        <v>46</v>
      </c>
      <c r="D27" s="10"/>
      <c r="E27" s="17">
        <v>38273</v>
      </c>
      <c r="F27" s="10"/>
      <c r="G27" s="16">
        <v>3.2398916322827915E-5</v>
      </c>
      <c r="I27" s="17">
        <v>14544</v>
      </c>
      <c r="K27" s="17">
        <v>52743</v>
      </c>
      <c r="L27" s="10"/>
      <c r="M27" s="16">
        <v>4.4059204601083112E-5</v>
      </c>
      <c r="N27" s="10"/>
      <c r="O27" s="17">
        <v>25063</v>
      </c>
      <c r="Q27" s="17">
        <v>15290</v>
      </c>
      <c r="R27" s="17">
        <v>14544</v>
      </c>
      <c r="S27" s="17">
        <v>13789</v>
      </c>
      <c r="T27" s="17">
        <v>13120</v>
      </c>
      <c r="U27" s="17">
        <v>14544</v>
      </c>
      <c r="V27" s="17">
        <v>16197</v>
      </c>
    </row>
    <row r="28" spans="1:22" x14ac:dyDescent="0.2">
      <c r="A28" s="13">
        <v>121</v>
      </c>
      <c r="B28" s="14"/>
      <c r="C28" s="14" t="s">
        <v>47</v>
      </c>
      <c r="D28" s="10"/>
      <c r="E28" s="17">
        <v>508078</v>
      </c>
      <c r="F28" s="10"/>
      <c r="G28" s="16">
        <v>4.3009893678232073E-4</v>
      </c>
      <c r="I28" s="17">
        <v>193068</v>
      </c>
      <c r="K28" s="17">
        <v>464812</v>
      </c>
      <c r="L28" s="10"/>
      <c r="M28" s="16">
        <v>3.8828369658606157E-4</v>
      </c>
      <c r="N28" s="10"/>
      <c r="O28" s="17">
        <v>220864</v>
      </c>
      <c r="Q28" s="17">
        <v>202972</v>
      </c>
      <c r="R28" s="17">
        <v>193068</v>
      </c>
      <c r="S28" s="17">
        <v>183043</v>
      </c>
      <c r="T28" s="17">
        <v>174164</v>
      </c>
      <c r="U28" s="17">
        <v>193068</v>
      </c>
      <c r="V28" s="17">
        <v>215017</v>
      </c>
    </row>
    <row r="29" spans="1:22" x14ac:dyDescent="0.2">
      <c r="A29" s="13">
        <v>122</v>
      </c>
      <c r="B29" s="14"/>
      <c r="C29" s="14" t="s">
        <v>48</v>
      </c>
      <c r="D29" s="10"/>
      <c r="E29" s="17">
        <v>543152</v>
      </c>
      <c r="F29" s="10"/>
      <c r="G29" s="16">
        <v>4.597898309141334E-4</v>
      </c>
      <c r="I29" s="17">
        <v>206397</v>
      </c>
      <c r="K29" s="17">
        <v>536129</v>
      </c>
      <c r="L29" s="10"/>
      <c r="M29" s="16">
        <v>4.478588116636158E-4</v>
      </c>
      <c r="N29" s="10"/>
      <c r="O29" s="17">
        <v>254753</v>
      </c>
      <c r="Q29" s="17">
        <v>216984</v>
      </c>
      <c r="R29" s="17">
        <v>206397</v>
      </c>
      <c r="S29" s="17">
        <v>195680</v>
      </c>
      <c r="T29" s="17">
        <v>186188</v>
      </c>
      <c r="U29" s="17">
        <v>206397</v>
      </c>
      <c r="V29" s="17">
        <v>229861</v>
      </c>
    </row>
    <row r="30" spans="1:22" x14ac:dyDescent="0.2">
      <c r="A30" s="13">
        <v>123</v>
      </c>
      <c r="B30" s="14"/>
      <c r="C30" s="14" t="s">
        <v>49</v>
      </c>
      <c r="D30" s="10"/>
      <c r="E30" s="17">
        <v>3236700</v>
      </c>
      <c r="F30" s="10"/>
      <c r="G30" s="16">
        <v>2.739936050534244E-3</v>
      </c>
      <c r="I30" s="17">
        <v>1229928</v>
      </c>
      <c r="K30" s="17">
        <v>3109395</v>
      </c>
      <c r="L30" s="10"/>
      <c r="M30" s="16">
        <v>2.5974531310426945E-3</v>
      </c>
      <c r="N30" s="10"/>
      <c r="O30" s="17">
        <v>1477491</v>
      </c>
      <c r="Q30" s="17">
        <v>1293019</v>
      </c>
      <c r="R30" s="17">
        <v>1229928</v>
      </c>
      <c r="S30" s="17">
        <v>1166063</v>
      </c>
      <c r="T30" s="17">
        <v>1109502</v>
      </c>
      <c r="U30" s="17">
        <v>1229928</v>
      </c>
      <c r="V30" s="17">
        <v>1369751</v>
      </c>
    </row>
    <row r="31" spans="1:22" x14ac:dyDescent="0.2">
      <c r="A31" s="13">
        <v>124</v>
      </c>
      <c r="B31" s="14"/>
      <c r="C31" s="14" t="s">
        <v>50</v>
      </c>
      <c r="D31" s="10"/>
      <c r="E31" s="17">
        <v>0</v>
      </c>
      <c r="F31" s="10"/>
      <c r="G31" s="16">
        <v>0</v>
      </c>
      <c r="I31" s="17">
        <v>0</v>
      </c>
      <c r="K31" s="17">
        <v>0</v>
      </c>
      <c r="L31" s="10"/>
      <c r="M31" s="16">
        <v>0</v>
      </c>
      <c r="N31" s="10"/>
      <c r="O31" s="17">
        <v>0</v>
      </c>
      <c r="Q31" s="17">
        <v>0</v>
      </c>
      <c r="R31" s="17">
        <v>0</v>
      </c>
      <c r="S31" s="17">
        <v>0</v>
      </c>
      <c r="T31" s="17">
        <v>0</v>
      </c>
      <c r="U31" s="17">
        <v>0</v>
      </c>
      <c r="V31" s="17">
        <v>0</v>
      </c>
    </row>
    <row r="32" spans="1:22" x14ac:dyDescent="0.2">
      <c r="A32" s="13">
        <v>125</v>
      </c>
      <c r="B32" s="14"/>
      <c r="C32" s="14" t="s">
        <v>51</v>
      </c>
      <c r="D32" s="10"/>
      <c r="E32" s="17">
        <v>902779</v>
      </c>
      <c r="F32" s="10"/>
      <c r="G32" s="16">
        <v>7.6422180855972258E-4</v>
      </c>
      <c r="I32" s="17">
        <v>343055</v>
      </c>
      <c r="K32" s="17">
        <v>787168</v>
      </c>
      <c r="L32" s="10"/>
      <c r="M32" s="16">
        <v>6.575658564629504E-4</v>
      </c>
      <c r="N32" s="10"/>
      <c r="O32" s="17">
        <v>374039</v>
      </c>
      <c r="Q32" s="17">
        <v>360653</v>
      </c>
      <c r="R32" s="17">
        <v>343055</v>
      </c>
      <c r="S32" s="17">
        <v>325242</v>
      </c>
      <c r="T32" s="17">
        <v>309466</v>
      </c>
      <c r="U32" s="17">
        <v>343055</v>
      </c>
      <c r="V32" s="17">
        <v>382055</v>
      </c>
    </row>
    <row r="33" spans="1:22" x14ac:dyDescent="0.2">
      <c r="A33" s="13">
        <v>126</v>
      </c>
      <c r="B33" s="14"/>
      <c r="C33" s="14" t="s">
        <v>52</v>
      </c>
      <c r="D33" s="10"/>
      <c r="E33" s="17">
        <v>0</v>
      </c>
      <c r="F33" s="10"/>
      <c r="G33" s="16">
        <v>0</v>
      </c>
      <c r="I33" s="17">
        <v>0</v>
      </c>
      <c r="K33" s="17">
        <v>0</v>
      </c>
      <c r="L33" s="10"/>
      <c r="M33" s="16">
        <v>0</v>
      </c>
      <c r="N33" s="10"/>
      <c r="O33" s="17">
        <v>0</v>
      </c>
      <c r="Q33" s="17">
        <v>0</v>
      </c>
      <c r="R33" s="17">
        <v>0</v>
      </c>
      <c r="S33" s="17">
        <v>0</v>
      </c>
      <c r="T33" s="17">
        <v>0</v>
      </c>
      <c r="U33" s="17">
        <v>0</v>
      </c>
      <c r="V33" s="17">
        <v>0</v>
      </c>
    </row>
    <row r="34" spans="1:22" x14ac:dyDescent="0.2">
      <c r="A34" s="13">
        <v>127</v>
      </c>
      <c r="B34" s="14"/>
      <c r="C34" s="14" t="s">
        <v>53</v>
      </c>
      <c r="D34" s="10"/>
      <c r="E34" s="17">
        <v>1859353</v>
      </c>
      <c r="F34" s="10"/>
      <c r="G34" s="16">
        <v>1.5739822397407848E-3</v>
      </c>
      <c r="I34" s="17">
        <v>706546</v>
      </c>
      <c r="K34" s="17">
        <v>1589239</v>
      </c>
      <c r="L34" s="10"/>
      <c r="M34" s="16">
        <v>1.3275810299190551E-3</v>
      </c>
      <c r="N34" s="10"/>
      <c r="O34" s="17">
        <v>755159</v>
      </c>
      <c r="Q34" s="17">
        <v>742789</v>
      </c>
      <c r="R34" s="17">
        <v>706546</v>
      </c>
      <c r="S34" s="17">
        <v>669858</v>
      </c>
      <c r="T34" s="17">
        <v>637366</v>
      </c>
      <c r="U34" s="17">
        <v>706546</v>
      </c>
      <c r="V34" s="17">
        <v>786869</v>
      </c>
    </row>
    <row r="35" spans="1:22" x14ac:dyDescent="0.2">
      <c r="A35" s="13">
        <v>128</v>
      </c>
      <c r="B35" s="14"/>
      <c r="C35" s="14" t="s">
        <v>54</v>
      </c>
      <c r="D35" s="10"/>
      <c r="E35" s="17">
        <v>2857230</v>
      </c>
      <c r="F35" s="10"/>
      <c r="G35" s="16">
        <v>2.4187065473068115E-3</v>
      </c>
      <c r="I35" s="17">
        <v>1085737</v>
      </c>
      <c r="K35" s="17">
        <v>2823273</v>
      </c>
      <c r="L35" s="10"/>
      <c r="M35" s="16">
        <v>2.3584392763345606E-3</v>
      </c>
      <c r="N35" s="10"/>
      <c r="O35" s="17">
        <v>1341535</v>
      </c>
      <c r="Q35" s="17">
        <v>1141432</v>
      </c>
      <c r="R35" s="17">
        <v>1085737</v>
      </c>
      <c r="S35" s="17">
        <v>1029359</v>
      </c>
      <c r="T35" s="17">
        <v>979429</v>
      </c>
      <c r="U35" s="17">
        <v>1085737</v>
      </c>
      <c r="V35" s="17">
        <v>1209167</v>
      </c>
    </row>
    <row r="36" spans="1:22" x14ac:dyDescent="0.2">
      <c r="A36" s="13">
        <v>129</v>
      </c>
      <c r="B36" s="14"/>
      <c r="C36" s="14" t="s">
        <v>55</v>
      </c>
      <c r="D36" s="10"/>
      <c r="E36" s="17">
        <v>1365692</v>
      </c>
      <c r="F36" s="10"/>
      <c r="G36" s="16">
        <v>1.1560876030296946E-3</v>
      </c>
      <c r="I36" s="17">
        <v>518958</v>
      </c>
      <c r="K36" s="17">
        <v>1411586</v>
      </c>
      <c r="L36" s="10"/>
      <c r="M36" s="16">
        <v>1.1791774526671692E-3</v>
      </c>
      <c r="N36" s="10"/>
      <c r="O36" s="17">
        <v>670744</v>
      </c>
      <c r="Q36" s="17">
        <v>545579</v>
      </c>
      <c r="R36" s="17">
        <v>518958</v>
      </c>
      <c r="S36" s="17">
        <v>492011</v>
      </c>
      <c r="T36" s="17">
        <v>468145</v>
      </c>
      <c r="U36" s="17">
        <v>518958</v>
      </c>
      <c r="V36" s="17">
        <v>577955</v>
      </c>
    </row>
    <row r="37" spans="1:22" x14ac:dyDescent="0.2">
      <c r="A37" s="13">
        <v>131</v>
      </c>
      <c r="B37" s="14"/>
      <c r="C37" s="14" t="s">
        <v>56</v>
      </c>
      <c r="D37" s="10"/>
      <c r="E37" s="17">
        <v>0</v>
      </c>
      <c r="F37" s="10"/>
      <c r="G37" s="16">
        <v>0</v>
      </c>
      <c r="I37" s="17">
        <v>0</v>
      </c>
      <c r="K37" s="17">
        <v>0</v>
      </c>
      <c r="L37" s="10"/>
      <c r="M37" s="16">
        <v>0</v>
      </c>
      <c r="N37" s="10"/>
      <c r="O37" s="17">
        <v>0</v>
      </c>
      <c r="Q37" s="17">
        <v>0</v>
      </c>
      <c r="R37" s="17">
        <v>0</v>
      </c>
      <c r="S37" s="17">
        <v>0</v>
      </c>
      <c r="T37" s="17">
        <v>0</v>
      </c>
      <c r="U37" s="17">
        <v>0</v>
      </c>
      <c r="V37" s="17">
        <v>0</v>
      </c>
    </row>
    <row r="38" spans="1:22" x14ac:dyDescent="0.2">
      <c r="A38" s="13">
        <v>132</v>
      </c>
      <c r="B38" s="14"/>
      <c r="C38" s="14" t="s">
        <v>57</v>
      </c>
      <c r="D38" s="10"/>
      <c r="E38" s="17">
        <v>625156</v>
      </c>
      <c r="F38" s="10"/>
      <c r="G38" s="16">
        <v>5.2920797775752638E-4</v>
      </c>
      <c r="I38" s="17">
        <v>237553</v>
      </c>
      <c r="K38" s="17">
        <v>606171</v>
      </c>
      <c r="L38" s="10"/>
      <c r="M38" s="16">
        <v>5.0636884728292198E-4</v>
      </c>
      <c r="N38" s="10"/>
      <c r="O38" s="17">
        <v>288031</v>
      </c>
      <c r="Q38" s="17">
        <v>249739</v>
      </c>
      <c r="R38" s="17">
        <v>237553</v>
      </c>
      <c r="S38" s="17">
        <v>225218</v>
      </c>
      <c r="T38" s="17">
        <v>214294</v>
      </c>
      <c r="U38" s="17">
        <v>237553</v>
      </c>
      <c r="V38" s="17">
        <v>264559</v>
      </c>
    </row>
    <row r="39" spans="1:22" x14ac:dyDescent="0.2">
      <c r="A39" s="13">
        <v>133</v>
      </c>
      <c r="B39" s="14"/>
      <c r="C39" s="14" t="s">
        <v>58</v>
      </c>
      <c r="D39" s="10"/>
      <c r="E39" s="17">
        <v>1350796</v>
      </c>
      <c r="F39" s="10"/>
      <c r="G39" s="16">
        <v>1.1434778191730635E-3</v>
      </c>
      <c r="I39" s="17">
        <v>513301</v>
      </c>
      <c r="K39" s="17">
        <v>1338248</v>
      </c>
      <c r="L39" s="10"/>
      <c r="M39" s="16">
        <v>1.1179140822287371E-3</v>
      </c>
      <c r="N39" s="10"/>
      <c r="O39" s="17">
        <v>635898</v>
      </c>
      <c r="Q39" s="17">
        <v>539632</v>
      </c>
      <c r="R39" s="17">
        <v>513301</v>
      </c>
      <c r="S39" s="17">
        <v>486648</v>
      </c>
      <c r="T39" s="17">
        <v>463042</v>
      </c>
      <c r="U39" s="17">
        <v>513301</v>
      </c>
      <c r="V39" s="17">
        <v>571655</v>
      </c>
    </row>
    <row r="40" spans="1:22" x14ac:dyDescent="0.2">
      <c r="A40" s="13">
        <v>135</v>
      </c>
      <c r="B40" s="14"/>
      <c r="C40" s="14" t="s">
        <v>59</v>
      </c>
      <c r="D40" s="10"/>
      <c r="E40" s="17">
        <v>0</v>
      </c>
      <c r="F40" s="10"/>
      <c r="G40" s="16">
        <v>0</v>
      </c>
      <c r="I40" s="17">
        <v>0</v>
      </c>
      <c r="K40" s="17">
        <v>0</v>
      </c>
      <c r="L40" s="10"/>
      <c r="M40" s="16">
        <v>0</v>
      </c>
      <c r="N40" s="10"/>
      <c r="O40" s="17">
        <v>0</v>
      </c>
      <c r="Q40" s="17">
        <v>0</v>
      </c>
      <c r="R40" s="17">
        <v>0</v>
      </c>
      <c r="S40" s="17">
        <v>0</v>
      </c>
      <c r="T40" s="17">
        <v>0</v>
      </c>
      <c r="U40" s="17">
        <v>0</v>
      </c>
      <c r="V40" s="17">
        <v>0</v>
      </c>
    </row>
    <row r="41" spans="1:22" x14ac:dyDescent="0.2">
      <c r="A41" s="13">
        <v>136</v>
      </c>
      <c r="B41" s="14"/>
      <c r="C41" s="14" t="s">
        <v>60</v>
      </c>
      <c r="D41" s="10"/>
      <c r="E41" s="17">
        <v>2752929</v>
      </c>
      <c r="F41" s="10"/>
      <c r="G41" s="16">
        <v>2.3304135111876867E-3</v>
      </c>
      <c r="I41" s="17">
        <v>1046103</v>
      </c>
      <c r="K41" s="17">
        <v>2665999</v>
      </c>
      <c r="L41" s="10"/>
      <c r="M41" s="16">
        <v>2.2270594279294501E-3</v>
      </c>
      <c r="N41" s="10"/>
      <c r="O41" s="17">
        <v>1266804</v>
      </c>
      <c r="Q41" s="17">
        <v>1099764</v>
      </c>
      <c r="R41" s="17">
        <v>1046103</v>
      </c>
      <c r="S41" s="17">
        <v>991783</v>
      </c>
      <c r="T41" s="17">
        <v>943676</v>
      </c>
      <c r="U41" s="17">
        <v>1046103</v>
      </c>
      <c r="V41" s="17">
        <v>1165028</v>
      </c>
    </row>
    <row r="42" spans="1:22" x14ac:dyDescent="0.2">
      <c r="A42" s="13">
        <v>137</v>
      </c>
      <c r="B42" s="14"/>
      <c r="C42" s="14" t="s">
        <v>61</v>
      </c>
      <c r="D42" s="10"/>
      <c r="E42" s="17">
        <v>0</v>
      </c>
      <c r="F42" s="10"/>
      <c r="G42" s="16">
        <v>0</v>
      </c>
      <c r="I42" s="17">
        <v>0</v>
      </c>
      <c r="K42" s="17">
        <v>0</v>
      </c>
      <c r="L42" s="10"/>
      <c r="M42" s="16">
        <v>0</v>
      </c>
      <c r="N42" s="10"/>
      <c r="O42" s="17">
        <v>0</v>
      </c>
      <c r="Q42" s="17">
        <v>0</v>
      </c>
      <c r="R42" s="17">
        <v>0</v>
      </c>
      <c r="S42" s="17">
        <v>0</v>
      </c>
      <c r="T42" s="17">
        <v>0</v>
      </c>
      <c r="U42" s="17">
        <v>0</v>
      </c>
      <c r="V42" s="17">
        <v>0</v>
      </c>
    </row>
    <row r="43" spans="1:22" x14ac:dyDescent="0.2">
      <c r="A43" s="13">
        <v>138</v>
      </c>
      <c r="B43" s="14"/>
      <c r="C43" s="14" t="s">
        <v>62</v>
      </c>
      <c r="D43" s="10"/>
      <c r="E43" s="17">
        <v>0</v>
      </c>
      <c r="F43" s="10"/>
      <c r="G43" s="16">
        <v>0</v>
      </c>
      <c r="I43" s="17">
        <v>0</v>
      </c>
      <c r="K43" s="17">
        <v>0</v>
      </c>
      <c r="L43" s="10"/>
      <c r="M43" s="16">
        <v>0</v>
      </c>
      <c r="N43" s="10"/>
      <c r="O43" s="17">
        <v>0</v>
      </c>
      <c r="Q43" s="17">
        <v>0</v>
      </c>
      <c r="R43" s="17">
        <v>0</v>
      </c>
      <c r="S43" s="17">
        <v>0</v>
      </c>
      <c r="T43" s="17">
        <v>0</v>
      </c>
      <c r="U43" s="17">
        <v>0</v>
      </c>
      <c r="V43" s="17">
        <v>0</v>
      </c>
    </row>
    <row r="44" spans="1:22" x14ac:dyDescent="0.2">
      <c r="A44" s="13">
        <v>140</v>
      </c>
      <c r="B44" s="14"/>
      <c r="C44" s="14" t="s">
        <v>63</v>
      </c>
      <c r="D44" s="10"/>
      <c r="E44" s="17">
        <v>1598447</v>
      </c>
      <c r="F44" s="10"/>
      <c r="G44" s="16">
        <v>1.3531197083969197E-3</v>
      </c>
      <c r="I44" s="17">
        <v>607407</v>
      </c>
      <c r="K44" s="17">
        <v>1482084</v>
      </c>
      <c r="L44" s="10"/>
      <c r="M44" s="16">
        <v>1.2380684108221312E-3</v>
      </c>
      <c r="N44" s="10"/>
      <c r="O44" s="17">
        <v>704243</v>
      </c>
      <c r="Q44" s="17">
        <v>638565</v>
      </c>
      <c r="R44" s="17">
        <v>607407</v>
      </c>
      <c r="S44" s="17">
        <v>575867</v>
      </c>
      <c r="T44" s="17">
        <v>547934</v>
      </c>
      <c r="U44" s="17">
        <v>607407</v>
      </c>
      <c r="V44" s="17">
        <v>676459</v>
      </c>
    </row>
    <row r="45" spans="1:22" x14ac:dyDescent="0.2">
      <c r="A45" s="13">
        <v>141</v>
      </c>
      <c r="B45" s="14"/>
      <c r="C45" s="14" t="s">
        <v>64</v>
      </c>
      <c r="D45" s="10"/>
      <c r="E45" s="17">
        <v>5322453</v>
      </c>
      <c r="F45" s="10"/>
      <c r="G45" s="16">
        <v>4.5055707516835474E-3</v>
      </c>
      <c r="I45" s="17">
        <v>2022519</v>
      </c>
      <c r="K45" s="17">
        <v>5099272</v>
      </c>
      <c r="L45" s="10"/>
      <c r="M45" s="16">
        <v>4.2597096935057602E-3</v>
      </c>
      <c r="N45" s="10"/>
      <c r="O45" s="17">
        <v>2423026</v>
      </c>
      <c r="Q45" s="17">
        <v>2126267</v>
      </c>
      <c r="R45" s="17">
        <v>2022519</v>
      </c>
      <c r="S45" s="17">
        <v>1917499</v>
      </c>
      <c r="T45" s="17">
        <v>1824488</v>
      </c>
      <c r="U45" s="17">
        <v>2022519</v>
      </c>
      <c r="V45" s="17">
        <v>2252446</v>
      </c>
    </row>
    <row r="46" spans="1:22" x14ac:dyDescent="0.2">
      <c r="A46" s="13">
        <v>142</v>
      </c>
      <c r="B46" s="14"/>
      <c r="C46" s="14" t="s">
        <v>65</v>
      </c>
      <c r="D46" s="10"/>
      <c r="E46" s="17">
        <v>0</v>
      </c>
      <c r="F46" s="10"/>
      <c r="G46" s="16">
        <v>0</v>
      </c>
      <c r="I46" s="17">
        <v>0</v>
      </c>
      <c r="K46" s="17">
        <v>0</v>
      </c>
      <c r="L46" s="10"/>
      <c r="M46" s="16">
        <v>0</v>
      </c>
      <c r="N46" s="10"/>
      <c r="O46" s="17">
        <v>0</v>
      </c>
      <c r="Q46" s="17">
        <v>0</v>
      </c>
      <c r="R46" s="17">
        <v>0</v>
      </c>
      <c r="S46" s="17">
        <v>0</v>
      </c>
      <c r="T46" s="17">
        <v>0</v>
      </c>
      <c r="U46" s="17">
        <v>0</v>
      </c>
      <c r="V46" s="17">
        <v>0</v>
      </c>
    </row>
    <row r="47" spans="1:22" x14ac:dyDescent="0.2">
      <c r="A47" s="13">
        <v>143</v>
      </c>
      <c r="B47" s="14"/>
      <c r="C47" s="14" t="s">
        <v>66</v>
      </c>
      <c r="D47" s="10"/>
      <c r="E47" s="17">
        <v>315110</v>
      </c>
      <c r="F47" s="10"/>
      <c r="G47" s="16">
        <v>2.6674738124751924E-4</v>
      </c>
      <c r="I47" s="17">
        <v>119741</v>
      </c>
      <c r="K47" s="17">
        <v>313820</v>
      </c>
      <c r="L47" s="10"/>
      <c r="M47" s="16">
        <v>2.6215155732347238E-4</v>
      </c>
      <c r="N47" s="10"/>
      <c r="O47" s="17">
        <v>149116</v>
      </c>
      <c r="Q47" s="17">
        <v>125883</v>
      </c>
      <c r="R47" s="17">
        <v>119741</v>
      </c>
      <c r="S47" s="17">
        <v>113523</v>
      </c>
      <c r="T47" s="17">
        <v>108017</v>
      </c>
      <c r="U47" s="17">
        <v>119741</v>
      </c>
      <c r="V47" s="17">
        <v>133354</v>
      </c>
    </row>
    <row r="48" spans="1:22" x14ac:dyDescent="0.2">
      <c r="A48" s="13">
        <v>146</v>
      </c>
      <c r="B48" s="14"/>
      <c r="C48" s="14" t="s">
        <v>67</v>
      </c>
      <c r="D48" s="10"/>
      <c r="E48" s="17">
        <v>714603</v>
      </c>
      <c r="F48" s="10"/>
      <c r="G48" s="16">
        <v>6.0492678392187174E-4</v>
      </c>
      <c r="I48" s="17">
        <v>271546</v>
      </c>
      <c r="K48" s="17">
        <v>774785</v>
      </c>
      <c r="L48" s="10"/>
      <c r="M48" s="16">
        <v>6.4722163769315698E-4</v>
      </c>
      <c r="N48" s="10"/>
      <c r="O48" s="17">
        <v>368155</v>
      </c>
      <c r="Q48" s="17">
        <v>285475</v>
      </c>
      <c r="R48" s="17">
        <v>271546</v>
      </c>
      <c r="S48" s="17">
        <v>257446</v>
      </c>
      <c r="T48" s="17">
        <v>244958</v>
      </c>
      <c r="U48" s="17">
        <v>271546</v>
      </c>
      <c r="V48" s="17">
        <v>302416</v>
      </c>
    </row>
    <row r="49" spans="1:22" x14ac:dyDescent="0.2">
      <c r="A49" s="13">
        <v>147</v>
      </c>
      <c r="B49" s="14"/>
      <c r="C49" s="14" t="s">
        <v>68</v>
      </c>
      <c r="D49" s="10"/>
      <c r="E49" s="17">
        <v>493638</v>
      </c>
      <c r="F49" s="10"/>
      <c r="G49" s="16">
        <v>4.1787516671721908E-4</v>
      </c>
      <c r="I49" s="17">
        <v>187579</v>
      </c>
      <c r="K49" s="17">
        <v>495382</v>
      </c>
      <c r="L49" s="10"/>
      <c r="M49" s="16">
        <v>4.1382054289088136E-4</v>
      </c>
      <c r="N49" s="10"/>
      <c r="O49" s="17">
        <v>235390</v>
      </c>
      <c r="Q49" s="17">
        <v>197201</v>
      </c>
      <c r="R49" s="17">
        <v>187579</v>
      </c>
      <c r="S49" s="17">
        <v>177839</v>
      </c>
      <c r="T49" s="17">
        <v>169213</v>
      </c>
      <c r="U49" s="17">
        <v>187579</v>
      </c>
      <c r="V49" s="17">
        <v>208904</v>
      </c>
    </row>
    <row r="50" spans="1:22" x14ac:dyDescent="0.2">
      <c r="A50" s="13">
        <v>148</v>
      </c>
      <c r="B50" s="14"/>
      <c r="C50" s="14" t="s">
        <v>69</v>
      </c>
      <c r="D50" s="10"/>
      <c r="E50" s="17">
        <v>79956</v>
      </c>
      <c r="F50" s="10"/>
      <c r="G50" s="16">
        <v>6.7684470867400746E-5</v>
      </c>
      <c r="I50" s="17">
        <v>30378</v>
      </c>
      <c r="K50" s="17">
        <v>83395</v>
      </c>
      <c r="L50" s="10"/>
      <c r="M50" s="16">
        <v>6.9664550133805931E-5</v>
      </c>
      <c r="N50" s="10"/>
      <c r="O50" s="17">
        <v>39622</v>
      </c>
      <c r="Q50" s="17">
        <v>31936</v>
      </c>
      <c r="R50" s="17">
        <v>30378</v>
      </c>
      <c r="S50" s="17">
        <v>28801</v>
      </c>
      <c r="T50" s="17">
        <v>27404</v>
      </c>
      <c r="U50" s="17">
        <v>30378</v>
      </c>
      <c r="V50" s="17">
        <v>33831</v>
      </c>
    </row>
    <row r="51" spans="1:22" x14ac:dyDescent="0.2">
      <c r="A51" s="13">
        <v>149</v>
      </c>
      <c r="B51" s="14"/>
      <c r="C51" s="14" t="s">
        <v>70</v>
      </c>
      <c r="D51" s="10"/>
      <c r="E51" s="17">
        <v>0</v>
      </c>
      <c r="F51" s="10"/>
      <c r="G51" s="16">
        <v>0</v>
      </c>
      <c r="I51" s="17">
        <v>0</v>
      </c>
      <c r="K51" s="17">
        <v>0</v>
      </c>
      <c r="L51" s="10"/>
      <c r="M51" s="16">
        <v>0</v>
      </c>
      <c r="N51" s="10"/>
      <c r="O51" s="17">
        <v>0</v>
      </c>
      <c r="Q51" s="17">
        <v>0</v>
      </c>
      <c r="R51" s="17">
        <v>0</v>
      </c>
      <c r="S51" s="17">
        <v>0</v>
      </c>
      <c r="T51" s="17">
        <v>0</v>
      </c>
      <c r="U51" s="17">
        <v>0</v>
      </c>
      <c r="V51" s="17">
        <v>0</v>
      </c>
    </row>
    <row r="52" spans="1:22" x14ac:dyDescent="0.2">
      <c r="A52" s="13">
        <v>150</v>
      </c>
      <c r="B52" s="14"/>
      <c r="C52" s="14" t="s">
        <v>71</v>
      </c>
      <c r="D52" s="10"/>
      <c r="E52" s="17">
        <v>0</v>
      </c>
      <c r="F52" s="10"/>
      <c r="G52" s="16">
        <v>0</v>
      </c>
      <c r="I52" s="17">
        <v>0</v>
      </c>
      <c r="K52" s="17">
        <v>0</v>
      </c>
      <c r="L52" s="10"/>
      <c r="M52" s="16">
        <v>0</v>
      </c>
      <c r="N52" s="10"/>
      <c r="O52" s="17">
        <v>0</v>
      </c>
      <c r="Q52" s="17">
        <v>0</v>
      </c>
      <c r="R52" s="17">
        <v>0</v>
      </c>
      <c r="S52" s="17">
        <v>0</v>
      </c>
      <c r="T52" s="17">
        <v>0</v>
      </c>
      <c r="U52" s="17">
        <v>0</v>
      </c>
      <c r="V52" s="17">
        <v>0</v>
      </c>
    </row>
    <row r="53" spans="1:22" x14ac:dyDescent="0.2">
      <c r="A53" s="13">
        <v>151</v>
      </c>
      <c r="B53" s="14"/>
      <c r="C53" s="14" t="s">
        <v>72</v>
      </c>
      <c r="D53" s="10"/>
      <c r="E53" s="17">
        <v>1862466</v>
      </c>
      <c r="F53" s="10"/>
      <c r="G53" s="16">
        <v>1.5766174610851518E-3</v>
      </c>
      <c r="I53" s="17">
        <v>707735</v>
      </c>
      <c r="K53" s="17">
        <v>1860265</v>
      </c>
      <c r="L53" s="10"/>
      <c r="M53" s="16">
        <v>1.5539843438415312E-3</v>
      </c>
      <c r="N53" s="10"/>
      <c r="O53" s="17">
        <v>883945</v>
      </c>
      <c r="Q53" s="17">
        <v>744039</v>
      </c>
      <c r="R53" s="17">
        <v>707735</v>
      </c>
      <c r="S53" s="17">
        <v>670985</v>
      </c>
      <c r="T53" s="17">
        <v>638439</v>
      </c>
      <c r="U53" s="17">
        <v>707735</v>
      </c>
      <c r="V53" s="17">
        <v>788193</v>
      </c>
    </row>
    <row r="54" spans="1:22" x14ac:dyDescent="0.2">
      <c r="A54" s="13">
        <v>152</v>
      </c>
      <c r="B54" s="14"/>
      <c r="C54" s="14" t="s">
        <v>73</v>
      </c>
      <c r="D54" s="10"/>
      <c r="E54" s="17">
        <v>1420990</v>
      </c>
      <c r="F54" s="10"/>
      <c r="G54" s="16">
        <v>1.2028985474244309E-3</v>
      </c>
      <c r="I54" s="17">
        <v>539972</v>
      </c>
      <c r="K54" s="17">
        <v>1405344</v>
      </c>
      <c r="L54" s="10"/>
      <c r="M54" s="16">
        <v>1.1739631577821616E-3</v>
      </c>
      <c r="N54" s="10"/>
      <c r="O54" s="17">
        <v>667776</v>
      </c>
      <c r="Q54" s="17">
        <v>567671</v>
      </c>
      <c r="R54" s="17">
        <v>539972</v>
      </c>
      <c r="S54" s="17">
        <v>511934</v>
      </c>
      <c r="T54" s="17">
        <v>487102</v>
      </c>
      <c r="U54" s="17">
        <v>539972</v>
      </c>
      <c r="V54" s="17">
        <v>601358</v>
      </c>
    </row>
    <row r="55" spans="1:22" x14ac:dyDescent="0.2">
      <c r="A55" s="13">
        <v>154</v>
      </c>
      <c r="B55" s="14"/>
      <c r="C55" s="14" t="s">
        <v>74</v>
      </c>
      <c r="D55" s="10"/>
      <c r="E55" s="17">
        <v>23173440</v>
      </c>
      <c r="F55" s="10"/>
      <c r="G55" s="16">
        <v>1.9616814555223613E-2</v>
      </c>
      <c r="I55" s="17">
        <v>8805833</v>
      </c>
      <c r="K55" s="17">
        <v>23416818</v>
      </c>
      <c r="L55" s="10"/>
      <c r="M55" s="16">
        <v>1.956138967006666E-2</v>
      </c>
      <c r="N55" s="10"/>
      <c r="O55" s="17">
        <v>11126983</v>
      </c>
      <c r="Q55" s="17">
        <v>9257542</v>
      </c>
      <c r="R55" s="17">
        <v>8805833</v>
      </c>
      <c r="S55" s="17">
        <v>8348585</v>
      </c>
      <c r="T55" s="17">
        <v>7943629</v>
      </c>
      <c r="U55" s="17">
        <v>8805833</v>
      </c>
      <c r="V55" s="17">
        <v>9806911</v>
      </c>
    </row>
    <row r="56" spans="1:22" x14ac:dyDescent="0.2">
      <c r="A56" s="13">
        <v>156</v>
      </c>
      <c r="B56" s="14"/>
      <c r="C56" s="14" t="s">
        <v>75</v>
      </c>
      <c r="D56" s="10"/>
      <c r="E56" s="17">
        <v>38702985</v>
      </c>
      <c r="F56" s="10"/>
      <c r="G56" s="16">
        <v>3.2762907858246385E-2</v>
      </c>
      <c r="I56" s="17">
        <v>14707017</v>
      </c>
      <c r="K56" s="17">
        <v>38626458</v>
      </c>
      <c r="L56" s="10"/>
      <c r="M56" s="16">
        <v>3.2266860361320815E-2</v>
      </c>
      <c r="N56" s="10"/>
      <c r="O56" s="17">
        <v>18354160</v>
      </c>
      <c r="Q56" s="17">
        <v>15461436</v>
      </c>
      <c r="R56" s="17">
        <v>14707017</v>
      </c>
      <c r="S56" s="17">
        <v>13943347</v>
      </c>
      <c r="T56" s="17">
        <v>13267011</v>
      </c>
      <c r="U56" s="17">
        <v>14707017</v>
      </c>
      <c r="V56" s="17">
        <v>16378963</v>
      </c>
    </row>
    <row r="57" spans="1:22" x14ac:dyDescent="0.2">
      <c r="A57" s="13">
        <v>157</v>
      </c>
      <c r="B57" s="14"/>
      <c r="C57" s="14" t="s">
        <v>76</v>
      </c>
      <c r="D57" s="10"/>
      <c r="E57" s="17">
        <v>203367</v>
      </c>
      <c r="F57" s="10"/>
      <c r="G57" s="16">
        <v>1.721545323289145E-4</v>
      </c>
      <c r="I57" s="17">
        <v>77278</v>
      </c>
      <c r="K57" s="17">
        <v>195497</v>
      </c>
      <c r="L57" s="10"/>
      <c r="M57" s="16">
        <v>1.6330967752873263E-4</v>
      </c>
      <c r="N57" s="10"/>
      <c r="O57" s="17">
        <v>92895</v>
      </c>
      <c r="Q57" s="17">
        <v>81242</v>
      </c>
      <c r="R57" s="17">
        <v>77278</v>
      </c>
      <c r="S57" s="17">
        <v>73265</v>
      </c>
      <c r="T57" s="17">
        <v>69711</v>
      </c>
      <c r="U57" s="17">
        <v>77278</v>
      </c>
      <c r="V57" s="17">
        <v>86063</v>
      </c>
    </row>
    <row r="58" spans="1:22" x14ac:dyDescent="0.2">
      <c r="A58" s="13">
        <v>158</v>
      </c>
      <c r="B58" s="14"/>
      <c r="C58" s="14" t="s">
        <v>77</v>
      </c>
      <c r="D58" s="10"/>
      <c r="E58" s="17">
        <v>0</v>
      </c>
      <c r="F58" s="10"/>
      <c r="G58" s="16">
        <v>0</v>
      </c>
      <c r="I58" s="17">
        <v>0</v>
      </c>
      <c r="K58" s="17">
        <v>0</v>
      </c>
      <c r="L58" s="10"/>
      <c r="M58" s="16">
        <v>0</v>
      </c>
      <c r="N58" s="10"/>
      <c r="O58" s="17">
        <v>0</v>
      </c>
      <c r="Q58" s="17">
        <v>0</v>
      </c>
      <c r="R58" s="17">
        <v>0</v>
      </c>
      <c r="S58" s="17">
        <v>0</v>
      </c>
      <c r="T58" s="17">
        <v>0</v>
      </c>
      <c r="U58" s="17">
        <v>0</v>
      </c>
      <c r="V58" s="17">
        <v>0</v>
      </c>
    </row>
    <row r="59" spans="1:22" x14ac:dyDescent="0.2">
      <c r="A59" s="13">
        <v>160</v>
      </c>
      <c r="B59" s="14"/>
      <c r="C59" s="14" t="s">
        <v>78</v>
      </c>
      <c r="D59" s="10"/>
      <c r="E59" s="17">
        <v>126071</v>
      </c>
      <c r="F59" s="10"/>
      <c r="G59" s="16">
        <v>1.0672180857876931E-4</v>
      </c>
      <c r="I59" s="17">
        <v>47906</v>
      </c>
      <c r="K59" s="17">
        <v>127865</v>
      </c>
      <c r="L59" s="10"/>
      <c r="M59" s="16">
        <v>1.0681285092462492E-4</v>
      </c>
      <c r="N59" s="10"/>
      <c r="O59" s="17">
        <v>60757</v>
      </c>
      <c r="Q59" s="17">
        <v>50363</v>
      </c>
      <c r="R59" s="17">
        <v>47906</v>
      </c>
      <c r="S59" s="17">
        <v>45418</v>
      </c>
      <c r="T59" s="17">
        <v>43215</v>
      </c>
      <c r="U59" s="17">
        <v>47906</v>
      </c>
      <c r="V59" s="17">
        <v>53352</v>
      </c>
    </row>
    <row r="60" spans="1:22" x14ac:dyDescent="0.2">
      <c r="A60" s="13">
        <v>161</v>
      </c>
      <c r="B60" s="14"/>
      <c r="C60" s="14" t="s">
        <v>79</v>
      </c>
      <c r="D60" s="10"/>
      <c r="E60" s="17">
        <v>9925393</v>
      </c>
      <c r="F60" s="10"/>
      <c r="G60" s="16">
        <v>8.4020582990144994E-3</v>
      </c>
      <c r="I60" s="17">
        <v>3771616</v>
      </c>
      <c r="K60" s="17">
        <v>10457567</v>
      </c>
      <c r="L60" s="10"/>
      <c r="M60" s="16">
        <v>8.7357959176105823E-3</v>
      </c>
      <c r="N60" s="10"/>
      <c r="O60" s="17">
        <v>4969127</v>
      </c>
      <c r="Q60" s="17">
        <v>3965087</v>
      </c>
      <c r="R60" s="17">
        <v>3771616</v>
      </c>
      <c r="S60" s="17">
        <v>3575773</v>
      </c>
      <c r="T60" s="17">
        <v>3402326</v>
      </c>
      <c r="U60" s="17">
        <v>3771616</v>
      </c>
      <c r="V60" s="17">
        <v>4200387</v>
      </c>
    </row>
    <row r="61" spans="1:22" x14ac:dyDescent="0.2">
      <c r="A61" s="13">
        <v>162</v>
      </c>
      <c r="B61" s="14"/>
      <c r="C61" s="14" t="s">
        <v>80</v>
      </c>
      <c r="D61" s="10"/>
      <c r="E61" s="17">
        <v>21715</v>
      </c>
      <c r="F61" s="10"/>
      <c r="G61" s="16">
        <v>1.8382213778648346E-5</v>
      </c>
      <c r="I61" s="17">
        <v>8246</v>
      </c>
      <c r="K61" s="17">
        <v>21712</v>
      </c>
      <c r="L61" s="10"/>
      <c r="M61" s="16">
        <v>1.8137258978418303E-5</v>
      </c>
      <c r="N61" s="10"/>
      <c r="O61" s="17">
        <v>10312</v>
      </c>
      <c r="Q61" s="17">
        <v>8669</v>
      </c>
      <c r="R61" s="17">
        <v>8246</v>
      </c>
      <c r="S61" s="17">
        <v>7818</v>
      </c>
      <c r="T61" s="17">
        <v>7439</v>
      </c>
      <c r="U61" s="17">
        <v>8246</v>
      </c>
      <c r="V61" s="17">
        <v>9183</v>
      </c>
    </row>
    <row r="62" spans="1:22" x14ac:dyDescent="0.2">
      <c r="A62" s="13">
        <v>163</v>
      </c>
      <c r="B62" s="14"/>
      <c r="C62" s="14" t="s">
        <v>81</v>
      </c>
      <c r="D62" s="10"/>
      <c r="E62" s="17">
        <v>0</v>
      </c>
      <c r="F62" s="10"/>
      <c r="G62" s="16">
        <v>0</v>
      </c>
      <c r="I62" s="17">
        <v>0</v>
      </c>
      <c r="K62" s="17">
        <v>0</v>
      </c>
      <c r="L62" s="10"/>
      <c r="M62" s="16">
        <v>0</v>
      </c>
      <c r="N62" s="10"/>
      <c r="O62" s="17">
        <v>0</v>
      </c>
      <c r="Q62" s="17">
        <v>0</v>
      </c>
      <c r="R62" s="17">
        <v>0</v>
      </c>
      <c r="S62" s="17">
        <v>0</v>
      </c>
      <c r="T62" s="17">
        <v>0</v>
      </c>
      <c r="U62" s="17">
        <v>0</v>
      </c>
      <c r="V62" s="17">
        <v>0</v>
      </c>
    </row>
    <row r="63" spans="1:22" x14ac:dyDescent="0.2">
      <c r="A63" s="13">
        <v>164</v>
      </c>
      <c r="B63" s="14"/>
      <c r="C63" s="14" t="s">
        <v>82</v>
      </c>
      <c r="D63" s="10"/>
      <c r="E63" s="17">
        <v>57151</v>
      </c>
      <c r="F63" s="10"/>
      <c r="G63" s="16">
        <v>4.8379548683561211E-5</v>
      </c>
      <c r="I63" s="17">
        <v>21719</v>
      </c>
      <c r="K63" s="17">
        <v>85877</v>
      </c>
      <c r="L63" s="10"/>
      <c r="M63" s="16">
        <v>7.1737904812528959E-5</v>
      </c>
      <c r="N63" s="10"/>
      <c r="O63" s="17">
        <v>40807</v>
      </c>
      <c r="Q63" s="17">
        <v>22833</v>
      </c>
      <c r="R63" s="17">
        <v>21719</v>
      </c>
      <c r="S63" s="17">
        <v>20591</v>
      </c>
      <c r="T63" s="17">
        <v>19592</v>
      </c>
      <c r="U63" s="17">
        <v>21719</v>
      </c>
      <c r="V63" s="17">
        <v>24188</v>
      </c>
    </row>
    <row r="64" spans="1:22" x14ac:dyDescent="0.2">
      <c r="A64" s="13">
        <v>165</v>
      </c>
      <c r="B64" s="14"/>
      <c r="C64" s="14" t="s">
        <v>83</v>
      </c>
      <c r="D64" s="10"/>
      <c r="E64" s="17">
        <v>1331431</v>
      </c>
      <c r="F64" s="10"/>
      <c r="G64" s="16">
        <v>1.1270849308551484E-3</v>
      </c>
      <c r="I64" s="17">
        <v>505939</v>
      </c>
      <c r="K64" s="17">
        <v>1175519</v>
      </c>
      <c r="L64" s="10"/>
      <c r="M64" s="16">
        <v>9.8197736445520016E-4</v>
      </c>
      <c r="N64" s="10"/>
      <c r="O64" s="17">
        <v>558570</v>
      </c>
      <c r="Q64" s="17">
        <v>531892</v>
      </c>
      <c r="R64" s="17">
        <v>505939</v>
      </c>
      <c r="S64" s="17">
        <v>479668</v>
      </c>
      <c r="T64" s="17">
        <v>456401</v>
      </c>
      <c r="U64" s="17">
        <v>505939</v>
      </c>
      <c r="V64" s="17">
        <v>563456</v>
      </c>
    </row>
    <row r="65" spans="1:23" x14ac:dyDescent="0.2">
      <c r="A65" s="13">
        <v>166</v>
      </c>
      <c r="B65" s="14"/>
      <c r="C65" s="14" t="s">
        <v>84</v>
      </c>
      <c r="D65" s="10"/>
      <c r="E65" s="17">
        <v>239773</v>
      </c>
      <c r="F65" s="10"/>
      <c r="G65" s="16">
        <v>2.0297299306230025E-4</v>
      </c>
      <c r="I65" s="17">
        <v>91115</v>
      </c>
      <c r="K65" s="17">
        <v>224546</v>
      </c>
      <c r="L65" s="10"/>
      <c r="M65" s="16">
        <v>1.8757594669159525E-4</v>
      </c>
      <c r="N65" s="10"/>
      <c r="O65" s="17">
        <v>106699</v>
      </c>
      <c r="Q65" s="17">
        <v>95789</v>
      </c>
      <c r="R65" s="17">
        <v>91115</v>
      </c>
      <c r="S65" s="17">
        <v>86384</v>
      </c>
      <c r="T65" s="17">
        <v>82194</v>
      </c>
      <c r="U65" s="17">
        <v>91115</v>
      </c>
      <c r="V65" s="17">
        <v>101473</v>
      </c>
    </row>
    <row r="66" spans="1:23" x14ac:dyDescent="0.2">
      <c r="A66" s="13">
        <v>169</v>
      </c>
      <c r="B66" s="14"/>
      <c r="C66" s="14" t="s">
        <v>85</v>
      </c>
      <c r="D66" s="10"/>
      <c r="E66" s="17">
        <v>0</v>
      </c>
      <c r="F66" s="10"/>
      <c r="G66" s="16">
        <v>0</v>
      </c>
      <c r="I66" s="17">
        <v>0</v>
      </c>
      <c r="K66" s="17">
        <v>0</v>
      </c>
      <c r="L66" s="10"/>
      <c r="M66" s="16">
        <v>0</v>
      </c>
      <c r="N66" s="10"/>
      <c r="O66" s="17">
        <v>0</v>
      </c>
      <c r="Q66" s="17">
        <v>0</v>
      </c>
      <c r="R66" s="17">
        <v>0</v>
      </c>
      <c r="S66" s="17">
        <v>0</v>
      </c>
      <c r="T66" s="17">
        <v>0</v>
      </c>
      <c r="U66" s="17">
        <v>0</v>
      </c>
      <c r="V66" s="17">
        <v>0</v>
      </c>
    </row>
    <row r="67" spans="1:23" x14ac:dyDescent="0.2">
      <c r="A67" s="13">
        <v>170</v>
      </c>
      <c r="B67" s="14"/>
      <c r="C67" s="14" t="s">
        <v>86</v>
      </c>
      <c r="D67" s="10"/>
      <c r="E67" s="17">
        <v>0</v>
      </c>
      <c r="F67" s="10"/>
      <c r="G67" s="16">
        <v>0</v>
      </c>
      <c r="I67" s="17">
        <v>0</v>
      </c>
      <c r="K67" s="17">
        <v>0</v>
      </c>
      <c r="L67" s="10"/>
      <c r="M67" s="16">
        <v>0</v>
      </c>
      <c r="N67" s="10"/>
      <c r="O67" s="17">
        <v>0</v>
      </c>
      <c r="Q67" s="17">
        <v>0</v>
      </c>
      <c r="R67" s="17">
        <v>0</v>
      </c>
      <c r="S67" s="17">
        <v>0</v>
      </c>
      <c r="T67" s="17">
        <v>0</v>
      </c>
      <c r="U67" s="17">
        <v>0</v>
      </c>
      <c r="V67" s="17">
        <v>0</v>
      </c>
      <c r="W67" s="2" t="s">
        <v>420</v>
      </c>
    </row>
    <row r="68" spans="1:23" x14ac:dyDescent="0.2">
      <c r="A68" s="13">
        <v>171</v>
      </c>
      <c r="B68" s="14"/>
      <c r="C68" s="14" t="s">
        <v>87</v>
      </c>
      <c r="D68" s="10"/>
      <c r="E68" s="17">
        <v>8741721</v>
      </c>
      <c r="F68" s="10"/>
      <c r="G68" s="16">
        <v>7.4000545344370073E-3</v>
      </c>
      <c r="I68" s="17">
        <v>3321826</v>
      </c>
      <c r="K68" s="17">
        <v>8845226</v>
      </c>
      <c r="L68" s="10"/>
      <c r="M68" s="16">
        <v>7.3889164832645089E-3</v>
      </c>
      <c r="N68" s="10"/>
      <c r="O68" s="17">
        <v>4202993</v>
      </c>
      <c r="Q68" s="17">
        <v>3492224</v>
      </c>
      <c r="R68" s="17">
        <v>3321826</v>
      </c>
      <c r="S68" s="17">
        <v>3149338</v>
      </c>
      <c r="T68" s="17">
        <v>2996577</v>
      </c>
      <c r="U68" s="17">
        <v>3321826</v>
      </c>
      <c r="V68" s="17">
        <v>3699463</v>
      </c>
    </row>
    <row r="69" spans="1:23" x14ac:dyDescent="0.2">
      <c r="A69" s="13">
        <v>172</v>
      </c>
      <c r="B69" s="14"/>
      <c r="C69" s="14" t="s">
        <v>88</v>
      </c>
      <c r="D69" s="10"/>
      <c r="E69" s="17">
        <v>4033449</v>
      </c>
      <c r="F69" s="10"/>
      <c r="G69" s="16">
        <v>3.4144011873486254E-3</v>
      </c>
      <c r="I69" s="17">
        <v>1532699</v>
      </c>
      <c r="K69" s="17">
        <v>3925968</v>
      </c>
      <c r="L69" s="10"/>
      <c r="M69" s="16">
        <v>3.2795826435603791E-3</v>
      </c>
      <c r="N69" s="10"/>
      <c r="O69" s="17">
        <v>1865505</v>
      </c>
      <c r="Q69" s="17">
        <v>1611321</v>
      </c>
      <c r="R69" s="17">
        <v>1532699</v>
      </c>
      <c r="S69" s="17">
        <v>1453113</v>
      </c>
      <c r="T69" s="17">
        <v>1382628</v>
      </c>
      <c r="U69" s="17">
        <v>1532699</v>
      </c>
      <c r="V69" s="17">
        <v>1706942</v>
      </c>
    </row>
    <row r="70" spans="1:23" x14ac:dyDescent="0.2">
      <c r="A70" s="13">
        <v>173</v>
      </c>
      <c r="B70" s="14"/>
      <c r="C70" s="14" t="s">
        <v>89</v>
      </c>
      <c r="D70" s="10"/>
      <c r="E70" s="17">
        <v>0</v>
      </c>
      <c r="F70" s="10"/>
      <c r="G70" s="16">
        <v>0</v>
      </c>
      <c r="I70" s="17">
        <v>0</v>
      </c>
      <c r="K70" s="17">
        <v>0</v>
      </c>
      <c r="L70" s="10"/>
      <c r="M70" s="16">
        <v>0</v>
      </c>
      <c r="N70" s="10"/>
      <c r="O70" s="17">
        <v>0</v>
      </c>
      <c r="Q70" s="17">
        <v>0</v>
      </c>
      <c r="R70" s="17">
        <v>0</v>
      </c>
      <c r="S70" s="17">
        <v>0</v>
      </c>
      <c r="T70" s="17">
        <v>0</v>
      </c>
      <c r="U70" s="17">
        <v>0</v>
      </c>
      <c r="V70" s="17">
        <v>0</v>
      </c>
    </row>
    <row r="71" spans="1:23" x14ac:dyDescent="0.2">
      <c r="A71" s="13">
        <v>174</v>
      </c>
      <c r="B71" s="14"/>
      <c r="C71" s="14" t="s">
        <v>90</v>
      </c>
      <c r="D71" s="10"/>
      <c r="E71" s="17">
        <v>1860375</v>
      </c>
      <c r="F71" s="10"/>
      <c r="G71" s="16">
        <v>1.5748473846858356E-3</v>
      </c>
      <c r="I71" s="17">
        <v>706935</v>
      </c>
      <c r="K71" s="17">
        <v>1735466</v>
      </c>
      <c r="L71" s="10"/>
      <c r="M71" s="16">
        <v>1.4497326957553288E-3</v>
      </c>
      <c r="N71" s="10"/>
      <c r="O71" s="17">
        <v>824639</v>
      </c>
      <c r="Q71" s="17">
        <v>743198</v>
      </c>
      <c r="R71" s="17">
        <v>706935</v>
      </c>
      <c r="S71" s="17">
        <v>670227</v>
      </c>
      <c r="T71" s="17">
        <v>637717</v>
      </c>
      <c r="U71" s="17">
        <v>706935</v>
      </c>
      <c r="V71" s="17">
        <v>787302</v>
      </c>
    </row>
    <row r="72" spans="1:23" x14ac:dyDescent="0.2">
      <c r="A72" s="13">
        <v>175</v>
      </c>
      <c r="B72" s="14"/>
      <c r="C72" s="14" t="s">
        <v>91</v>
      </c>
      <c r="D72" s="10"/>
      <c r="E72" s="17">
        <v>0</v>
      </c>
      <c r="F72" s="10"/>
      <c r="G72" s="16">
        <v>0</v>
      </c>
      <c r="I72" s="17">
        <v>0</v>
      </c>
      <c r="K72" s="17">
        <v>0</v>
      </c>
      <c r="L72" s="10"/>
      <c r="M72" s="16">
        <v>0</v>
      </c>
      <c r="N72" s="10"/>
      <c r="O72" s="17">
        <v>0</v>
      </c>
      <c r="Q72" s="17">
        <v>0</v>
      </c>
      <c r="R72" s="17">
        <v>0</v>
      </c>
      <c r="S72" s="17">
        <v>0</v>
      </c>
      <c r="T72" s="17">
        <v>0</v>
      </c>
      <c r="U72" s="17">
        <v>0</v>
      </c>
      <c r="V72" s="17">
        <v>0</v>
      </c>
    </row>
    <row r="73" spans="1:23" x14ac:dyDescent="0.2">
      <c r="A73" s="13">
        <v>180</v>
      </c>
      <c r="B73" s="14"/>
      <c r="C73" s="14" t="s">
        <v>92</v>
      </c>
      <c r="D73" s="10"/>
      <c r="E73" s="17">
        <v>150802</v>
      </c>
      <c r="F73" s="10"/>
      <c r="G73" s="16">
        <v>1.276571311189375E-4</v>
      </c>
      <c r="I73" s="17">
        <v>57301</v>
      </c>
      <c r="K73" s="17">
        <v>117551</v>
      </c>
      <c r="L73" s="10"/>
      <c r="M73" s="16">
        <v>9.8196984624725957E-5</v>
      </c>
      <c r="N73" s="10"/>
      <c r="O73" s="17">
        <v>55857</v>
      </c>
      <c r="Q73" s="17">
        <v>60240</v>
      </c>
      <c r="R73" s="17">
        <v>57301</v>
      </c>
      <c r="S73" s="17">
        <v>54326</v>
      </c>
      <c r="T73" s="17">
        <v>51690</v>
      </c>
      <c r="U73" s="17">
        <v>57301</v>
      </c>
      <c r="V73" s="17">
        <v>63815</v>
      </c>
    </row>
    <row r="74" spans="1:23" x14ac:dyDescent="0.2">
      <c r="A74" s="13">
        <v>181</v>
      </c>
      <c r="B74" s="14"/>
      <c r="C74" s="14" t="s">
        <v>93</v>
      </c>
      <c r="D74" s="10"/>
      <c r="E74" s="17">
        <v>1841070</v>
      </c>
      <c r="F74" s="10"/>
      <c r="G74" s="16">
        <v>1.5585052876562796E-3</v>
      </c>
      <c r="I74" s="17">
        <v>699602</v>
      </c>
      <c r="K74" s="17">
        <v>1736640</v>
      </c>
      <c r="L74" s="10"/>
      <c r="M74" s="16">
        <v>1.450713404213355E-3</v>
      </c>
      <c r="N74" s="10"/>
      <c r="O74" s="17">
        <v>825201</v>
      </c>
      <c r="Q74" s="17">
        <v>735489</v>
      </c>
      <c r="R74" s="17">
        <v>699602</v>
      </c>
      <c r="S74" s="17">
        <v>663275</v>
      </c>
      <c r="T74" s="17">
        <v>631102</v>
      </c>
      <c r="U74" s="17">
        <v>699602</v>
      </c>
      <c r="V74" s="17">
        <v>779135</v>
      </c>
    </row>
    <row r="75" spans="1:23" x14ac:dyDescent="0.2">
      <c r="A75" s="13">
        <v>182</v>
      </c>
      <c r="B75" s="14"/>
      <c r="C75" s="14" t="s">
        <v>94</v>
      </c>
      <c r="D75" s="10"/>
      <c r="E75" s="17">
        <v>9135938</v>
      </c>
      <c r="F75" s="10"/>
      <c r="G75" s="16">
        <v>7.733767689821645E-3</v>
      </c>
      <c r="I75" s="17">
        <v>3471624</v>
      </c>
      <c r="K75" s="17">
        <v>7196808</v>
      </c>
      <c r="L75" s="10"/>
      <c r="M75" s="16">
        <v>6.0118998947104214E-3</v>
      </c>
      <c r="N75" s="10"/>
      <c r="O75" s="17">
        <v>3419710</v>
      </c>
      <c r="Q75" s="17">
        <v>3649706</v>
      </c>
      <c r="R75" s="17">
        <v>3471624</v>
      </c>
      <c r="S75" s="17">
        <v>3291358</v>
      </c>
      <c r="T75" s="17">
        <v>3131707</v>
      </c>
      <c r="U75" s="17">
        <v>3471624</v>
      </c>
      <c r="V75" s="17">
        <v>3866290</v>
      </c>
    </row>
    <row r="76" spans="1:23" x14ac:dyDescent="0.2">
      <c r="A76" s="13">
        <v>183</v>
      </c>
      <c r="B76" s="14"/>
      <c r="C76" s="14" t="s">
        <v>95</v>
      </c>
      <c r="D76" s="10"/>
      <c r="E76" s="17">
        <v>46178</v>
      </c>
      <c r="F76" s="10"/>
      <c r="G76" s="16">
        <v>3.9090668564145675E-5</v>
      </c>
      <c r="I76" s="17">
        <v>17546</v>
      </c>
      <c r="K76" s="17">
        <v>46172</v>
      </c>
      <c r="L76" s="10"/>
      <c r="M76" s="16">
        <v>3.857007744802551E-5</v>
      </c>
      <c r="N76" s="10"/>
      <c r="O76" s="17">
        <v>21939</v>
      </c>
      <c r="Q76" s="17">
        <v>18446</v>
      </c>
      <c r="R76" s="17">
        <v>17546</v>
      </c>
      <c r="S76" s="17">
        <v>16635</v>
      </c>
      <c r="T76" s="17">
        <v>15828</v>
      </c>
      <c r="U76" s="17">
        <v>17546</v>
      </c>
      <c r="V76" s="17">
        <v>19541</v>
      </c>
    </row>
    <row r="77" spans="1:23" x14ac:dyDescent="0.2">
      <c r="A77" s="13">
        <v>184</v>
      </c>
      <c r="B77" s="14"/>
      <c r="C77" s="14" t="s">
        <v>96</v>
      </c>
      <c r="D77" s="10"/>
      <c r="E77" s="17">
        <v>0</v>
      </c>
      <c r="F77" s="10"/>
      <c r="G77" s="16">
        <v>0</v>
      </c>
      <c r="I77" s="17">
        <v>-3</v>
      </c>
      <c r="K77" s="17">
        <v>0</v>
      </c>
      <c r="L77" s="10"/>
      <c r="M77" s="16">
        <v>0</v>
      </c>
      <c r="N77" s="10"/>
      <c r="O77" s="17">
        <v>-2</v>
      </c>
      <c r="Q77" s="17">
        <v>-3</v>
      </c>
      <c r="R77" s="17">
        <v>-3</v>
      </c>
      <c r="S77" s="17">
        <v>-3</v>
      </c>
      <c r="T77" s="17">
        <v>-3</v>
      </c>
      <c r="U77" s="17">
        <v>-3</v>
      </c>
      <c r="V77" s="17">
        <v>-3</v>
      </c>
    </row>
    <row r="78" spans="1:23" x14ac:dyDescent="0.2">
      <c r="A78" s="13">
        <v>185</v>
      </c>
      <c r="B78" s="14"/>
      <c r="C78" s="14" t="s">
        <v>97</v>
      </c>
      <c r="D78" s="10"/>
      <c r="E78" s="17">
        <v>8279</v>
      </c>
      <c r="F78" s="10"/>
      <c r="G78" s="16">
        <v>7.0083512720897846E-6</v>
      </c>
      <c r="I78" s="17">
        <v>3146</v>
      </c>
      <c r="K78" s="17">
        <v>38199</v>
      </c>
      <c r="L78" s="10"/>
      <c r="M78" s="16">
        <v>3.1909780569113891E-5</v>
      </c>
      <c r="N78" s="10"/>
      <c r="O78" s="17">
        <v>18152</v>
      </c>
      <c r="Q78" s="17">
        <v>3307</v>
      </c>
      <c r="R78" s="17">
        <v>3146</v>
      </c>
      <c r="S78" s="17">
        <v>2983</v>
      </c>
      <c r="T78" s="17">
        <v>2838</v>
      </c>
      <c r="U78" s="17">
        <v>3146</v>
      </c>
      <c r="V78" s="17">
        <v>3504</v>
      </c>
    </row>
    <row r="79" spans="1:23" x14ac:dyDescent="0.2">
      <c r="A79" s="13">
        <v>186</v>
      </c>
      <c r="B79" s="14"/>
      <c r="C79" s="14" t="s">
        <v>98</v>
      </c>
      <c r="D79" s="10"/>
      <c r="E79" s="17">
        <v>66519</v>
      </c>
      <c r="F79" s="10"/>
      <c r="G79" s="16">
        <v>5.6309761839369529E-5</v>
      </c>
      <c r="I79" s="17">
        <v>25279</v>
      </c>
      <c r="K79" s="17">
        <v>62892</v>
      </c>
      <c r="L79" s="10"/>
      <c r="M79" s="16">
        <v>5.2537237088738204E-5</v>
      </c>
      <c r="N79" s="10"/>
      <c r="O79" s="17">
        <v>29886</v>
      </c>
      <c r="Q79" s="17">
        <v>26576</v>
      </c>
      <c r="R79" s="17">
        <v>25279</v>
      </c>
      <c r="S79" s="17">
        <v>23966</v>
      </c>
      <c r="T79" s="17">
        <v>22804</v>
      </c>
      <c r="U79" s="17">
        <v>25279</v>
      </c>
      <c r="V79" s="17">
        <v>28153</v>
      </c>
    </row>
    <row r="80" spans="1:23" x14ac:dyDescent="0.2">
      <c r="A80" s="13">
        <v>187</v>
      </c>
      <c r="B80" s="14"/>
      <c r="C80" s="14" t="s">
        <v>99</v>
      </c>
      <c r="D80" s="10"/>
      <c r="E80" s="17">
        <v>53051</v>
      </c>
      <c r="F80" s="10"/>
      <c r="G80" s="16">
        <v>4.4908810645686087E-5</v>
      </c>
      <c r="I80" s="17">
        <v>20159</v>
      </c>
      <c r="K80" s="17">
        <v>75215</v>
      </c>
      <c r="L80" s="10"/>
      <c r="M80" s="16">
        <v>6.2831334472261081E-5</v>
      </c>
      <c r="N80" s="10"/>
      <c r="O80" s="17">
        <v>35739</v>
      </c>
      <c r="Q80" s="17">
        <v>21193</v>
      </c>
      <c r="R80" s="17">
        <v>20159</v>
      </c>
      <c r="S80" s="17">
        <v>19112</v>
      </c>
      <c r="T80" s="17">
        <v>18185</v>
      </c>
      <c r="U80" s="17">
        <v>20159</v>
      </c>
      <c r="V80" s="17">
        <v>22451</v>
      </c>
    </row>
    <row r="81" spans="1:22" x14ac:dyDescent="0.2">
      <c r="A81" s="13">
        <v>188</v>
      </c>
      <c r="B81" s="14"/>
      <c r="C81" s="14" t="s">
        <v>100</v>
      </c>
      <c r="D81" s="10"/>
      <c r="E81" s="17">
        <v>36887</v>
      </c>
      <c r="F81" s="10"/>
      <c r="G81" s="16">
        <v>3.1225637561731592E-5</v>
      </c>
      <c r="I81" s="17">
        <v>14014</v>
      </c>
      <c r="K81" s="17">
        <v>41021</v>
      </c>
      <c r="L81" s="10"/>
      <c r="M81" s="16">
        <v>3.4267156436703078E-5</v>
      </c>
      <c r="N81" s="10"/>
      <c r="O81" s="17">
        <v>19492</v>
      </c>
      <c r="Q81" s="17">
        <v>14733</v>
      </c>
      <c r="R81" s="17">
        <v>14014</v>
      </c>
      <c r="S81" s="17">
        <v>13286</v>
      </c>
      <c r="T81" s="17">
        <v>12642</v>
      </c>
      <c r="U81" s="17">
        <v>14014</v>
      </c>
      <c r="V81" s="17">
        <v>15607</v>
      </c>
    </row>
    <row r="82" spans="1:22" x14ac:dyDescent="0.2">
      <c r="A82" s="13">
        <v>190</v>
      </c>
      <c r="B82" s="14"/>
      <c r="C82" s="14" t="s">
        <v>101</v>
      </c>
      <c r="D82" s="10"/>
      <c r="E82" s="17">
        <v>38963</v>
      </c>
      <c r="F82" s="10"/>
      <c r="G82" s="16">
        <v>3.2983016138958116E-5</v>
      </c>
      <c r="I82" s="17">
        <v>14802</v>
      </c>
      <c r="K82" s="17">
        <v>38268</v>
      </c>
      <c r="L82" s="10"/>
      <c r="M82" s="16">
        <v>3.1967420163324964E-5</v>
      </c>
      <c r="N82" s="10"/>
      <c r="O82" s="17">
        <v>18181</v>
      </c>
      <c r="Q82" s="17">
        <v>15561</v>
      </c>
      <c r="R82" s="17">
        <v>14802</v>
      </c>
      <c r="S82" s="17">
        <v>14033</v>
      </c>
      <c r="T82" s="17">
        <v>13353</v>
      </c>
      <c r="U82" s="17">
        <v>14802</v>
      </c>
      <c r="V82" s="17">
        <v>16485</v>
      </c>
    </row>
    <row r="83" spans="1:22" x14ac:dyDescent="0.2">
      <c r="A83" s="13">
        <v>191</v>
      </c>
      <c r="B83" s="14"/>
      <c r="C83" s="14" t="s">
        <v>102</v>
      </c>
      <c r="D83" s="10"/>
      <c r="E83" s="17">
        <v>3711184</v>
      </c>
      <c r="F83" s="10"/>
      <c r="G83" s="16">
        <v>3.1415969449642774E-3</v>
      </c>
      <c r="I83" s="17">
        <v>1410237</v>
      </c>
      <c r="K83" s="17">
        <v>3717374</v>
      </c>
      <c r="L83" s="10"/>
      <c r="M83" s="16">
        <v>3.105332302765234E-3</v>
      </c>
      <c r="N83" s="10"/>
      <c r="O83" s="17">
        <v>1766386</v>
      </c>
      <c r="Q83" s="17">
        <v>1482577</v>
      </c>
      <c r="R83" s="17">
        <v>1410237</v>
      </c>
      <c r="S83" s="17">
        <v>1337010</v>
      </c>
      <c r="T83" s="17">
        <v>1272157</v>
      </c>
      <c r="U83" s="17">
        <v>1410237</v>
      </c>
      <c r="V83" s="17">
        <v>1570558</v>
      </c>
    </row>
    <row r="84" spans="1:22" x14ac:dyDescent="0.2">
      <c r="A84" s="13">
        <v>192</v>
      </c>
      <c r="B84" s="14"/>
      <c r="C84" s="14" t="s">
        <v>103</v>
      </c>
      <c r="D84" s="10"/>
      <c r="E84" s="17">
        <v>51714</v>
      </c>
      <c r="F84" s="10"/>
      <c r="G84" s="16">
        <v>4.3777011436749738E-5</v>
      </c>
      <c r="I84" s="17">
        <v>19650</v>
      </c>
      <c r="K84" s="17">
        <v>79847</v>
      </c>
      <c r="L84" s="10"/>
      <c r="M84" s="16">
        <v>6.6700705492343698E-5</v>
      </c>
      <c r="N84" s="10"/>
      <c r="O84" s="17">
        <v>37939</v>
      </c>
      <c r="Q84" s="17">
        <v>20658</v>
      </c>
      <c r="R84" s="17">
        <v>19650</v>
      </c>
      <c r="S84" s="17">
        <v>18630</v>
      </c>
      <c r="T84" s="17">
        <v>17726</v>
      </c>
      <c r="U84" s="17">
        <v>19650</v>
      </c>
      <c r="V84" s="17">
        <v>21884</v>
      </c>
    </row>
    <row r="85" spans="1:22" x14ac:dyDescent="0.2">
      <c r="A85" s="13">
        <v>193</v>
      </c>
      <c r="B85" s="14"/>
      <c r="C85" s="14" t="s">
        <v>104</v>
      </c>
      <c r="D85" s="10"/>
      <c r="E85" s="17">
        <v>36665</v>
      </c>
      <c r="F85" s="10"/>
      <c r="G85" s="16">
        <v>3.1037709794802748E-5</v>
      </c>
      <c r="I85" s="17">
        <v>13932</v>
      </c>
      <c r="K85" s="17">
        <v>37895</v>
      </c>
      <c r="L85" s="10"/>
      <c r="M85" s="16">
        <v>3.1655832212010019E-5</v>
      </c>
      <c r="N85" s="10"/>
      <c r="O85" s="17">
        <v>18007</v>
      </c>
      <c r="Q85" s="17">
        <v>14647</v>
      </c>
      <c r="R85" s="17">
        <v>13932</v>
      </c>
      <c r="S85" s="17">
        <v>13209</v>
      </c>
      <c r="T85" s="17">
        <v>12568</v>
      </c>
      <c r="U85" s="17">
        <v>13932</v>
      </c>
      <c r="V85" s="17">
        <v>15516</v>
      </c>
    </row>
    <row r="86" spans="1:22" x14ac:dyDescent="0.2">
      <c r="A86" s="13">
        <v>194</v>
      </c>
      <c r="B86" s="14"/>
      <c r="C86" s="14" t="s">
        <v>105</v>
      </c>
      <c r="D86" s="10"/>
      <c r="E86" s="17">
        <v>7963766</v>
      </c>
      <c r="F86" s="10"/>
      <c r="G86" s="16">
        <v>6.7414989221796558E-3</v>
      </c>
      <c r="I86" s="17">
        <v>3026211</v>
      </c>
      <c r="K86" s="17">
        <v>8081543</v>
      </c>
      <c r="L86" s="10"/>
      <c r="M86" s="16">
        <v>6.7509689727442701E-3</v>
      </c>
      <c r="N86" s="10"/>
      <c r="O86" s="17">
        <v>3840117</v>
      </c>
      <c r="Q86" s="17">
        <v>3181445</v>
      </c>
      <c r="R86" s="17">
        <v>3026211</v>
      </c>
      <c r="S86" s="17">
        <v>2869073</v>
      </c>
      <c r="T86" s="17">
        <v>2729906</v>
      </c>
      <c r="U86" s="17">
        <v>3026211</v>
      </c>
      <c r="V86" s="17">
        <v>3370241</v>
      </c>
    </row>
    <row r="87" spans="1:22" x14ac:dyDescent="0.2">
      <c r="A87" s="13">
        <v>197</v>
      </c>
      <c r="B87" s="14"/>
      <c r="C87" s="14" t="s">
        <v>106</v>
      </c>
      <c r="D87" s="10"/>
      <c r="E87" s="17">
        <v>0</v>
      </c>
      <c r="F87" s="10"/>
      <c r="G87" s="16">
        <v>0</v>
      </c>
      <c r="I87" s="17">
        <v>0</v>
      </c>
      <c r="K87" s="17">
        <v>0</v>
      </c>
      <c r="L87" s="10"/>
      <c r="M87" s="16">
        <v>0</v>
      </c>
      <c r="N87" s="10"/>
      <c r="O87" s="17">
        <v>0</v>
      </c>
      <c r="Q87" s="17">
        <v>0</v>
      </c>
      <c r="R87" s="17">
        <v>0</v>
      </c>
      <c r="S87" s="17">
        <v>0</v>
      </c>
      <c r="T87" s="17">
        <v>0</v>
      </c>
      <c r="U87" s="17">
        <v>0</v>
      </c>
      <c r="V87" s="17">
        <v>0</v>
      </c>
    </row>
    <row r="88" spans="1:22" x14ac:dyDescent="0.2">
      <c r="A88" s="13">
        <v>199</v>
      </c>
      <c r="B88" s="14"/>
      <c r="C88" s="14" t="s">
        <v>107</v>
      </c>
      <c r="D88" s="10"/>
      <c r="E88" s="17">
        <v>5747688</v>
      </c>
      <c r="F88" s="10"/>
      <c r="G88" s="16">
        <v>4.8655413101069194E-3</v>
      </c>
      <c r="I88" s="17">
        <v>2184105</v>
      </c>
      <c r="K88" s="17">
        <v>5801205</v>
      </c>
      <c r="L88" s="10"/>
      <c r="M88" s="16">
        <v>4.8460739439892759E-3</v>
      </c>
      <c r="N88" s="10"/>
      <c r="O88" s="17">
        <v>2756563</v>
      </c>
      <c r="Q88" s="17">
        <v>2296142</v>
      </c>
      <c r="R88" s="17">
        <v>2184105</v>
      </c>
      <c r="S88" s="17">
        <v>2070694</v>
      </c>
      <c r="T88" s="17">
        <v>1970253</v>
      </c>
      <c r="U88" s="17">
        <v>2184105</v>
      </c>
      <c r="V88" s="17">
        <v>2432402</v>
      </c>
    </row>
    <row r="89" spans="1:22" x14ac:dyDescent="0.2">
      <c r="A89" s="13">
        <v>200</v>
      </c>
      <c r="B89" s="14"/>
      <c r="C89" s="14" t="s">
        <v>108</v>
      </c>
      <c r="D89" s="10"/>
      <c r="E89" s="17">
        <v>176676</v>
      </c>
      <c r="F89" s="10"/>
      <c r="G89" s="16">
        <v>1.4956002770234747E-4</v>
      </c>
      <c r="I89" s="17">
        <v>67134</v>
      </c>
      <c r="K89" s="17">
        <v>175885</v>
      </c>
      <c r="L89" s="10"/>
      <c r="M89" s="16">
        <v>1.4692666706978184E-4</v>
      </c>
      <c r="N89" s="10"/>
      <c r="O89" s="17">
        <v>83574</v>
      </c>
      <c r="Q89" s="17">
        <v>70578</v>
      </c>
      <c r="R89" s="17">
        <v>67134</v>
      </c>
      <c r="S89" s="17">
        <v>63648</v>
      </c>
      <c r="T89" s="17">
        <v>60561</v>
      </c>
      <c r="U89" s="17">
        <v>67134</v>
      </c>
      <c r="V89" s="17">
        <v>74766</v>
      </c>
    </row>
    <row r="90" spans="1:22" x14ac:dyDescent="0.2">
      <c r="A90" s="13">
        <v>201</v>
      </c>
      <c r="B90" s="14"/>
      <c r="C90" s="14" t="s">
        <v>109</v>
      </c>
      <c r="D90" s="10"/>
      <c r="E90" s="17">
        <v>4263826</v>
      </c>
      <c r="F90" s="10"/>
      <c r="G90" s="16">
        <v>3.6094202646538829E-3</v>
      </c>
      <c r="I90" s="17">
        <v>1620240</v>
      </c>
      <c r="K90" s="17">
        <v>3918489</v>
      </c>
      <c r="L90" s="10"/>
      <c r="M90" s="16">
        <v>3.2733350127617613E-3</v>
      </c>
      <c r="N90" s="10"/>
      <c r="O90" s="17">
        <v>1861951</v>
      </c>
      <c r="Q90" s="17">
        <v>1703353</v>
      </c>
      <c r="R90" s="17">
        <v>1620240</v>
      </c>
      <c r="S90" s="17">
        <v>1536108</v>
      </c>
      <c r="T90" s="17">
        <v>1461598</v>
      </c>
      <c r="U90" s="17">
        <v>1620240</v>
      </c>
      <c r="V90" s="17">
        <v>1804435</v>
      </c>
    </row>
    <row r="91" spans="1:22" x14ac:dyDescent="0.2">
      <c r="A91" s="13">
        <v>202</v>
      </c>
      <c r="B91" s="14"/>
      <c r="C91" s="14" t="s">
        <v>110</v>
      </c>
      <c r="D91" s="10"/>
      <c r="E91" s="17">
        <v>1296755</v>
      </c>
      <c r="F91" s="10"/>
      <c r="G91" s="16">
        <v>1.0977309522694513E-3</v>
      </c>
      <c r="I91" s="17">
        <v>492764</v>
      </c>
      <c r="K91" s="17">
        <v>1303291</v>
      </c>
      <c r="L91" s="10"/>
      <c r="M91" s="16">
        <v>1.0887125272311057E-3</v>
      </c>
      <c r="N91" s="10"/>
      <c r="O91" s="17">
        <v>619286</v>
      </c>
      <c r="Q91" s="17">
        <v>518041</v>
      </c>
      <c r="R91" s="17">
        <v>492764</v>
      </c>
      <c r="S91" s="17">
        <v>467177</v>
      </c>
      <c r="T91" s="17">
        <v>444516</v>
      </c>
      <c r="U91" s="17">
        <v>492764</v>
      </c>
      <c r="V91" s="17">
        <v>548783</v>
      </c>
    </row>
    <row r="92" spans="1:22" x14ac:dyDescent="0.2">
      <c r="A92" s="13">
        <v>203</v>
      </c>
      <c r="B92" s="14"/>
      <c r="C92" s="14" t="s">
        <v>111</v>
      </c>
      <c r="D92" s="10"/>
      <c r="E92" s="17">
        <v>2646474</v>
      </c>
      <c r="F92" s="10"/>
      <c r="G92" s="16">
        <v>2.2402970678164682E-3</v>
      </c>
      <c r="I92" s="17">
        <v>1005650</v>
      </c>
      <c r="K92" s="17">
        <v>2906681</v>
      </c>
      <c r="L92" s="10"/>
      <c r="M92" s="16">
        <v>2.4281146861020583E-3</v>
      </c>
      <c r="N92" s="10"/>
      <c r="O92" s="17">
        <v>1381168</v>
      </c>
      <c r="Q92" s="17">
        <v>1057236</v>
      </c>
      <c r="R92" s="17">
        <v>1005650</v>
      </c>
      <c r="S92" s="17">
        <v>953431</v>
      </c>
      <c r="T92" s="17">
        <v>907184</v>
      </c>
      <c r="U92" s="17">
        <v>1005650</v>
      </c>
      <c r="V92" s="17">
        <v>1119976</v>
      </c>
    </row>
    <row r="93" spans="1:22" x14ac:dyDescent="0.2">
      <c r="A93" s="13">
        <v>204</v>
      </c>
      <c r="B93" s="14"/>
      <c r="C93" s="14" t="s">
        <v>112</v>
      </c>
      <c r="D93" s="10"/>
      <c r="E93" s="17">
        <v>26702259</v>
      </c>
      <c r="F93" s="10"/>
      <c r="G93" s="16">
        <v>2.2604035611827621E-2</v>
      </c>
      <c r="I93" s="17">
        <v>10146780</v>
      </c>
      <c r="K93" s="17">
        <v>27560160</v>
      </c>
      <c r="L93" s="10"/>
      <c r="M93" s="16">
        <v>2.3022557083946436E-2</v>
      </c>
      <c r="N93" s="10"/>
      <c r="O93" s="17">
        <v>13095783</v>
      </c>
      <c r="Q93" s="17">
        <v>10667275</v>
      </c>
      <c r="R93" s="17">
        <v>10146780</v>
      </c>
      <c r="S93" s="17">
        <v>9619903</v>
      </c>
      <c r="T93" s="17">
        <v>9153280</v>
      </c>
      <c r="U93" s="17">
        <v>10146780</v>
      </c>
      <c r="V93" s="17">
        <v>11300302</v>
      </c>
    </row>
    <row r="94" spans="1:22" x14ac:dyDescent="0.2">
      <c r="A94" s="13">
        <v>206</v>
      </c>
      <c r="B94" s="14"/>
      <c r="C94" s="14" t="s">
        <v>113</v>
      </c>
      <c r="D94" s="10"/>
      <c r="E94" s="17">
        <v>3595945</v>
      </c>
      <c r="F94" s="10"/>
      <c r="G94" s="16">
        <v>3.04404465697728E-3</v>
      </c>
      <c r="I94" s="17">
        <v>1366448</v>
      </c>
      <c r="K94" s="17">
        <v>4183964</v>
      </c>
      <c r="L94" s="10"/>
      <c r="M94" s="16">
        <v>3.495101263097778E-3</v>
      </c>
      <c r="N94" s="10"/>
      <c r="O94" s="17">
        <v>1988099</v>
      </c>
      <c r="Q94" s="17">
        <v>1436542</v>
      </c>
      <c r="R94" s="17">
        <v>1366448</v>
      </c>
      <c r="S94" s="17">
        <v>1295494</v>
      </c>
      <c r="T94" s="17">
        <v>1232655</v>
      </c>
      <c r="U94" s="17">
        <v>1366448</v>
      </c>
      <c r="V94" s="17">
        <v>1521791</v>
      </c>
    </row>
    <row r="95" spans="1:22" x14ac:dyDescent="0.2">
      <c r="A95" s="13">
        <v>207</v>
      </c>
      <c r="B95" s="14"/>
      <c r="C95" s="14" t="s">
        <v>114</v>
      </c>
      <c r="D95" s="10"/>
      <c r="E95" s="17">
        <v>0</v>
      </c>
      <c r="F95" s="10"/>
      <c r="G95" s="16">
        <v>0</v>
      </c>
      <c r="I95" s="17">
        <v>0</v>
      </c>
      <c r="K95" s="17">
        <v>0</v>
      </c>
      <c r="L95" s="10"/>
      <c r="M95" s="16">
        <v>0</v>
      </c>
      <c r="N95" s="10"/>
      <c r="O95" s="17">
        <v>0</v>
      </c>
      <c r="Q95" s="17">
        <v>0</v>
      </c>
      <c r="R95" s="17">
        <v>0</v>
      </c>
      <c r="S95" s="17">
        <v>0</v>
      </c>
      <c r="T95" s="17">
        <v>0</v>
      </c>
      <c r="U95" s="17">
        <v>0</v>
      </c>
      <c r="V95" s="17">
        <v>0</v>
      </c>
    </row>
    <row r="96" spans="1:22" x14ac:dyDescent="0.2">
      <c r="A96" s="13">
        <v>208</v>
      </c>
      <c r="B96" s="14"/>
      <c r="C96" s="14" t="s">
        <v>115</v>
      </c>
      <c r="D96" s="10"/>
      <c r="E96" s="17">
        <v>95508863</v>
      </c>
      <c r="F96" s="10"/>
      <c r="G96" s="16">
        <v>8.0850303358122835E-2</v>
      </c>
      <c r="I96" s="17">
        <v>36293073</v>
      </c>
      <c r="K96" s="17">
        <v>95682789</v>
      </c>
      <c r="L96" s="10"/>
      <c r="M96" s="16">
        <v>7.9929233781795964E-2</v>
      </c>
      <c r="N96" s="10"/>
      <c r="O96" s="17">
        <v>45465651</v>
      </c>
      <c r="Q96" s="17">
        <v>38154782</v>
      </c>
      <c r="R96" s="17">
        <v>36293073</v>
      </c>
      <c r="S96" s="17">
        <v>34408534</v>
      </c>
      <c r="T96" s="17">
        <v>32739516</v>
      </c>
      <c r="U96" s="17">
        <v>36293073</v>
      </c>
      <c r="V96" s="17">
        <v>40418997</v>
      </c>
    </row>
    <row r="97" spans="1:22" x14ac:dyDescent="0.2">
      <c r="A97" s="13">
        <v>209</v>
      </c>
      <c r="B97" s="14"/>
      <c r="C97" s="14" t="s">
        <v>116</v>
      </c>
      <c r="D97" s="10"/>
      <c r="E97" s="17">
        <v>0</v>
      </c>
      <c r="F97" s="10"/>
      <c r="G97" s="16">
        <v>0</v>
      </c>
      <c r="I97" s="17">
        <v>0</v>
      </c>
      <c r="K97" s="17">
        <v>0</v>
      </c>
      <c r="L97" s="10"/>
      <c r="M97" s="16">
        <v>0</v>
      </c>
      <c r="N97" s="10"/>
      <c r="O97" s="17">
        <v>0</v>
      </c>
      <c r="Q97" s="17">
        <v>0</v>
      </c>
      <c r="R97" s="17">
        <v>0</v>
      </c>
      <c r="S97" s="17">
        <v>0</v>
      </c>
      <c r="T97" s="17">
        <v>0</v>
      </c>
      <c r="U97" s="17">
        <v>0</v>
      </c>
      <c r="V97" s="17">
        <v>0</v>
      </c>
    </row>
    <row r="98" spans="1:22" x14ac:dyDescent="0.2">
      <c r="A98" s="13">
        <v>211</v>
      </c>
      <c r="B98" s="14"/>
      <c r="C98" s="14" t="s">
        <v>117</v>
      </c>
      <c r="D98" s="10"/>
      <c r="E98" s="17">
        <v>7638005</v>
      </c>
      <c r="F98" s="10"/>
      <c r="G98" s="16">
        <v>6.4657352407269152E-3</v>
      </c>
      <c r="I98" s="17">
        <v>2902417</v>
      </c>
      <c r="K98" s="17">
        <v>7703303</v>
      </c>
      <c r="L98" s="10"/>
      <c r="M98" s="16">
        <v>6.4350037536950377E-3</v>
      </c>
      <c r="N98" s="10"/>
      <c r="O98" s="17">
        <v>3660385</v>
      </c>
      <c r="Q98" s="17">
        <v>3051301</v>
      </c>
      <c r="R98" s="17">
        <v>2902417</v>
      </c>
      <c r="S98" s="17">
        <v>2751707</v>
      </c>
      <c r="T98" s="17">
        <v>2618233</v>
      </c>
      <c r="U98" s="17">
        <v>2902417</v>
      </c>
      <c r="V98" s="17">
        <v>3232374</v>
      </c>
    </row>
    <row r="99" spans="1:22" x14ac:dyDescent="0.2">
      <c r="A99" s="13">
        <v>212</v>
      </c>
      <c r="B99" s="14"/>
      <c r="C99" s="14" t="s">
        <v>118</v>
      </c>
      <c r="D99" s="10"/>
      <c r="E99" s="17">
        <v>7453771</v>
      </c>
      <c r="F99" s="10"/>
      <c r="G99" s="16">
        <v>6.3097772037342603E-3</v>
      </c>
      <c r="I99" s="17">
        <v>2832413</v>
      </c>
      <c r="K99" s="17">
        <v>7820165</v>
      </c>
      <c r="L99" s="10"/>
      <c r="M99" s="16">
        <v>6.5326251777340907E-3</v>
      </c>
      <c r="N99" s="10"/>
      <c r="O99" s="17">
        <v>3715914</v>
      </c>
      <c r="Q99" s="17">
        <v>2977706</v>
      </c>
      <c r="R99" s="17">
        <v>2832413</v>
      </c>
      <c r="S99" s="17">
        <v>2685338</v>
      </c>
      <c r="T99" s="17">
        <v>2555083</v>
      </c>
      <c r="U99" s="17">
        <v>2832413</v>
      </c>
      <c r="V99" s="17">
        <v>3154412</v>
      </c>
    </row>
    <row r="100" spans="1:22" x14ac:dyDescent="0.2">
      <c r="A100" s="13">
        <v>213</v>
      </c>
      <c r="B100" s="14"/>
      <c r="C100" s="14" t="s">
        <v>119</v>
      </c>
      <c r="D100" s="10"/>
      <c r="E100" s="17">
        <v>10155828</v>
      </c>
      <c r="F100" s="10"/>
      <c r="G100" s="16">
        <v>8.5971264745651702E-3</v>
      </c>
      <c r="I100" s="17">
        <v>3859183</v>
      </c>
      <c r="K100" s="17">
        <v>10242889</v>
      </c>
      <c r="L100" s="10"/>
      <c r="M100" s="16">
        <v>8.5564632682476084E-3</v>
      </c>
      <c r="N100" s="10"/>
      <c r="O100" s="17">
        <v>4867120</v>
      </c>
      <c r="Q100" s="17">
        <v>4057146</v>
      </c>
      <c r="R100" s="17">
        <v>3859183</v>
      </c>
      <c r="S100" s="17">
        <v>3658793</v>
      </c>
      <c r="T100" s="17">
        <v>3481319</v>
      </c>
      <c r="U100" s="17">
        <v>3859183</v>
      </c>
      <c r="V100" s="17">
        <v>4297909</v>
      </c>
    </row>
    <row r="101" spans="1:22" x14ac:dyDescent="0.2">
      <c r="A101" s="13">
        <v>214</v>
      </c>
      <c r="B101" s="14"/>
      <c r="C101" s="14" t="s">
        <v>120</v>
      </c>
      <c r="D101" s="10"/>
      <c r="E101" s="17">
        <v>10152763</v>
      </c>
      <c r="F101" s="10"/>
      <c r="G101" s="16">
        <v>8.5945318862514913E-3</v>
      </c>
      <c r="I101" s="17">
        <v>3858019</v>
      </c>
      <c r="K101" s="17">
        <v>10515820</v>
      </c>
      <c r="L101" s="10"/>
      <c r="M101" s="16">
        <v>8.7844579361841726E-3</v>
      </c>
      <c r="N101" s="10"/>
      <c r="O101" s="17">
        <v>4996810</v>
      </c>
      <c r="Q101" s="17">
        <v>4055922</v>
      </c>
      <c r="R101" s="17">
        <v>3858019</v>
      </c>
      <c r="S101" s="17">
        <v>3657689</v>
      </c>
      <c r="T101" s="17">
        <v>3480269</v>
      </c>
      <c r="U101" s="17">
        <v>3858019</v>
      </c>
      <c r="V101" s="17">
        <v>4296612</v>
      </c>
    </row>
    <row r="102" spans="1:22" x14ac:dyDescent="0.2">
      <c r="A102" s="13">
        <v>215</v>
      </c>
      <c r="B102" s="14"/>
      <c r="C102" s="14" t="s">
        <v>121</v>
      </c>
      <c r="D102" s="10"/>
      <c r="E102" s="17">
        <v>8421944</v>
      </c>
      <c r="F102" s="10"/>
      <c r="G102" s="16">
        <v>7.1293564374766182E-3</v>
      </c>
      <c r="I102" s="17">
        <v>3200315</v>
      </c>
      <c r="K102" s="17">
        <v>8751115</v>
      </c>
      <c r="L102" s="10"/>
      <c r="M102" s="16">
        <v>7.3103002535427914E-3</v>
      </c>
      <c r="N102" s="10"/>
      <c r="O102" s="17">
        <v>4158272</v>
      </c>
      <c r="Q102" s="17">
        <v>3364480</v>
      </c>
      <c r="R102" s="17">
        <v>3200315</v>
      </c>
      <c r="S102" s="17">
        <v>3034137</v>
      </c>
      <c r="T102" s="17">
        <v>2886963</v>
      </c>
      <c r="U102" s="17">
        <v>3200315</v>
      </c>
      <c r="V102" s="17">
        <v>3564138</v>
      </c>
    </row>
    <row r="103" spans="1:22" x14ac:dyDescent="0.2">
      <c r="A103" s="13">
        <v>216</v>
      </c>
      <c r="B103" s="14"/>
      <c r="C103" s="14" t="s">
        <v>122</v>
      </c>
      <c r="D103" s="10"/>
      <c r="E103" s="17">
        <v>42790592</v>
      </c>
      <c r="F103" s="10"/>
      <c r="G103" s="16">
        <v>3.6223154955510928E-2</v>
      </c>
      <c r="I103" s="17">
        <v>16260296</v>
      </c>
      <c r="K103" s="17">
        <v>43581290</v>
      </c>
      <c r="L103" s="10"/>
      <c r="M103" s="16">
        <v>3.6405911170944723E-2</v>
      </c>
      <c r="N103" s="10"/>
      <c r="O103" s="17">
        <v>20708551</v>
      </c>
      <c r="Q103" s="17">
        <v>17094393</v>
      </c>
      <c r="R103" s="17">
        <v>16260296</v>
      </c>
      <c r="S103" s="17">
        <v>15415971</v>
      </c>
      <c r="T103" s="17">
        <v>14668205</v>
      </c>
      <c r="U103" s="17">
        <v>16260296</v>
      </c>
      <c r="V103" s="17">
        <v>18108824</v>
      </c>
    </row>
    <row r="104" spans="1:22" x14ac:dyDescent="0.2">
      <c r="A104" s="13">
        <v>217</v>
      </c>
      <c r="B104" s="14"/>
      <c r="C104" s="14" t="s">
        <v>123</v>
      </c>
      <c r="D104" s="10"/>
      <c r="E104" s="17">
        <v>17477268</v>
      </c>
      <c r="F104" s="10"/>
      <c r="G104" s="16">
        <v>1.4794882645301858E-2</v>
      </c>
      <c r="I104" s="17">
        <v>6641307</v>
      </c>
      <c r="K104" s="17">
        <v>18092948</v>
      </c>
      <c r="L104" s="10"/>
      <c r="M104" s="16">
        <v>1.5114060591334537E-2</v>
      </c>
      <c r="N104" s="10"/>
      <c r="O104" s="17">
        <v>8597237</v>
      </c>
      <c r="Q104" s="17">
        <v>6981983</v>
      </c>
      <c r="R104" s="17">
        <v>6641307</v>
      </c>
      <c r="S104" s="17">
        <v>6296453</v>
      </c>
      <c r="T104" s="17">
        <v>5991038</v>
      </c>
      <c r="U104" s="17">
        <v>6641307</v>
      </c>
      <c r="V104" s="17">
        <v>7396314</v>
      </c>
    </row>
    <row r="105" spans="1:22" x14ac:dyDescent="0.2">
      <c r="A105" s="13">
        <v>218</v>
      </c>
      <c r="B105" s="14"/>
      <c r="C105" s="14" t="s">
        <v>124</v>
      </c>
      <c r="D105" s="10"/>
      <c r="E105" s="17">
        <v>1826316</v>
      </c>
      <c r="F105" s="10"/>
      <c r="G105" s="16">
        <v>1.546015709848765E-3</v>
      </c>
      <c r="I105" s="17">
        <v>693990</v>
      </c>
      <c r="K105" s="17">
        <v>1812368</v>
      </c>
      <c r="L105" s="10"/>
      <c r="M105" s="16">
        <v>1.5139732765382288E-3</v>
      </c>
      <c r="N105" s="10"/>
      <c r="O105" s="17">
        <v>861182</v>
      </c>
      <c r="Q105" s="17">
        <v>729589</v>
      </c>
      <c r="R105" s="17">
        <v>693990</v>
      </c>
      <c r="S105" s="17">
        <v>657954</v>
      </c>
      <c r="T105" s="17">
        <v>626039</v>
      </c>
      <c r="U105" s="17">
        <v>693990</v>
      </c>
      <c r="V105" s="17">
        <v>772885</v>
      </c>
    </row>
    <row r="106" spans="1:22" x14ac:dyDescent="0.2">
      <c r="A106" s="13">
        <v>219</v>
      </c>
      <c r="B106" s="14"/>
      <c r="C106" s="14" t="s">
        <v>125</v>
      </c>
      <c r="D106" s="10"/>
      <c r="E106" s="17">
        <v>0</v>
      </c>
      <c r="F106" s="10"/>
      <c r="G106" s="16">
        <v>0</v>
      </c>
      <c r="I106" s="17">
        <v>0</v>
      </c>
      <c r="K106" s="17">
        <v>0</v>
      </c>
      <c r="L106" s="10"/>
      <c r="M106" s="16">
        <v>0</v>
      </c>
      <c r="N106" s="10"/>
      <c r="O106" s="17">
        <v>0</v>
      </c>
      <c r="Q106" s="17">
        <v>0</v>
      </c>
      <c r="R106" s="17">
        <v>0</v>
      </c>
      <c r="S106" s="17">
        <v>0</v>
      </c>
      <c r="T106" s="17">
        <v>0</v>
      </c>
      <c r="U106" s="17">
        <v>0</v>
      </c>
      <c r="V106" s="17">
        <v>0</v>
      </c>
    </row>
    <row r="107" spans="1:22" x14ac:dyDescent="0.2">
      <c r="A107" s="13">
        <v>220</v>
      </c>
      <c r="B107" s="14"/>
      <c r="C107" s="14" t="s">
        <v>126</v>
      </c>
      <c r="D107" s="10"/>
      <c r="E107" s="17">
        <v>0</v>
      </c>
      <c r="F107" s="10"/>
      <c r="G107" s="16">
        <v>0</v>
      </c>
      <c r="I107" s="17">
        <v>0</v>
      </c>
      <c r="K107" s="17">
        <v>0</v>
      </c>
      <c r="L107" s="10"/>
      <c r="M107" s="16">
        <v>0</v>
      </c>
      <c r="N107" s="10"/>
      <c r="O107" s="17">
        <v>0</v>
      </c>
      <c r="Q107" s="17">
        <v>0</v>
      </c>
      <c r="R107" s="17">
        <v>0</v>
      </c>
      <c r="S107" s="17">
        <v>0</v>
      </c>
      <c r="T107" s="17">
        <v>0</v>
      </c>
      <c r="U107" s="17">
        <v>0</v>
      </c>
      <c r="V107" s="17">
        <v>0</v>
      </c>
    </row>
    <row r="108" spans="1:22" x14ac:dyDescent="0.2">
      <c r="A108" s="13">
        <v>221</v>
      </c>
      <c r="B108" s="14"/>
      <c r="C108" s="14" t="s">
        <v>127</v>
      </c>
      <c r="D108" s="10"/>
      <c r="E108" s="17">
        <v>29728532</v>
      </c>
      <c r="F108" s="10"/>
      <c r="G108" s="16">
        <v>2.5165840688436025E-2</v>
      </c>
      <c r="I108" s="17">
        <v>11296751</v>
      </c>
      <c r="K108" s="17">
        <v>30363170</v>
      </c>
      <c r="L108" s="10"/>
      <c r="M108" s="16">
        <v>2.536406953278101E-2</v>
      </c>
      <c r="N108" s="10"/>
      <c r="O108" s="17">
        <v>14427687</v>
      </c>
      <c r="Q108" s="17">
        <v>11876235</v>
      </c>
      <c r="R108" s="17">
        <v>11296751</v>
      </c>
      <c r="S108" s="17">
        <v>10710161</v>
      </c>
      <c r="T108" s="17">
        <v>10190654</v>
      </c>
      <c r="U108" s="17">
        <v>11296751</v>
      </c>
      <c r="V108" s="17">
        <v>12581005</v>
      </c>
    </row>
    <row r="109" spans="1:22" x14ac:dyDescent="0.2">
      <c r="A109" s="13">
        <v>222</v>
      </c>
      <c r="B109" s="14"/>
      <c r="C109" s="14" t="s">
        <v>128</v>
      </c>
      <c r="D109" s="10"/>
      <c r="E109" s="17">
        <v>2102202</v>
      </c>
      <c r="F109" s="10"/>
      <c r="G109" s="16">
        <v>1.7795591328529639E-3</v>
      </c>
      <c r="I109" s="17">
        <v>798830</v>
      </c>
      <c r="K109" s="17">
        <v>2161557</v>
      </c>
      <c r="L109" s="10"/>
      <c r="M109" s="16">
        <v>1.8056705557117231E-3</v>
      </c>
      <c r="N109" s="10"/>
      <c r="O109" s="17">
        <v>1027108</v>
      </c>
      <c r="Q109" s="17">
        <v>839807</v>
      </c>
      <c r="R109" s="17">
        <v>798830</v>
      </c>
      <c r="S109" s="17">
        <v>757350</v>
      </c>
      <c r="T109" s="17">
        <v>720614</v>
      </c>
      <c r="U109" s="17">
        <v>798830</v>
      </c>
      <c r="V109" s="17">
        <v>889644</v>
      </c>
    </row>
    <row r="110" spans="1:22" x14ac:dyDescent="0.2">
      <c r="A110" s="13">
        <v>223</v>
      </c>
      <c r="B110" s="14"/>
      <c r="C110" s="14" t="s">
        <v>129</v>
      </c>
      <c r="D110" s="10"/>
      <c r="E110" s="17">
        <v>3101178</v>
      </c>
      <c r="F110" s="10"/>
      <c r="G110" s="16">
        <v>2.6252137675174358E-3</v>
      </c>
      <c r="I110" s="17">
        <v>1178437</v>
      </c>
      <c r="K110" s="17">
        <v>2950040</v>
      </c>
      <c r="L110" s="10"/>
      <c r="M110" s="16">
        <v>2.4643349058904355E-3</v>
      </c>
      <c r="N110" s="10"/>
      <c r="O110" s="17">
        <v>1401773</v>
      </c>
      <c r="Q110" s="17">
        <v>1238887</v>
      </c>
      <c r="R110" s="17">
        <v>1178437</v>
      </c>
      <c r="S110" s="17">
        <v>1117246</v>
      </c>
      <c r="T110" s="17">
        <v>1063053</v>
      </c>
      <c r="U110" s="17">
        <v>1178437</v>
      </c>
      <c r="V110" s="17">
        <v>1312406</v>
      </c>
    </row>
    <row r="111" spans="1:22" x14ac:dyDescent="0.2">
      <c r="A111" s="13">
        <v>226</v>
      </c>
      <c r="B111" s="14"/>
      <c r="C111" s="14" t="s">
        <v>130</v>
      </c>
      <c r="D111" s="10"/>
      <c r="E111" s="17">
        <v>145315</v>
      </c>
      <c r="F111" s="10"/>
      <c r="G111" s="16">
        <v>1.230122677984934E-4</v>
      </c>
      <c r="I111" s="17">
        <v>55218</v>
      </c>
      <c r="K111" s="17">
        <v>160362</v>
      </c>
      <c r="L111" s="10"/>
      <c r="M111" s="16">
        <v>1.3395942908516563E-4</v>
      </c>
      <c r="N111" s="10"/>
      <c r="O111" s="17">
        <v>76199</v>
      </c>
      <c r="Q111" s="17">
        <v>58050</v>
      </c>
      <c r="R111" s="17">
        <v>55218</v>
      </c>
      <c r="S111" s="17">
        <v>52351</v>
      </c>
      <c r="T111" s="17">
        <v>49811</v>
      </c>
      <c r="U111" s="17">
        <v>55218</v>
      </c>
      <c r="V111" s="17">
        <v>61495</v>
      </c>
    </row>
    <row r="112" spans="1:22" x14ac:dyDescent="0.2">
      <c r="A112" s="13">
        <v>229</v>
      </c>
      <c r="B112" s="14"/>
      <c r="C112" s="14" t="s">
        <v>131</v>
      </c>
      <c r="D112" s="10"/>
      <c r="E112" s="17">
        <v>10996818</v>
      </c>
      <c r="F112" s="10"/>
      <c r="G112" s="16">
        <v>9.3090425678511706E-3</v>
      </c>
      <c r="I112" s="17">
        <v>4178758</v>
      </c>
      <c r="K112" s="17">
        <v>11219386</v>
      </c>
      <c r="L112" s="10"/>
      <c r="M112" s="16">
        <v>9.372186323730684E-3</v>
      </c>
      <c r="N112" s="10"/>
      <c r="O112" s="17">
        <v>5331125</v>
      </c>
      <c r="Q112" s="17">
        <v>4393114</v>
      </c>
      <c r="R112" s="17">
        <v>4178758</v>
      </c>
      <c r="S112" s="17">
        <v>3961774</v>
      </c>
      <c r="T112" s="17">
        <v>3769604</v>
      </c>
      <c r="U112" s="17">
        <v>4178758</v>
      </c>
      <c r="V112" s="17">
        <v>4653814</v>
      </c>
    </row>
    <row r="113" spans="1:22" x14ac:dyDescent="0.2">
      <c r="A113" s="13">
        <v>230</v>
      </c>
      <c r="B113" s="14"/>
      <c r="C113" s="14" t="s">
        <v>132</v>
      </c>
      <c r="D113" s="10"/>
      <c r="E113" s="17">
        <v>0</v>
      </c>
      <c r="F113" s="10"/>
      <c r="G113" s="16">
        <v>0</v>
      </c>
      <c r="I113" s="17">
        <v>0</v>
      </c>
      <c r="K113" s="17">
        <v>0</v>
      </c>
      <c r="L113" s="10"/>
      <c r="M113" s="16">
        <v>0</v>
      </c>
      <c r="N113" s="10"/>
      <c r="O113" s="17">
        <v>0</v>
      </c>
      <c r="Q113" s="17">
        <v>0</v>
      </c>
      <c r="R113" s="17">
        <v>0</v>
      </c>
      <c r="S113" s="17">
        <v>0</v>
      </c>
      <c r="T113" s="17">
        <v>0</v>
      </c>
      <c r="U113" s="17">
        <v>0</v>
      </c>
      <c r="V113" s="17">
        <v>0</v>
      </c>
    </row>
    <row r="114" spans="1:22" x14ac:dyDescent="0.2">
      <c r="A114" s="13">
        <v>231</v>
      </c>
      <c r="B114" s="14"/>
      <c r="C114" s="14" t="s">
        <v>133</v>
      </c>
      <c r="D114" s="10"/>
      <c r="E114" s="17">
        <v>0</v>
      </c>
      <c r="F114" s="10"/>
      <c r="G114" s="16">
        <v>0</v>
      </c>
      <c r="I114" s="17">
        <v>0</v>
      </c>
      <c r="K114" s="17">
        <v>0</v>
      </c>
      <c r="L114" s="10"/>
      <c r="M114" s="16">
        <v>0</v>
      </c>
      <c r="N114" s="10"/>
      <c r="O114" s="17">
        <v>0</v>
      </c>
      <c r="Q114" s="17">
        <v>0</v>
      </c>
      <c r="R114" s="17">
        <v>0</v>
      </c>
      <c r="S114" s="17">
        <v>0</v>
      </c>
      <c r="T114" s="17">
        <v>0</v>
      </c>
      <c r="U114" s="17">
        <v>0</v>
      </c>
      <c r="V114" s="17">
        <v>0</v>
      </c>
    </row>
    <row r="115" spans="1:22" x14ac:dyDescent="0.2">
      <c r="A115" s="13">
        <v>232</v>
      </c>
      <c r="B115" s="14"/>
      <c r="C115" s="14" t="s">
        <v>134</v>
      </c>
      <c r="D115" s="10"/>
      <c r="E115" s="17">
        <v>0</v>
      </c>
      <c r="F115" s="10"/>
      <c r="G115" s="16">
        <v>0</v>
      </c>
      <c r="I115" s="17">
        <v>0</v>
      </c>
      <c r="K115" s="17">
        <v>0</v>
      </c>
      <c r="L115" s="10"/>
      <c r="M115" s="16">
        <v>0</v>
      </c>
      <c r="N115" s="10"/>
      <c r="O115" s="17">
        <v>0</v>
      </c>
      <c r="Q115" s="17">
        <v>0</v>
      </c>
      <c r="R115" s="17">
        <v>0</v>
      </c>
      <c r="S115" s="17">
        <v>0</v>
      </c>
      <c r="T115" s="17">
        <v>0</v>
      </c>
      <c r="U115" s="17">
        <v>0</v>
      </c>
      <c r="V115" s="17">
        <v>0</v>
      </c>
    </row>
    <row r="116" spans="1:22" x14ac:dyDescent="0.2">
      <c r="A116" s="13">
        <v>233</v>
      </c>
      <c r="B116" s="14"/>
      <c r="C116" s="14" t="s">
        <v>135</v>
      </c>
      <c r="D116" s="10"/>
      <c r="E116" s="17">
        <v>95418</v>
      </c>
      <c r="F116" s="10"/>
      <c r="G116" s="16">
        <v>8.0773385877553212E-5</v>
      </c>
      <c r="I116" s="17">
        <v>36256</v>
      </c>
      <c r="K116" s="17">
        <v>99255</v>
      </c>
      <c r="L116" s="10"/>
      <c r="M116" s="16">
        <v>8.2913303237974794E-5</v>
      </c>
      <c r="N116" s="10"/>
      <c r="O116" s="17">
        <v>47161</v>
      </c>
      <c r="Q116" s="17">
        <v>38116</v>
      </c>
      <c r="R116" s="17">
        <v>36256</v>
      </c>
      <c r="S116" s="17">
        <v>34373</v>
      </c>
      <c r="T116" s="17">
        <v>32706</v>
      </c>
      <c r="U116" s="17">
        <v>36256</v>
      </c>
      <c r="V116" s="17">
        <v>40378</v>
      </c>
    </row>
    <row r="117" spans="1:22" x14ac:dyDescent="0.2">
      <c r="A117" s="13">
        <v>234</v>
      </c>
      <c r="B117" s="14"/>
      <c r="C117" s="14" t="s">
        <v>136</v>
      </c>
      <c r="D117" s="10"/>
      <c r="E117" s="17">
        <v>1052364</v>
      </c>
      <c r="F117" s="10"/>
      <c r="G117" s="16">
        <v>8.9084872304644202E-4</v>
      </c>
      <c r="I117" s="17">
        <v>399891</v>
      </c>
      <c r="K117" s="17">
        <v>1026605</v>
      </c>
      <c r="L117" s="10"/>
      <c r="M117" s="16">
        <v>8.5758109587044597E-4</v>
      </c>
      <c r="N117" s="10"/>
      <c r="O117" s="17">
        <v>487811</v>
      </c>
      <c r="Q117" s="17">
        <v>420404</v>
      </c>
      <c r="R117" s="17">
        <v>399891</v>
      </c>
      <c r="S117" s="17">
        <v>379126</v>
      </c>
      <c r="T117" s="17">
        <v>360737</v>
      </c>
      <c r="U117" s="17">
        <v>399891</v>
      </c>
      <c r="V117" s="17">
        <v>445352</v>
      </c>
    </row>
    <row r="118" spans="1:22" x14ac:dyDescent="0.2">
      <c r="A118" s="13">
        <v>236</v>
      </c>
      <c r="B118" s="14"/>
      <c r="C118" s="14" t="s">
        <v>137</v>
      </c>
      <c r="D118" s="10"/>
      <c r="E118" s="17">
        <v>82289909</v>
      </c>
      <c r="F118" s="10"/>
      <c r="G118" s="16">
        <v>6.9660174951117593E-2</v>
      </c>
      <c r="I118" s="17">
        <v>31269910</v>
      </c>
      <c r="K118" s="17">
        <v>83276031</v>
      </c>
      <c r="L118" s="10"/>
      <c r="M118" s="16">
        <v>6.9565168613752351E-2</v>
      </c>
      <c r="N118" s="10"/>
      <c r="O118" s="17">
        <v>39570323</v>
      </c>
      <c r="Q118" s="17">
        <v>32873948</v>
      </c>
      <c r="R118" s="17">
        <v>31269910</v>
      </c>
      <c r="S118" s="17">
        <v>29646202</v>
      </c>
      <c r="T118" s="17">
        <v>28208185</v>
      </c>
      <c r="U118" s="17">
        <v>31269910</v>
      </c>
      <c r="V118" s="17">
        <v>34824784</v>
      </c>
    </row>
    <row r="119" spans="1:22" x14ac:dyDescent="0.2">
      <c r="A119" s="13">
        <v>238</v>
      </c>
      <c r="B119" s="14"/>
      <c r="C119" s="14" t="s">
        <v>138</v>
      </c>
      <c r="D119" s="10"/>
      <c r="E119" s="17">
        <v>2678449</v>
      </c>
      <c r="F119" s="10"/>
      <c r="G119" s="16">
        <v>2.2673645919045306E-3</v>
      </c>
      <c r="I119" s="17">
        <v>1017802</v>
      </c>
      <c r="K119" s="17">
        <v>2728331</v>
      </c>
      <c r="L119" s="10"/>
      <c r="M119" s="16">
        <v>2.279128865412997E-3</v>
      </c>
      <c r="N119" s="10"/>
      <c r="O119" s="17">
        <v>1296423</v>
      </c>
      <c r="Q119" s="17">
        <v>1070012</v>
      </c>
      <c r="R119" s="17">
        <v>1017802</v>
      </c>
      <c r="S119" s="17">
        <v>964952</v>
      </c>
      <c r="T119" s="17">
        <v>918146</v>
      </c>
      <c r="U119" s="17">
        <v>1017802</v>
      </c>
      <c r="V119" s="17">
        <v>1133509</v>
      </c>
    </row>
    <row r="120" spans="1:22" x14ac:dyDescent="0.2">
      <c r="A120" s="13">
        <v>239</v>
      </c>
      <c r="B120" s="14"/>
      <c r="C120" s="14" t="s">
        <v>139</v>
      </c>
      <c r="D120" s="10"/>
      <c r="E120" s="17">
        <v>405091</v>
      </c>
      <c r="F120" s="10"/>
      <c r="G120" s="16">
        <v>3.4291822987826101E-4</v>
      </c>
      <c r="I120" s="17">
        <v>153933</v>
      </c>
      <c r="K120" s="17">
        <v>440795</v>
      </c>
      <c r="L120" s="10"/>
      <c r="M120" s="16">
        <v>3.6822094101841818E-4</v>
      </c>
      <c r="N120" s="10"/>
      <c r="O120" s="17">
        <v>209450</v>
      </c>
      <c r="Q120" s="17">
        <v>161829</v>
      </c>
      <c r="R120" s="17">
        <v>153933</v>
      </c>
      <c r="S120" s="17">
        <v>145940</v>
      </c>
      <c r="T120" s="17">
        <v>138861</v>
      </c>
      <c r="U120" s="17">
        <v>153933</v>
      </c>
      <c r="V120" s="17">
        <v>171433</v>
      </c>
    </row>
    <row r="121" spans="1:22" x14ac:dyDescent="0.2">
      <c r="A121" s="13">
        <v>241</v>
      </c>
      <c r="B121" s="14"/>
      <c r="C121" s="14" t="s">
        <v>140</v>
      </c>
      <c r="D121" s="10"/>
      <c r="E121" s="17">
        <v>1353092</v>
      </c>
      <c r="F121" s="10"/>
      <c r="G121" s="16">
        <v>1.1454214324742734E-3</v>
      </c>
      <c r="I121" s="17">
        <v>514170</v>
      </c>
      <c r="K121" s="17">
        <v>1476599</v>
      </c>
      <c r="L121" s="10"/>
      <c r="M121" s="16">
        <v>1.2334864807605696E-3</v>
      </c>
      <c r="N121" s="10"/>
      <c r="O121" s="17">
        <v>701639</v>
      </c>
      <c r="Q121" s="17">
        <v>540545</v>
      </c>
      <c r="R121" s="17">
        <v>514170</v>
      </c>
      <c r="S121" s="17">
        <v>487471</v>
      </c>
      <c r="T121" s="17">
        <v>463826</v>
      </c>
      <c r="U121" s="17">
        <v>514170</v>
      </c>
      <c r="V121" s="17">
        <v>572623</v>
      </c>
    </row>
    <row r="122" spans="1:22" x14ac:dyDescent="0.2">
      <c r="A122" s="13">
        <v>242</v>
      </c>
      <c r="B122" s="14"/>
      <c r="C122" s="14" t="s">
        <v>141</v>
      </c>
      <c r="D122" s="10"/>
      <c r="E122" s="17">
        <v>11641217</v>
      </c>
      <c r="F122" s="10"/>
      <c r="G122" s="16">
        <v>9.8545401583069476E-3</v>
      </c>
      <c r="I122" s="17">
        <v>4423622</v>
      </c>
      <c r="K122" s="17">
        <v>11848153</v>
      </c>
      <c r="L122" s="10"/>
      <c r="M122" s="16">
        <v>9.8974308850830767E-3</v>
      </c>
      <c r="N122" s="10"/>
      <c r="O122" s="17">
        <v>5629893</v>
      </c>
      <c r="Q122" s="17">
        <v>4650538</v>
      </c>
      <c r="R122" s="17">
        <v>4423622</v>
      </c>
      <c r="S122" s="17">
        <v>4193923</v>
      </c>
      <c r="T122" s="17">
        <v>3990493</v>
      </c>
      <c r="U122" s="17">
        <v>4423622</v>
      </c>
      <c r="V122" s="17">
        <v>4926515</v>
      </c>
    </row>
    <row r="123" spans="1:22" x14ac:dyDescent="0.2">
      <c r="A123" s="13">
        <v>245</v>
      </c>
      <c r="B123" s="14"/>
      <c r="C123" s="14" t="s">
        <v>142</v>
      </c>
      <c r="D123" s="10"/>
      <c r="E123" s="17">
        <v>592097</v>
      </c>
      <c r="F123" s="10"/>
      <c r="G123" s="16">
        <v>5.0122282439310842E-4</v>
      </c>
      <c r="I123" s="17">
        <v>224996</v>
      </c>
      <c r="K123" s="17">
        <v>634073</v>
      </c>
      <c r="L123" s="10"/>
      <c r="M123" s="16">
        <v>5.2967696261158016E-4</v>
      </c>
      <c r="N123" s="10"/>
      <c r="O123" s="17">
        <v>301293</v>
      </c>
      <c r="Q123" s="17">
        <v>236538</v>
      </c>
      <c r="R123" s="17">
        <v>224996</v>
      </c>
      <c r="S123" s="17">
        <v>213313</v>
      </c>
      <c r="T123" s="17">
        <v>202966</v>
      </c>
      <c r="U123" s="17">
        <v>224996</v>
      </c>
      <c r="V123" s="17">
        <v>250574</v>
      </c>
    </row>
    <row r="124" spans="1:22" x14ac:dyDescent="0.2">
      <c r="A124" s="13">
        <v>246</v>
      </c>
      <c r="B124" s="14"/>
      <c r="C124" s="14" t="s">
        <v>143</v>
      </c>
      <c r="D124" s="10"/>
      <c r="E124" s="17">
        <v>0</v>
      </c>
      <c r="F124" s="10"/>
      <c r="G124" s="16">
        <v>0</v>
      </c>
      <c r="I124" s="17">
        <v>0</v>
      </c>
      <c r="K124" s="17">
        <v>0</v>
      </c>
      <c r="L124" s="10"/>
      <c r="M124" s="16">
        <v>0</v>
      </c>
      <c r="N124" s="10"/>
      <c r="O124" s="17">
        <v>0</v>
      </c>
      <c r="Q124" s="17">
        <v>0</v>
      </c>
      <c r="R124" s="17">
        <v>0</v>
      </c>
      <c r="S124" s="17">
        <v>0</v>
      </c>
      <c r="T124" s="17">
        <v>0</v>
      </c>
      <c r="U124" s="17">
        <v>0</v>
      </c>
      <c r="V124" s="17">
        <v>0</v>
      </c>
    </row>
    <row r="125" spans="1:22" x14ac:dyDescent="0.2">
      <c r="A125" s="13">
        <v>247</v>
      </c>
      <c r="B125" s="14"/>
      <c r="C125" s="14" t="s">
        <v>144</v>
      </c>
      <c r="D125" s="10"/>
      <c r="E125" s="17">
        <v>51344050</v>
      </c>
      <c r="F125" s="10"/>
      <c r="G125" s="16">
        <v>4.3463840817941961E-2</v>
      </c>
      <c r="I125" s="17">
        <v>19510581</v>
      </c>
      <c r="K125" s="17">
        <v>50092402</v>
      </c>
      <c r="L125" s="10"/>
      <c r="M125" s="16">
        <v>4.1845010497652865E-2</v>
      </c>
      <c r="N125" s="10"/>
      <c r="O125" s="17">
        <v>23802438</v>
      </c>
      <c r="Q125" s="17">
        <v>20511406</v>
      </c>
      <c r="R125" s="17">
        <v>19510581</v>
      </c>
      <c r="S125" s="17">
        <v>18497483</v>
      </c>
      <c r="T125" s="17">
        <v>17600245</v>
      </c>
      <c r="U125" s="17">
        <v>19510581</v>
      </c>
      <c r="V125" s="17">
        <v>21728613</v>
      </c>
    </row>
    <row r="126" spans="1:22" x14ac:dyDescent="0.2">
      <c r="A126" s="13">
        <v>261</v>
      </c>
      <c r="B126" s="14"/>
      <c r="C126" s="14" t="s">
        <v>145</v>
      </c>
      <c r="D126" s="10"/>
      <c r="E126" s="17">
        <v>2807132</v>
      </c>
      <c r="F126" s="10"/>
      <c r="G126" s="16">
        <v>2.3762975145698684E-3</v>
      </c>
      <c r="I126" s="17">
        <v>1066703</v>
      </c>
      <c r="K126" s="17">
        <v>2689798</v>
      </c>
      <c r="L126" s="10"/>
      <c r="M126" s="16">
        <v>2.2469400757936437E-3</v>
      </c>
      <c r="N126" s="10"/>
      <c r="O126" s="17">
        <v>1278116</v>
      </c>
      <c r="Q126" s="17">
        <v>1121421</v>
      </c>
      <c r="R126" s="17">
        <v>1066703</v>
      </c>
      <c r="S126" s="17">
        <v>1011314</v>
      </c>
      <c r="T126" s="17">
        <v>962259</v>
      </c>
      <c r="U126" s="17">
        <v>1066703</v>
      </c>
      <c r="V126" s="17">
        <v>1187970</v>
      </c>
    </row>
    <row r="127" spans="1:22" x14ac:dyDescent="0.2">
      <c r="A127" s="13">
        <v>262</v>
      </c>
      <c r="B127" s="14"/>
      <c r="C127" s="14" t="s">
        <v>146</v>
      </c>
      <c r="D127" s="10"/>
      <c r="E127" s="17">
        <v>10715247</v>
      </c>
      <c r="F127" s="10"/>
      <c r="G127" s="16">
        <v>9.0706866702749411E-3</v>
      </c>
      <c r="I127" s="17">
        <v>4071760</v>
      </c>
      <c r="K127" s="17">
        <v>10158554</v>
      </c>
      <c r="L127" s="10"/>
      <c r="M127" s="16">
        <v>8.4860134830622314E-3</v>
      </c>
      <c r="N127" s="10"/>
      <c r="O127" s="17">
        <v>4827047</v>
      </c>
      <c r="Q127" s="17">
        <v>4280627</v>
      </c>
      <c r="R127" s="17">
        <v>4071760</v>
      </c>
      <c r="S127" s="17">
        <v>3860331</v>
      </c>
      <c r="T127" s="17">
        <v>3673082</v>
      </c>
      <c r="U127" s="17">
        <v>4071760</v>
      </c>
      <c r="V127" s="17">
        <v>4534652</v>
      </c>
    </row>
    <row r="128" spans="1:22" x14ac:dyDescent="0.2">
      <c r="A128" s="13">
        <v>263</v>
      </c>
      <c r="B128" s="14"/>
      <c r="C128" s="14" t="s">
        <v>147</v>
      </c>
      <c r="D128" s="10"/>
      <c r="E128" s="17">
        <v>215431</v>
      </c>
      <c r="F128" s="10"/>
      <c r="G128" s="16">
        <v>1.8236696737499388E-4</v>
      </c>
      <c r="I128" s="17">
        <v>81864</v>
      </c>
      <c r="K128" s="17">
        <v>213637</v>
      </c>
      <c r="L128" s="10"/>
      <c r="M128" s="16">
        <v>1.784630433111805E-4</v>
      </c>
      <c r="N128" s="10"/>
      <c r="O128" s="17">
        <v>101515</v>
      </c>
      <c r="Q128" s="17">
        <v>86063</v>
      </c>
      <c r="R128" s="17">
        <v>81864</v>
      </c>
      <c r="S128" s="17">
        <v>77613</v>
      </c>
      <c r="T128" s="17">
        <v>73848</v>
      </c>
      <c r="U128" s="17">
        <v>81864</v>
      </c>
      <c r="V128" s="17">
        <v>91171</v>
      </c>
    </row>
    <row r="129" spans="1:23" x14ac:dyDescent="0.2">
      <c r="A129" s="13">
        <v>268</v>
      </c>
      <c r="B129" s="14"/>
      <c r="C129" s="14" t="s">
        <v>148</v>
      </c>
      <c r="D129" s="10"/>
      <c r="E129" s="17">
        <v>3991689</v>
      </c>
      <c r="F129" s="10"/>
      <c r="G129" s="16">
        <v>3.379050450650658E-3</v>
      </c>
      <c r="I129" s="17">
        <v>1516829</v>
      </c>
      <c r="K129" s="17">
        <v>3896924</v>
      </c>
      <c r="L129" s="10"/>
      <c r="M129" s="16">
        <v>3.2553205511797055E-3</v>
      </c>
      <c r="N129" s="10"/>
      <c r="O129" s="17">
        <v>1851702</v>
      </c>
      <c r="Q129" s="17">
        <v>1594637</v>
      </c>
      <c r="R129" s="17">
        <v>1516829</v>
      </c>
      <c r="S129" s="17">
        <v>1438067</v>
      </c>
      <c r="T129" s="17">
        <v>1368312</v>
      </c>
      <c r="U129" s="17">
        <v>1516829</v>
      </c>
      <c r="V129" s="17">
        <v>1689267</v>
      </c>
      <c r="W129" s="2" t="s">
        <v>420</v>
      </c>
    </row>
    <row r="130" spans="1:23" x14ac:dyDescent="0.2">
      <c r="A130" s="13">
        <v>270</v>
      </c>
      <c r="C130" s="14" t="s">
        <v>149</v>
      </c>
      <c r="D130" s="10"/>
      <c r="E130" s="17">
        <v>1190776</v>
      </c>
      <c r="F130" s="10"/>
      <c r="G130" s="16">
        <v>1.0080174531192155E-3</v>
      </c>
      <c r="I130" s="17">
        <v>452490</v>
      </c>
      <c r="K130" s="17">
        <v>1263633</v>
      </c>
      <c r="L130" s="10"/>
      <c r="M130" s="16">
        <v>1.0555839616191809E-3</v>
      </c>
      <c r="N130" s="10"/>
      <c r="O130" s="17">
        <v>600440</v>
      </c>
      <c r="Q130" s="17">
        <v>475701</v>
      </c>
      <c r="R130" s="17">
        <v>452490</v>
      </c>
      <c r="S130" s="17">
        <v>428994</v>
      </c>
      <c r="T130" s="17">
        <v>408185</v>
      </c>
      <c r="U130" s="17">
        <v>452490</v>
      </c>
      <c r="V130" s="17">
        <v>503931</v>
      </c>
    </row>
    <row r="131" spans="1:23" x14ac:dyDescent="0.2">
      <c r="A131" s="13">
        <v>275</v>
      </c>
      <c r="C131" s="14" t="s">
        <v>150</v>
      </c>
      <c r="D131" s="10"/>
      <c r="E131" s="17">
        <v>1644272</v>
      </c>
      <c r="F131" s="10"/>
      <c r="G131" s="16">
        <v>1.3919115548812191E-3</v>
      </c>
      <c r="I131" s="17">
        <v>624813</v>
      </c>
      <c r="K131" s="17">
        <v>1655887</v>
      </c>
      <c r="L131" s="10"/>
      <c r="M131" s="16">
        <v>1.3832558657883268E-3</v>
      </c>
      <c r="N131" s="10"/>
      <c r="O131" s="17">
        <v>786825</v>
      </c>
      <c r="Q131" s="17">
        <v>656864</v>
      </c>
      <c r="R131" s="17">
        <v>624813</v>
      </c>
      <c r="S131" s="17">
        <v>592369</v>
      </c>
      <c r="T131" s="17">
        <v>563636</v>
      </c>
      <c r="U131" s="17">
        <v>624813</v>
      </c>
      <c r="V131" s="17">
        <v>695844</v>
      </c>
    </row>
    <row r="132" spans="1:23" x14ac:dyDescent="0.2">
      <c r="A132" s="13">
        <v>276</v>
      </c>
      <c r="C132" s="14" t="s">
        <v>151</v>
      </c>
      <c r="D132" s="10"/>
      <c r="E132" s="17">
        <v>2107340</v>
      </c>
      <c r="F132" s="10"/>
      <c r="G132" s="16">
        <v>1.7839085601794524E-3</v>
      </c>
      <c r="I132" s="17">
        <v>800783</v>
      </c>
      <c r="K132" s="17">
        <v>2249999</v>
      </c>
      <c r="L132" s="10"/>
      <c r="M132" s="16">
        <v>1.8795511497873159E-3</v>
      </c>
      <c r="N132" s="10"/>
      <c r="O132" s="17">
        <v>1069134</v>
      </c>
      <c r="Q132" s="17">
        <v>841860</v>
      </c>
      <c r="R132" s="17">
        <v>800783</v>
      </c>
      <c r="S132" s="17">
        <v>759202</v>
      </c>
      <c r="T132" s="17">
        <v>722376</v>
      </c>
      <c r="U132" s="17">
        <v>800783</v>
      </c>
      <c r="V132" s="17">
        <v>891819</v>
      </c>
    </row>
    <row r="133" spans="1:23" x14ac:dyDescent="0.2">
      <c r="A133" s="13">
        <v>277</v>
      </c>
      <c r="C133" s="14" t="s">
        <v>152</v>
      </c>
      <c r="D133" s="10"/>
      <c r="E133" s="17">
        <v>851389</v>
      </c>
      <c r="F133" s="10"/>
      <c r="G133" s="16">
        <v>7.2071907008011227E-4</v>
      </c>
      <c r="I133" s="17">
        <v>323525</v>
      </c>
      <c r="K133" s="17">
        <v>888806</v>
      </c>
      <c r="L133" s="10"/>
      <c r="M133" s="16">
        <v>7.4246981409230187E-4</v>
      </c>
      <c r="N133" s="10"/>
      <c r="O133" s="17">
        <v>422334</v>
      </c>
      <c r="Q133" s="17">
        <v>340121</v>
      </c>
      <c r="R133" s="17">
        <v>323525</v>
      </c>
      <c r="S133" s="17">
        <v>306726</v>
      </c>
      <c r="T133" s="17">
        <v>291848</v>
      </c>
      <c r="U133" s="17">
        <v>323525</v>
      </c>
      <c r="V133" s="17">
        <v>360304</v>
      </c>
    </row>
    <row r="134" spans="1:23" x14ac:dyDescent="0.2">
      <c r="A134" s="13">
        <v>278</v>
      </c>
      <c r="C134" s="14" t="s">
        <v>153</v>
      </c>
      <c r="D134" s="10"/>
      <c r="E134" s="17">
        <v>1408080</v>
      </c>
      <c r="F134" s="10"/>
      <c r="G134" s="16">
        <v>1.1919699552124874E-3</v>
      </c>
      <c r="I134" s="17">
        <v>535068</v>
      </c>
      <c r="K134" s="17">
        <v>1464880</v>
      </c>
      <c r="L134" s="10"/>
      <c r="M134" s="16">
        <v>1.2236969386655032E-3</v>
      </c>
      <c r="N134" s="10"/>
      <c r="O134" s="17">
        <v>696069</v>
      </c>
      <c r="Q134" s="17">
        <v>562515</v>
      </c>
      <c r="R134" s="17">
        <v>535068</v>
      </c>
      <c r="S134" s="17">
        <v>507284</v>
      </c>
      <c r="T134" s="17">
        <v>482678</v>
      </c>
      <c r="U134" s="17">
        <v>535068</v>
      </c>
      <c r="V134" s="17">
        <v>595896</v>
      </c>
    </row>
    <row r="135" spans="1:23" x14ac:dyDescent="0.2">
      <c r="A135" s="13">
        <v>279</v>
      </c>
      <c r="C135" s="14" t="s">
        <v>154</v>
      </c>
      <c r="D135" s="10"/>
      <c r="E135" s="17">
        <v>1461032</v>
      </c>
      <c r="F135" s="10"/>
      <c r="G135" s="16">
        <v>1.2367949602323808E-3</v>
      </c>
      <c r="I135" s="17">
        <v>555187</v>
      </c>
      <c r="K135" s="17">
        <v>1502232</v>
      </c>
      <c r="L135" s="10"/>
      <c r="M135" s="16">
        <v>1.254899172331765E-3</v>
      </c>
      <c r="N135" s="10"/>
      <c r="O135" s="17">
        <v>713816</v>
      </c>
      <c r="Q135" s="17">
        <v>583666</v>
      </c>
      <c r="R135" s="17">
        <v>555187</v>
      </c>
      <c r="S135" s="17">
        <v>526359</v>
      </c>
      <c r="T135" s="17">
        <v>500827</v>
      </c>
      <c r="U135" s="17">
        <v>555187</v>
      </c>
      <c r="V135" s="17">
        <v>618303</v>
      </c>
    </row>
    <row r="136" spans="1:23" x14ac:dyDescent="0.2">
      <c r="A136" s="13">
        <v>280</v>
      </c>
      <c r="C136" s="14" t="s">
        <v>155</v>
      </c>
      <c r="D136" s="10"/>
      <c r="E136" s="17">
        <v>18446654</v>
      </c>
      <c r="F136" s="10"/>
      <c r="G136" s="16">
        <v>1.5615488709590543E-2</v>
      </c>
      <c r="I136" s="17">
        <v>7009672</v>
      </c>
      <c r="K136" s="17">
        <v>18976658</v>
      </c>
      <c r="L136" s="10"/>
      <c r="M136" s="16">
        <v>1.5852273429019598E-2</v>
      </c>
      <c r="N136" s="10"/>
      <c r="O136" s="17">
        <v>9017151</v>
      </c>
      <c r="Q136" s="17">
        <v>7369244</v>
      </c>
      <c r="R136" s="17">
        <v>7009672</v>
      </c>
      <c r="S136" s="17">
        <v>6645691</v>
      </c>
      <c r="T136" s="17">
        <v>6323335</v>
      </c>
      <c r="U136" s="17">
        <v>7009672</v>
      </c>
      <c r="V136" s="17">
        <v>7806556</v>
      </c>
    </row>
    <row r="137" spans="1:23" x14ac:dyDescent="0.2">
      <c r="A137" s="13">
        <v>282</v>
      </c>
      <c r="C137" s="14" t="s">
        <v>156</v>
      </c>
      <c r="D137" s="10"/>
      <c r="E137" s="17">
        <v>2562378</v>
      </c>
      <c r="F137" s="10"/>
      <c r="G137" s="16">
        <v>2.1691079980522862E-3</v>
      </c>
      <c r="I137" s="17">
        <v>973699</v>
      </c>
      <c r="K137" s="17">
        <v>2584851</v>
      </c>
      <c r="L137" s="10"/>
      <c r="M137" s="16">
        <v>2.1592719237114744E-3</v>
      </c>
      <c r="N137" s="10"/>
      <c r="O137" s="17">
        <v>1228247</v>
      </c>
      <c r="Q137" s="17">
        <v>1023646</v>
      </c>
      <c r="R137" s="17">
        <v>973699</v>
      </c>
      <c r="S137" s="17">
        <v>923139</v>
      </c>
      <c r="T137" s="17">
        <v>878361</v>
      </c>
      <c r="U137" s="17">
        <v>973699</v>
      </c>
      <c r="V137" s="17">
        <v>1084393</v>
      </c>
    </row>
    <row r="138" spans="1:23" x14ac:dyDescent="0.2">
      <c r="A138" s="13">
        <v>283</v>
      </c>
      <c r="C138" s="14" t="s">
        <v>157</v>
      </c>
      <c r="D138" s="10"/>
      <c r="E138" s="17">
        <v>4771597</v>
      </c>
      <c r="F138" s="10"/>
      <c r="G138" s="16">
        <v>4.0392593193440997E-3</v>
      </c>
      <c r="I138" s="17">
        <v>1813191</v>
      </c>
      <c r="K138" s="17">
        <v>4906587</v>
      </c>
      <c r="L138" s="10"/>
      <c r="M138" s="16">
        <v>4.098749038280238E-3</v>
      </c>
      <c r="N138" s="10"/>
      <c r="O138" s="17">
        <v>2331464</v>
      </c>
      <c r="Q138" s="17">
        <v>1906201</v>
      </c>
      <c r="R138" s="17">
        <v>1813191</v>
      </c>
      <c r="S138" s="17">
        <v>1719040</v>
      </c>
      <c r="T138" s="17">
        <v>1635656</v>
      </c>
      <c r="U138" s="17">
        <v>1813191</v>
      </c>
      <c r="V138" s="17">
        <v>2019321</v>
      </c>
    </row>
    <row r="139" spans="1:23" x14ac:dyDescent="0.2">
      <c r="A139" s="13">
        <v>284</v>
      </c>
      <c r="C139" s="14" t="s">
        <v>158</v>
      </c>
      <c r="D139" s="10"/>
      <c r="E139" s="17">
        <v>612553</v>
      </c>
      <c r="F139" s="10"/>
      <c r="G139" s="16">
        <v>5.1853926763768734E-4</v>
      </c>
      <c r="I139" s="17">
        <v>232766</v>
      </c>
      <c r="K139" s="17">
        <v>657497</v>
      </c>
      <c r="L139" s="10"/>
      <c r="M139" s="16">
        <v>5.4924435181158339E-4</v>
      </c>
      <c r="N139" s="10"/>
      <c r="O139" s="17">
        <v>312421</v>
      </c>
      <c r="Q139" s="17">
        <v>244706</v>
      </c>
      <c r="R139" s="17">
        <v>232766</v>
      </c>
      <c r="S139" s="17">
        <v>220679</v>
      </c>
      <c r="T139" s="17">
        <v>209975</v>
      </c>
      <c r="U139" s="17">
        <v>232766</v>
      </c>
      <c r="V139" s="17">
        <v>259228</v>
      </c>
    </row>
    <row r="140" spans="1:23" x14ac:dyDescent="0.2">
      <c r="A140" s="13">
        <v>285</v>
      </c>
      <c r="C140" s="14" t="s">
        <v>159</v>
      </c>
      <c r="D140" s="10"/>
      <c r="E140" s="17">
        <v>2539248</v>
      </c>
      <c r="F140" s="10"/>
      <c r="G140" s="16">
        <v>2.1495279563898346E-3</v>
      </c>
      <c r="I140" s="17">
        <v>964904</v>
      </c>
      <c r="K140" s="17">
        <v>2481563</v>
      </c>
      <c r="L140" s="10"/>
      <c r="M140" s="16">
        <v>2.0729896279596842E-3</v>
      </c>
      <c r="N140" s="10"/>
      <c r="O140" s="17">
        <v>1179163</v>
      </c>
      <c r="Q140" s="17">
        <v>1014400</v>
      </c>
      <c r="R140" s="17">
        <v>964904</v>
      </c>
      <c r="S140" s="17">
        <v>914801</v>
      </c>
      <c r="T140" s="17">
        <v>870428</v>
      </c>
      <c r="U140" s="17">
        <v>964904</v>
      </c>
      <c r="V140" s="17">
        <v>1074598</v>
      </c>
    </row>
    <row r="141" spans="1:23" x14ac:dyDescent="0.2">
      <c r="A141" s="13">
        <v>286</v>
      </c>
      <c r="C141" s="14" t="s">
        <v>160</v>
      </c>
      <c r="D141" s="10"/>
      <c r="E141" s="17">
        <v>3126742</v>
      </c>
      <c r="F141" s="10"/>
      <c r="G141" s="16">
        <v>2.6468542424443239E-3</v>
      </c>
      <c r="I141" s="17">
        <v>1188152</v>
      </c>
      <c r="K141" s="17">
        <v>3204290</v>
      </c>
      <c r="L141" s="10"/>
      <c r="M141" s="16">
        <v>2.6767242802116795E-3</v>
      </c>
      <c r="N141" s="10"/>
      <c r="O141" s="17">
        <v>1522585</v>
      </c>
      <c r="Q141" s="17">
        <v>1249100</v>
      </c>
      <c r="R141" s="17">
        <v>1188152</v>
      </c>
      <c r="S141" s="17">
        <v>1126457</v>
      </c>
      <c r="T141" s="17">
        <v>1071817</v>
      </c>
      <c r="U141" s="17">
        <v>1188152</v>
      </c>
      <c r="V141" s="17">
        <v>1323225</v>
      </c>
    </row>
    <row r="142" spans="1:23" x14ac:dyDescent="0.2">
      <c r="A142" s="13">
        <v>287</v>
      </c>
      <c r="C142" s="14" t="s">
        <v>161</v>
      </c>
      <c r="D142" s="10"/>
      <c r="E142" s="17">
        <v>803775</v>
      </c>
      <c r="F142" s="10"/>
      <c r="G142" s="16">
        <v>6.8041279668123761E-4</v>
      </c>
      <c r="I142" s="17">
        <v>305432</v>
      </c>
      <c r="K142" s="17">
        <v>837693</v>
      </c>
      <c r="L142" s="10"/>
      <c r="M142" s="16">
        <v>6.9977224048490064E-4</v>
      </c>
      <c r="N142" s="10"/>
      <c r="O142" s="17">
        <v>398048</v>
      </c>
      <c r="Q142" s="17">
        <v>321100</v>
      </c>
      <c r="R142" s="17">
        <v>305432</v>
      </c>
      <c r="S142" s="17">
        <v>289572</v>
      </c>
      <c r="T142" s="17">
        <v>275526</v>
      </c>
      <c r="U142" s="17">
        <v>305432</v>
      </c>
      <c r="V142" s="17">
        <v>340155</v>
      </c>
    </row>
    <row r="143" spans="1:23" x14ac:dyDescent="0.2">
      <c r="A143" s="13">
        <v>288</v>
      </c>
      <c r="C143" s="14" t="s">
        <v>162</v>
      </c>
      <c r="D143" s="10"/>
      <c r="E143" s="17">
        <v>1248012</v>
      </c>
      <c r="F143" s="10"/>
      <c r="G143" s="16">
        <v>1.0564689561279521E-3</v>
      </c>
      <c r="I143" s="17">
        <v>474240</v>
      </c>
      <c r="K143" s="17">
        <v>1551837</v>
      </c>
      <c r="L143" s="10"/>
      <c r="M143" s="16">
        <v>1.2963370284309011E-3</v>
      </c>
      <c r="N143" s="10"/>
      <c r="O143" s="17">
        <v>737386</v>
      </c>
      <c r="Q143" s="17">
        <v>498567</v>
      </c>
      <c r="R143" s="17">
        <v>474240</v>
      </c>
      <c r="S143" s="17">
        <v>449615</v>
      </c>
      <c r="T143" s="17">
        <v>427806</v>
      </c>
      <c r="U143" s="17">
        <v>474240</v>
      </c>
      <c r="V143" s="17">
        <v>528153</v>
      </c>
    </row>
    <row r="144" spans="1:23" x14ac:dyDescent="0.2">
      <c r="A144" s="13">
        <v>290</v>
      </c>
      <c r="C144" s="14" t="s">
        <v>163</v>
      </c>
      <c r="D144" s="10"/>
      <c r="E144" s="17">
        <v>3608173</v>
      </c>
      <c r="F144" s="10"/>
      <c r="G144" s="16">
        <v>3.0543959215448739E-3</v>
      </c>
      <c r="I144" s="17">
        <v>1371095</v>
      </c>
      <c r="K144" s="17">
        <v>3638568</v>
      </c>
      <c r="L144" s="10"/>
      <c r="M144" s="16">
        <v>3.0395012033246835E-3</v>
      </c>
      <c r="N144" s="10"/>
      <c r="O144" s="17">
        <v>1728940</v>
      </c>
      <c r="Q144" s="17">
        <v>1441427</v>
      </c>
      <c r="R144" s="17">
        <v>1371095</v>
      </c>
      <c r="S144" s="17">
        <v>1299900</v>
      </c>
      <c r="T144" s="17">
        <v>1236847</v>
      </c>
      <c r="U144" s="17">
        <v>1371095</v>
      </c>
      <c r="V144" s="17">
        <v>1526966</v>
      </c>
    </row>
    <row r="145" spans="1:22" x14ac:dyDescent="0.2">
      <c r="A145" s="13">
        <v>291</v>
      </c>
      <c r="C145" s="14" t="s">
        <v>164</v>
      </c>
      <c r="D145" s="10"/>
      <c r="E145" s="17">
        <v>2426181</v>
      </c>
      <c r="F145" s="10"/>
      <c r="G145" s="16">
        <v>2.053814313041438E-3</v>
      </c>
      <c r="I145" s="17">
        <v>921939</v>
      </c>
      <c r="K145" s="17">
        <v>2471173</v>
      </c>
      <c r="L145" s="10"/>
      <c r="M145" s="16">
        <v>2.0643102745705093E-3</v>
      </c>
      <c r="N145" s="10"/>
      <c r="O145" s="17">
        <v>1174227</v>
      </c>
      <c r="Q145" s="17">
        <v>969231</v>
      </c>
      <c r="R145" s="17">
        <v>921939</v>
      </c>
      <c r="S145" s="17">
        <v>874067</v>
      </c>
      <c r="T145" s="17">
        <v>831669</v>
      </c>
      <c r="U145" s="17">
        <v>921939</v>
      </c>
      <c r="V145" s="17">
        <v>1026748</v>
      </c>
    </row>
    <row r="146" spans="1:22" x14ac:dyDescent="0.2">
      <c r="A146" s="13">
        <v>292</v>
      </c>
      <c r="C146" s="14" t="s">
        <v>165</v>
      </c>
      <c r="D146" s="10"/>
      <c r="E146" s="17">
        <v>1905320</v>
      </c>
      <c r="F146" s="10"/>
      <c r="G146" s="16">
        <v>1.6128942922742006E-3</v>
      </c>
      <c r="I146" s="17">
        <v>724017</v>
      </c>
      <c r="K146" s="17">
        <v>1946975</v>
      </c>
      <c r="L146" s="10"/>
      <c r="M146" s="16">
        <v>1.6264181005667822E-3</v>
      </c>
      <c r="N146" s="10"/>
      <c r="O146" s="17">
        <v>925148</v>
      </c>
      <c r="Q146" s="17">
        <v>761157</v>
      </c>
      <c r="R146" s="17">
        <v>724017</v>
      </c>
      <c r="S146" s="17">
        <v>686422</v>
      </c>
      <c r="T146" s="17">
        <v>653126</v>
      </c>
      <c r="U146" s="17">
        <v>724017</v>
      </c>
      <c r="V146" s="17">
        <v>806326</v>
      </c>
    </row>
    <row r="147" spans="1:22" x14ac:dyDescent="0.2">
      <c r="A147" s="13">
        <v>293</v>
      </c>
      <c r="C147" s="14" t="s">
        <v>166</v>
      </c>
      <c r="D147" s="10"/>
      <c r="E147" s="17">
        <v>3250528</v>
      </c>
      <c r="F147" s="10"/>
      <c r="G147" s="16">
        <v>2.7516417494580819E-3</v>
      </c>
      <c r="I147" s="17">
        <v>1235190</v>
      </c>
      <c r="K147" s="17">
        <v>3755019</v>
      </c>
      <c r="L147" s="10"/>
      <c r="M147" s="16">
        <v>3.1367792958677835E-3</v>
      </c>
      <c r="N147" s="10"/>
      <c r="O147" s="17">
        <v>1784275</v>
      </c>
      <c r="Q147" s="17">
        <v>1298551</v>
      </c>
      <c r="R147" s="17">
        <v>1235190</v>
      </c>
      <c r="S147" s="17">
        <v>1171052</v>
      </c>
      <c r="T147" s="17">
        <v>1114249</v>
      </c>
      <c r="U147" s="17">
        <v>1235190</v>
      </c>
      <c r="V147" s="17">
        <v>1375611</v>
      </c>
    </row>
    <row r="148" spans="1:22" x14ac:dyDescent="0.2">
      <c r="A148" s="13">
        <v>294</v>
      </c>
      <c r="C148" s="14" t="s">
        <v>167</v>
      </c>
      <c r="D148" s="10"/>
      <c r="E148" s="17">
        <v>1977939</v>
      </c>
      <c r="F148" s="10"/>
      <c r="G148" s="16">
        <v>1.6743678350967504E-3</v>
      </c>
      <c r="I148" s="17">
        <v>751610</v>
      </c>
      <c r="K148" s="17">
        <v>1822393</v>
      </c>
      <c r="L148" s="10"/>
      <c r="M148" s="16">
        <v>1.5223477248275915E-3</v>
      </c>
      <c r="N148" s="10"/>
      <c r="O148" s="17">
        <v>865947</v>
      </c>
      <c r="Q148" s="17">
        <v>790165</v>
      </c>
      <c r="R148" s="17">
        <v>751610</v>
      </c>
      <c r="S148" s="17">
        <v>712582</v>
      </c>
      <c r="T148" s="17">
        <v>678018</v>
      </c>
      <c r="U148" s="17">
        <v>751610</v>
      </c>
      <c r="V148" s="17">
        <v>837056</v>
      </c>
    </row>
    <row r="149" spans="1:22" x14ac:dyDescent="0.2">
      <c r="A149" s="13">
        <v>295</v>
      </c>
      <c r="C149" s="14" t="s">
        <v>168</v>
      </c>
      <c r="D149" s="10"/>
      <c r="E149" s="17">
        <v>9433329</v>
      </c>
      <c r="F149" s="10"/>
      <c r="G149" s="16">
        <v>7.9855155570952348E-3</v>
      </c>
      <c r="I149" s="17">
        <v>3584638</v>
      </c>
      <c r="K149" s="17">
        <v>9687573</v>
      </c>
      <c r="L149" s="10"/>
      <c r="M149" s="16">
        <v>8.0925764726111245E-3</v>
      </c>
      <c r="N149" s="10"/>
      <c r="O149" s="17">
        <v>4603250</v>
      </c>
      <c r="Q149" s="17">
        <v>3768517</v>
      </c>
      <c r="R149" s="17">
        <v>3584638</v>
      </c>
      <c r="S149" s="17">
        <v>3398504</v>
      </c>
      <c r="T149" s="17">
        <v>3233656</v>
      </c>
      <c r="U149" s="17">
        <v>3584638</v>
      </c>
      <c r="V149" s="17">
        <v>3992152</v>
      </c>
    </row>
    <row r="150" spans="1:22" x14ac:dyDescent="0.2">
      <c r="A150" s="13">
        <v>296</v>
      </c>
      <c r="C150" s="14" t="s">
        <v>169</v>
      </c>
      <c r="D150" s="10"/>
      <c r="E150" s="17">
        <v>1500972</v>
      </c>
      <c r="F150" s="10"/>
      <c r="G150" s="16">
        <v>1.2706050278501204E-3</v>
      </c>
      <c r="I150" s="17">
        <v>570365</v>
      </c>
      <c r="K150" s="17">
        <v>1636683</v>
      </c>
      <c r="L150" s="10"/>
      <c r="M150" s="16">
        <v>1.3672136807560153E-3</v>
      </c>
      <c r="N150" s="10"/>
      <c r="O150" s="17">
        <v>777707</v>
      </c>
      <c r="Q150" s="17">
        <v>599623</v>
      </c>
      <c r="R150" s="17">
        <v>570365</v>
      </c>
      <c r="S150" s="17">
        <v>540748</v>
      </c>
      <c r="T150" s="17">
        <v>514519</v>
      </c>
      <c r="U150" s="17">
        <v>570365</v>
      </c>
      <c r="V150" s="17">
        <v>635206</v>
      </c>
    </row>
    <row r="151" spans="1:22" x14ac:dyDescent="0.2">
      <c r="A151" s="13">
        <v>297</v>
      </c>
      <c r="C151" s="14" t="s">
        <v>170</v>
      </c>
      <c r="D151" s="10"/>
      <c r="E151" s="17">
        <v>2928467</v>
      </c>
      <c r="F151" s="10"/>
      <c r="G151" s="16">
        <v>2.4790101974541557E-3</v>
      </c>
      <c r="I151" s="17">
        <v>1112810</v>
      </c>
      <c r="K151" s="17">
        <v>2926530</v>
      </c>
      <c r="L151" s="10"/>
      <c r="M151" s="16">
        <v>2.4446956760367775E-3</v>
      </c>
      <c r="N151" s="10"/>
      <c r="O151" s="17">
        <v>1390601</v>
      </c>
      <c r="Q151" s="17">
        <v>1169893</v>
      </c>
      <c r="R151" s="17">
        <v>1112810</v>
      </c>
      <c r="S151" s="17">
        <v>1055027</v>
      </c>
      <c r="T151" s="17">
        <v>1003852</v>
      </c>
      <c r="U151" s="17">
        <v>1112810</v>
      </c>
      <c r="V151" s="17">
        <v>1239318</v>
      </c>
    </row>
    <row r="152" spans="1:22" x14ac:dyDescent="0.2">
      <c r="A152" s="13">
        <v>298</v>
      </c>
      <c r="C152" s="14" t="s">
        <v>171</v>
      </c>
      <c r="D152" s="10"/>
      <c r="E152" s="17">
        <v>3069092</v>
      </c>
      <c r="F152" s="10"/>
      <c r="G152" s="16">
        <v>2.598052279545909E-3</v>
      </c>
      <c r="I152" s="17">
        <v>1166246</v>
      </c>
      <c r="K152" s="17">
        <v>3008038</v>
      </c>
      <c r="L152" s="10"/>
      <c r="M152" s="16">
        <v>2.5127839085723764E-3</v>
      </c>
      <c r="N152" s="10"/>
      <c r="O152" s="17">
        <v>1429332</v>
      </c>
      <c r="Q152" s="17">
        <v>1226070</v>
      </c>
      <c r="R152" s="17">
        <v>1166246</v>
      </c>
      <c r="S152" s="17">
        <v>1105688</v>
      </c>
      <c r="T152" s="17">
        <v>1052056</v>
      </c>
      <c r="U152" s="17">
        <v>1166246</v>
      </c>
      <c r="V152" s="17">
        <v>1298829</v>
      </c>
    </row>
    <row r="153" spans="1:22" x14ac:dyDescent="0.2">
      <c r="A153" s="13">
        <v>299</v>
      </c>
      <c r="C153" s="14" t="s">
        <v>172</v>
      </c>
      <c r="D153" s="10"/>
      <c r="E153" s="17">
        <v>1812555</v>
      </c>
      <c r="F153" s="10"/>
      <c r="G153" s="16">
        <v>1.5343667278635944E-3</v>
      </c>
      <c r="I153" s="17">
        <v>688767</v>
      </c>
      <c r="K153" s="17">
        <v>1769208</v>
      </c>
      <c r="L153" s="10"/>
      <c r="M153" s="16">
        <v>1.4779192926809824E-3</v>
      </c>
      <c r="N153" s="10"/>
      <c r="O153" s="17">
        <v>840677</v>
      </c>
      <c r="Q153" s="17">
        <v>724098</v>
      </c>
      <c r="R153" s="17">
        <v>688767</v>
      </c>
      <c r="S153" s="17">
        <v>653002</v>
      </c>
      <c r="T153" s="17">
        <v>621328</v>
      </c>
      <c r="U153" s="17">
        <v>688767</v>
      </c>
      <c r="V153" s="17">
        <v>767068</v>
      </c>
    </row>
    <row r="154" spans="1:22" x14ac:dyDescent="0.2">
      <c r="A154" s="13">
        <v>301</v>
      </c>
      <c r="C154" s="14" t="s">
        <v>173</v>
      </c>
      <c r="D154" s="10"/>
      <c r="E154" s="17">
        <v>5902627</v>
      </c>
      <c r="F154" s="10"/>
      <c r="G154" s="16">
        <v>4.9967005005582205E-3</v>
      </c>
      <c r="I154" s="17">
        <v>2242977</v>
      </c>
      <c r="K154" s="17">
        <v>5961010</v>
      </c>
      <c r="L154" s="10"/>
      <c r="M154" s="16">
        <v>4.9795680795385634E-3</v>
      </c>
      <c r="N154" s="10"/>
      <c r="O154" s="17">
        <v>2832497</v>
      </c>
      <c r="Q154" s="17">
        <v>2358034</v>
      </c>
      <c r="R154" s="17">
        <v>2242977</v>
      </c>
      <c r="S154" s="17">
        <v>2126509</v>
      </c>
      <c r="T154" s="17">
        <v>2023361</v>
      </c>
      <c r="U154" s="17">
        <v>2242977</v>
      </c>
      <c r="V154" s="17">
        <v>2497967</v>
      </c>
    </row>
    <row r="155" spans="1:22" x14ac:dyDescent="0.2">
      <c r="A155" s="13">
        <v>305</v>
      </c>
      <c r="C155" s="14" t="s">
        <v>174</v>
      </c>
      <c r="D155" s="10"/>
      <c r="E155" s="17">
        <v>0</v>
      </c>
      <c r="F155" s="10"/>
      <c r="G155" s="16">
        <v>0</v>
      </c>
      <c r="I155" s="17">
        <v>0</v>
      </c>
      <c r="K155" s="17">
        <v>0</v>
      </c>
      <c r="L155" s="10"/>
      <c r="M155" s="16">
        <v>0</v>
      </c>
      <c r="N155" s="10"/>
      <c r="O155" s="17">
        <v>0</v>
      </c>
      <c r="Q155" s="17">
        <v>0</v>
      </c>
      <c r="R155" s="17">
        <v>0</v>
      </c>
      <c r="S155" s="17">
        <v>0</v>
      </c>
      <c r="T155" s="17">
        <v>0</v>
      </c>
      <c r="U155" s="17">
        <v>0</v>
      </c>
      <c r="V155" s="17">
        <v>0</v>
      </c>
    </row>
    <row r="156" spans="1:22" x14ac:dyDescent="0.2">
      <c r="A156" s="13">
        <v>310</v>
      </c>
      <c r="C156" s="14" t="s">
        <v>175</v>
      </c>
      <c r="D156" s="10"/>
      <c r="E156" s="17">
        <v>1752695</v>
      </c>
      <c r="F156" s="10"/>
      <c r="G156" s="16">
        <v>1.4836939525106178E-3</v>
      </c>
      <c r="I156" s="17">
        <v>666017</v>
      </c>
      <c r="K156" s="17">
        <v>1630162</v>
      </c>
      <c r="L156" s="10"/>
      <c r="M156" s="16">
        <v>1.3617663214248498E-3</v>
      </c>
      <c r="N156" s="10"/>
      <c r="O156" s="17">
        <v>774602</v>
      </c>
      <c r="Q156" s="17">
        <v>700181</v>
      </c>
      <c r="R156" s="17">
        <v>666017</v>
      </c>
      <c r="S156" s="17">
        <v>631434</v>
      </c>
      <c r="T156" s="17">
        <v>600805</v>
      </c>
      <c r="U156" s="17">
        <v>666017</v>
      </c>
      <c r="V156" s="17">
        <v>741732</v>
      </c>
    </row>
    <row r="157" spans="1:22" x14ac:dyDescent="0.2">
      <c r="A157" s="13">
        <v>311</v>
      </c>
      <c r="C157" s="14" t="s">
        <v>176</v>
      </c>
      <c r="D157" s="10"/>
      <c r="E157" s="17">
        <v>0</v>
      </c>
      <c r="F157" s="10"/>
      <c r="G157" s="16">
        <v>0</v>
      </c>
      <c r="I157" s="17">
        <v>0</v>
      </c>
      <c r="K157" s="17">
        <v>0</v>
      </c>
      <c r="L157" s="10"/>
      <c r="M157" s="16">
        <v>0</v>
      </c>
      <c r="N157" s="10"/>
      <c r="O157" s="17">
        <v>0</v>
      </c>
      <c r="Q157" s="17">
        <v>0</v>
      </c>
      <c r="R157" s="17">
        <v>0</v>
      </c>
      <c r="S157" s="17">
        <v>0</v>
      </c>
      <c r="T157" s="17">
        <v>0</v>
      </c>
      <c r="U157" s="17">
        <v>0</v>
      </c>
      <c r="V157" s="17">
        <v>0</v>
      </c>
    </row>
    <row r="158" spans="1:22" x14ac:dyDescent="0.2">
      <c r="A158" s="13">
        <v>319</v>
      </c>
      <c r="C158" s="14" t="s">
        <v>177</v>
      </c>
      <c r="D158" s="10"/>
      <c r="E158" s="17">
        <v>0</v>
      </c>
      <c r="F158" s="10"/>
      <c r="G158" s="16">
        <v>0</v>
      </c>
      <c r="I158" s="17">
        <v>0</v>
      </c>
      <c r="K158" s="17">
        <v>0</v>
      </c>
      <c r="L158" s="10"/>
      <c r="M158" s="16">
        <v>0</v>
      </c>
      <c r="N158" s="10"/>
      <c r="O158" s="17">
        <v>0</v>
      </c>
      <c r="Q158" s="17">
        <v>0</v>
      </c>
      <c r="R158" s="17">
        <v>0</v>
      </c>
      <c r="S158" s="17">
        <v>0</v>
      </c>
      <c r="T158" s="17">
        <v>0</v>
      </c>
      <c r="U158" s="17">
        <v>0</v>
      </c>
      <c r="V158" s="17">
        <v>0</v>
      </c>
    </row>
    <row r="159" spans="1:22" x14ac:dyDescent="0.2">
      <c r="A159" s="13">
        <v>320</v>
      </c>
      <c r="C159" s="14" t="s">
        <v>178</v>
      </c>
      <c r="D159" s="10"/>
      <c r="E159" s="17">
        <v>993728</v>
      </c>
      <c r="F159" s="10"/>
      <c r="G159" s="16">
        <v>8.4121208997599186E-4</v>
      </c>
      <c r="I159" s="17">
        <v>377614</v>
      </c>
      <c r="K159" s="17">
        <v>981469</v>
      </c>
      <c r="L159" s="10"/>
      <c r="M159" s="16">
        <v>8.1987644769202438E-4</v>
      </c>
      <c r="N159" s="10"/>
      <c r="O159" s="17">
        <v>466365</v>
      </c>
      <c r="Q159" s="17">
        <v>396984</v>
      </c>
      <c r="R159" s="17">
        <v>377614</v>
      </c>
      <c r="S159" s="17">
        <v>358006</v>
      </c>
      <c r="T159" s="17">
        <v>340641</v>
      </c>
      <c r="U159" s="17">
        <v>377614</v>
      </c>
      <c r="V159" s="17">
        <v>420542</v>
      </c>
    </row>
    <row r="160" spans="1:22" x14ac:dyDescent="0.2">
      <c r="A160" s="13">
        <v>325</v>
      </c>
      <c r="C160" s="14" t="s">
        <v>179</v>
      </c>
      <c r="D160" s="10"/>
      <c r="E160" s="17">
        <v>0</v>
      </c>
      <c r="F160" s="10"/>
      <c r="G160" s="16">
        <v>0</v>
      </c>
      <c r="I160" s="17">
        <v>0</v>
      </c>
      <c r="K160" s="17">
        <v>0</v>
      </c>
      <c r="L160" s="10"/>
      <c r="M160" s="16">
        <v>0</v>
      </c>
      <c r="N160" s="10"/>
      <c r="O160" s="17">
        <v>0</v>
      </c>
      <c r="Q160" s="17">
        <v>0</v>
      </c>
      <c r="R160" s="17">
        <v>0</v>
      </c>
      <c r="S160" s="17">
        <v>0</v>
      </c>
      <c r="T160" s="17">
        <v>0</v>
      </c>
      <c r="U160" s="17">
        <v>0</v>
      </c>
      <c r="V160" s="17">
        <v>0</v>
      </c>
    </row>
    <row r="161" spans="1:22" x14ac:dyDescent="0.2">
      <c r="A161" s="13">
        <v>326</v>
      </c>
      <c r="C161" s="14" t="s">
        <v>180</v>
      </c>
      <c r="D161" s="10"/>
      <c r="E161" s="17">
        <v>0</v>
      </c>
      <c r="F161" s="10"/>
      <c r="G161" s="16">
        <v>0</v>
      </c>
      <c r="I161" s="17">
        <v>0</v>
      </c>
      <c r="K161" s="17">
        <v>0</v>
      </c>
      <c r="L161" s="10"/>
      <c r="M161" s="16">
        <v>0</v>
      </c>
      <c r="N161" s="10"/>
      <c r="O161" s="17">
        <v>0</v>
      </c>
      <c r="Q161" s="17">
        <v>0</v>
      </c>
      <c r="R161" s="17">
        <v>0</v>
      </c>
      <c r="S161" s="17">
        <v>0</v>
      </c>
      <c r="T161" s="17">
        <v>0</v>
      </c>
      <c r="U161" s="17">
        <v>0</v>
      </c>
      <c r="V161" s="17">
        <v>0</v>
      </c>
    </row>
    <row r="162" spans="1:22" x14ac:dyDescent="0.2">
      <c r="A162" s="13">
        <v>330</v>
      </c>
      <c r="C162" s="14" t="s">
        <v>181</v>
      </c>
      <c r="D162" s="10"/>
      <c r="E162" s="17">
        <v>14810</v>
      </c>
      <c r="F162" s="10"/>
      <c r="G162" s="16">
        <v>1.2536983009983055E-5</v>
      </c>
      <c r="I162" s="17">
        <v>5627</v>
      </c>
      <c r="K162" s="17">
        <v>14809</v>
      </c>
      <c r="L162" s="10"/>
      <c r="M162" s="16">
        <v>1.2370793487997266E-5</v>
      </c>
      <c r="N162" s="10"/>
      <c r="O162" s="17">
        <v>7034</v>
      </c>
      <c r="Q162" s="17">
        <v>5916</v>
      </c>
      <c r="R162" s="17">
        <v>5627</v>
      </c>
      <c r="S162" s="17">
        <v>5335</v>
      </c>
      <c r="T162" s="17">
        <v>5076</v>
      </c>
      <c r="U162" s="17">
        <v>5627</v>
      </c>
      <c r="V162" s="17">
        <v>6267</v>
      </c>
    </row>
    <row r="163" spans="1:22" x14ac:dyDescent="0.2">
      <c r="A163" s="13">
        <v>350</v>
      </c>
      <c r="C163" s="14" t="s">
        <v>182</v>
      </c>
      <c r="D163" s="10"/>
      <c r="E163" s="17">
        <v>417100</v>
      </c>
      <c r="F163" s="10"/>
      <c r="G163" s="16">
        <v>3.5308410624334451E-4</v>
      </c>
      <c r="I163" s="17">
        <v>158496</v>
      </c>
      <c r="K163" s="17">
        <v>430129</v>
      </c>
      <c r="L163" s="10"/>
      <c r="M163" s="16">
        <v>3.5931102925239897E-4</v>
      </c>
      <c r="N163" s="10"/>
      <c r="O163" s="17">
        <v>204384</v>
      </c>
      <c r="Q163" s="17">
        <v>166626</v>
      </c>
      <c r="R163" s="17">
        <v>158496</v>
      </c>
      <c r="S163" s="17">
        <v>150266</v>
      </c>
      <c r="T163" s="17">
        <v>142977</v>
      </c>
      <c r="U163" s="17">
        <v>158496</v>
      </c>
      <c r="V163" s="17">
        <v>176514</v>
      </c>
    </row>
    <row r="164" spans="1:22" x14ac:dyDescent="0.2">
      <c r="A164" s="13">
        <v>360</v>
      </c>
      <c r="C164" s="14" t="s">
        <v>183</v>
      </c>
      <c r="D164" s="10"/>
      <c r="E164" s="17">
        <v>270945</v>
      </c>
      <c r="F164" s="10"/>
      <c r="G164" s="16">
        <v>2.2936076040782298E-4</v>
      </c>
      <c r="I164" s="17">
        <v>102956</v>
      </c>
      <c r="K164" s="17">
        <v>284004</v>
      </c>
      <c r="L164" s="10"/>
      <c r="M164" s="16">
        <v>2.3724456977278517E-4</v>
      </c>
      <c r="N164" s="10"/>
      <c r="O164" s="17">
        <v>134949</v>
      </c>
      <c r="Q164" s="17">
        <v>108237</v>
      </c>
      <c r="R164" s="17">
        <v>102956</v>
      </c>
      <c r="S164" s="17">
        <v>97610</v>
      </c>
      <c r="T164" s="17">
        <v>92875</v>
      </c>
      <c r="U164" s="17">
        <v>102956</v>
      </c>
      <c r="V164" s="17">
        <v>114660</v>
      </c>
    </row>
    <row r="165" spans="1:22" x14ac:dyDescent="0.2">
      <c r="A165" s="13">
        <v>400</v>
      </c>
      <c r="C165" s="14" t="s">
        <v>184</v>
      </c>
      <c r="D165" s="10"/>
      <c r="E165" s="17">
        <v>0</v>
      </c>
      <c r="F165" s="10"/>
      <c r="G165" s="16">
        <v>0</v>
      </c>
      <c r="I165" s="17">
        <v>0</v>
      </c>
      <c r="K165" s="17">
        <v>0</v>
      </c>
      <c r="L165" s="10"/>
      <c r="M165" s="16">
        <v>0</v>
      </c>
      <c r="N165" s="10"/>
      <c r="O165" s="17">
        <v>1</v>
      </c>
      <c r="Q165" s="17">
        <v>0</v>
      </c>
      <c r="R165" s="17">
        <v>0</v>
      </c>
      <c r="S165" s="17">
        <v>0</v>
      </c>
      <c r="T165" s="17">
        <v>0</v>
      </c>
      <c r="U165" s="17">
        <v>0</v>
      </c>
      <c r="V165" s="17">
        <v>0</v>
      </c>
    </row>
    <row r="166" spans="1:22" x14ac:dyDescent="0.2">
      <c r="A166" s="13">
        <v>402</v>
      </c>
      <c r="C166" s="14" t="s">
        <v>185</v>
      </c>
      <c r="D166" s="10"/>
      <c r="E166" s="17">
        <v>2113163</v>
      </c>
      <c r="F166" s="10"/>
      <c r="G166" s="16">
        <v>1.7888378547147076E-3</v>
      </c>
      <c r="I166" s="17">
        <v>802994</v>
      </c>
      <c r="K166" s="17">
        <v>2128318</v>
      </c>
      <c r="L166" s="10"/>
      <c r="M166" s="16">
        <v>1.777904143074304E-3</v>
      </c>
      <c r="N166" s="10"/>
      <c r="O166" s="17">
        <v>1011314</v>
      </c>
      <c r="Q166" s="17">
        <v>844185</v>
      </c>
      <c r="R166" s="17">
        <v>802994</v>
      </c>
      <c r="S166" s="17">
        <v>761298</v>
      </c>
      <c r="T166" s="17">
        <v>724371</v>
      </c>
      <c r="U166" s="17">
        <v>802994</v>
      </c>
      <c r="V166" s="17">
        <v>894281</v>
      </c>
    </row>
    <row r="167" spans="1:22" x14ac:dyDescent="0.2">
      <c r="A167" s="13">
        <v>403</v>
      </c>
      <c r="C167" s="14" t="s">
        <v>186</v>
      </c>
      <c r="D167" s="10"/>
      <c r="E167" s="17">
        <v>6027201</v>
      </c>
      <c r="F167" s="10"/>
      <c r="G167" s="16">
        <v>5.1021550664924293E-3</v>
      </c>
      <c r="I167" s="17">
        <v>2290318</v>
      </c>
      <c r="K167" s="17">
        <v>6204861</v>
      </c>
      <c r="L167" s="10"/>
      <c r="M167" s="16">
        <v>5.1832705822626923E-3</v>
      </c>
      <c r="N167" s="10"/>
      <c r="O167" s="17">
        <v>2948367</v>
      </c>
      <c r="Q167" s="17">
        <v>2407803</v>
      </c>
      <c r="R167" s="17">
        <v>2290318</v>
      </c>
      <c r="S167" s="17">
        <v>2171392</v>
      </c>
      <c r="T167" s="17">
        <v>2066066</v>
      </c>
      <c r="U167" s="17">
        <v>2290318</v>
      </c>
      <c r="V167" s="17">
        <v>2550689</v>
      </c>
    </row>
    <row r="168" spans="1:22" x14ac:dyDescent="0.2">
      <c r="A168" s="13">
        <v>405</v>
      </c>
      <c r="C168" s="14" t="s">
        <v>187</v>
      </c>
      <c r="D168" s="10"/>
      <c r="E168" s="17">
        <v>58240</v>
      </c>
      <c r="F168" s="10"/>
      <c r="G168" s="16">
        <v>4.9301410567279746E-5</v>
      </c>
      <c r="I168" s="17">
        <v>22134</v>
      </c>
      <c r="K168" s="17">
        <v>40140</v>
      </c>
      <c r="L168" s="10"/>
      <c r="M168" s="16">
        <v>3.3531207414964566E-5</v>
      </c>
      <c r="N168" s="10"/>
      <c r="O168" s="17">
        <v>19076</v>
      </c>
      <c r="Q168" s="17">
        <v>23269</v>
      </c>
      <c r="R168" s="17">
        <v>22134</v>
      </c>
      <c r="S168" s="17">
        <v>20985</v>
      </c>
      <c r="T168" s="17">
        <v>19967</v>
      </c>
      <c r="U168" s="17">
        <v>22134</v>
      </c>
      <c r="V168" s="17">
        <v>24650</v>
      </c>
    </row>
    <row r="169" spans="1:22" x14ac:dyDescent="0.2">
      <c r="A169" s="13">
        <v>407</v>
      </c>
      <c r="C169" s="14" t="s">
        <v>188</v>
      </c>
      <c r="D169" s="10"/>
      <c r="E169" s="17">
        <v>0</v>
      </c>
      <c r="F169" s="10"/>
      <c r="G169" s="16">
        <v>0</v>
      </c>
      <c r="I169" s="17">
        <v>-1</v>
      </c>
      <c r="K169" s="17">
        <v>21712</v>
      </c>
      <c r="L169" s="10"/>
      <c r="M169" s="16">
        <v>1.8137258978418303E-5</v>
      </c>
      <c r="N169" s="10"/>
      <c r="O169" s="17">
        <v>10316</v>
      </c>
      <c r="Q169" s="17">
        <v>-1</v>
      </c>
      <c r="R169" s="17">
        <v>-1</v>
      </c>
      <c r="S169" s="17">
        <v>-1</v>
      </c>
      <c r="T169" s="17">
        <v>-1</v>
      </c>
      <c r="U169" s="17">
        <v>-1</v>
      </c>
      <c r="V169" s="17">
        <v>-1</v>
      </c>
    </row>
    <row r="170" spans="1:22" x14ac:dyDescent="0.2">
      <c r="A170" s="13">
        <v>408</v>
      </c>
      <c r="C170" s="14" t="s">
        <v>189</v>
      </c>
      <c r="D170" s="10"/>
      <c r="E170" s="17">
        <v>0</v>
      </c>
      <c r="F170" s="10"/>
      <c r="G170" s="16">
        <v>0</v>
      </c>
      <c r="I170" s="17">
        <v>0</v>
      </c>
      <c r="K170" s="17">
        <v>0</v>
      </c>
      <c r="L170" s="10"/>
      <c r="M170" s="16">
        <v>0</v>
      </c>
      <c r="N170" s="10"/>
      <c r="O170" s="17">
        <v>0</v>
      </c>
      <c r="Q170" s="17">
        <v>0</v>
      </c>
      <c r="R170" s="17">
        <v>0</v>
      </c>
      <c r="S170" s="17">
        <v>0</v>
      </c>
      <c r="T170" s="17">
        <v>0</v>
      </c>
      <c r="U170" s="17">
        <v>0</v>
      </c>
      <c r="V170" s="17">
        <v>0</v>
      </c>
    </row>
    <row r="171" spans="1:22" x14ac:dyDescent="0.2">
      <c r="A171" s="13">
        <v>409</v>
      </c>
      <c r="C171" s="14" t="s">
        <v>190</v>
      </c>
      <c r="D171" s="10"/>
      <c r="E171" s="17">
        <v>2470256</v>
      </c>
      <c r="F171" s="10"/>
      <c r="G171" s="16">
        <v>2.0911247469485956E-3</v>
      </c>
      <c r="I171" s="17">
        <v>938689</v>
      </c>
      <c r="K171" s="17">
        <v>2570858</v>
      </c>
      <c r="L171" s="10"/>
      <c r="M171" s="16">
        <v>2.1475827810767557E-3</v>
      </c>
      <c r="N171" s="10"/>
      <c r="O171" s="17">
        <v>1221597</v>
      </c>
      <c r="Q171" s="17">
        <v>986840</v>
      </c>
      <c r="R171" s="17">
        <v>938689</v>
      </c>
      <c r="S171" s="17">
        <v>889947</v>
      </c>
      <c r="T171" s="17">
        <v>846779</v>
      </c>
      <c r="U171" s="17">
        <v>938689</v>
      </c>
      <c r="V171" s="17">
        <v>1045402</v>
      </c>
    </row>
    <row r="172" spans="1:22" x14ac:dyDescent="0.2">
      <c r="A172" s="13">
        <v>411</v>
      </c>
      <c r="C172" s="14" t="s">
        <v>191</v>
      </c>
      <c r="D172" s="10"/>
      <c r="E172" s="17">
        <v>3367716</v>
      </c>
      <c r="F172" s="10"/>
      <c r="G172" s="16">
        <v>2.8508439077952795E-3</v>
      </c>
      <c r="I172" s="17">
        <v>1279721</v>
      </c>
      <c r="K172" s="17">
        <v>3531599</v>
      </c>
      <c r="L172" s="10"/>
      <c r="M172" s="16">
        <v>2.9501439605251981E-3</v>
      </c>
      <c r="N172" s="10"/>
      <c r="O172" s="17">
        <v>1678113</v>
      </c>
      <c r="Q172" s="17">
        <v>1345366</v>
      </c>
      <c r="R172" s="17">
        <v>1279721</v>
      </c>
      <c r="S172" s="17">
        <v>1213271</v>
      </c>
      <c r="T172" s="17">
        <v>1154420</v>
      </c>
      <c r="U172" s="17">
        <v>1279721</v>
      </c>
      <c r="V172" s="17">
        <v>1425204</v>
      </c>
    </row>
    <row r="173" spans="1:22" x14ac:dyDescent="0.2">
      <c r="A173" s="13">
        <v>413</v>
      </c>
      <c r="C173" s="14" t="s">
        <v>192</v>
      </c>
      <c r="D173" s="10"/>
      <c r="E173" s="17">
        <v>129285</v>
      </c>
      <c r="F173" s="10"/>
      <c r="G173" s="16">
        <v>1.0944252859187435E-4</v>
      </c>
      <c r="I173" s="17">
        <v>49128</v>
      </c>
      <c r="K173" s="17">
        <v>128102</v>
      </c>
      <c r="L173" s="10"/>
      <c r="M173" s="16">
        <v>1.0701083040039339E-4</v>
      </c>
      <c r="N173" s="10"/>
      <c r="O173" s="17">
        <v>60869</v>
      </c>
      <c r="Q173" s="17">
        <v>51648</v>
      </c>
      <c r="R173" s="17">
        <v>49128</v>
      </c>
      <c r="S173" s="17">
        <v>46577</v>
      </c>
      <c r="T173" s="17">
        <v>44318</v>
      </c>
      <c r="U173" s="17">
        <v>49128</v>
      </c>
      <c r="V173" s="17">
        <v>54713</v>
      </c>
    </row>
    <row r="174" spans="1:22" x14ac:dyDescent="0.2">
      <c r="A174" s="13">
        <v>417</v>
      </c>
      <c r="C174" s="14" t="s">
        <v>193</v>
      </c>
      <c r="D174" s="10"/>
      <c r="E174" s="17">
        <v>35652</v>
      </c>
      <c r="F174" s="10"/>
      <c r="G174" s="16">
        <v>3.0180183543005795E-5</v>
      </c>
      <c r="I174" s="17">
        <v>13546</v>
      </c>
      <c r="K174" s="17">
        <v>46209</v>
      </c>
      <c r="L174" s="10"/>
      <c r="M174" s="16">
        <v>3.8600985636225655E-5</v>
      </c>
      <c r="N174" s="10"/>
      <c r="O174" s="17">
        <v>21956</v>
      </c>
      <c r="Q174" s="17">
        <v>14241</v>
      </c>
      <c r="R174" s="17">
        <v>13546</v>
      </c>
      <c r="S174" s="17">
        <v>12843</v>
      </c>
      <c r="T174" s="17">
        <v>12220</v>
      </c>
      <c r="U174" s="17">
        <v>13546</v>
      </c>
      <c r="V174" s="17">
        <v>15086</v>
      </c>
    </row>
    <row r="175" spans="1:22" x14ac:dyDescent="0.2">
      <c r="A175" s="13">
        <v>423</v>
      </c>
      <c r="C175" s="14" t="s">
        <v>194</v>
      </c>
      <c r="D175" s="10"/>
      <c r="E175" s="17">
        <v>522632</v>
      </c>
      <c r="F175" s="10"/>
      <c r="G175" s="16">
        <v>4.4241921029530476E-4</v>
      </c>
      <c r="I175" s="17">
        <v>198601</v>
      </c>
      <c r="K175" s="17">
        <v>527674</v>
      </c>
      <c r="L175" s="10"/>
      <c r="M175" s="16">
        <v>4.4079587298166451E-4</v>
      </c>
      <c r="N175" s="10"/>
      <c r="O175" s="17">
        <v>250736</v>
      </c>
      <c r="Q175" s="17">
        <v>208789</v>
      </c>
      <c r="R175" s="17">
        <v>198601</v>
      </c>
      <c r="S175" s="17">
        <v>188289</v>
      </c>
      <c r="T175" s="17">
        <v>179155</v>
      </c>
      <c r="U175" s="17">
        <v>198601</v>
      </c>
      <c r="V175" s="17">
        <v>221179</v>
      </c>
    </row>
    <row r="176" spans="1:22" x14ac:dyDescent="0.2">
      <c r="A176" s="13">
        <v>425</v>
      </c>
      <c r="C176" s="14" t="s">
        <v>195</v>
      </c>
      <c r="D176" s="10"/>
      <c r="E176" s="17">
        <v>1769932</v>
      </c>
      <c r="F176" s="10"/>
      <c r="G176" s="16">
        <v>1.4982854431347284E-3</v>
      </c>
      <c r="I176" s="17">
        <v>672568</v>
      </c>
      <c r="K176" s="17">
        <v>1824163</v>
      </c>
      <c r="L176" s="10"/>
      <c r="M176" s="16">
        <v>1.5238263057225712E-3</v>
      </c>
      <c r="N176" s="10"/>
      <c r="O176" s="17">
        <v>866791</v>
      </c>
      <c r="Q176" s="17">
        <v>707068</v>
      </c>
      <c r="R176" s="17">
        <v>672568</v>
      </c>
      <c r="S176" s="17">
        <v>637645</v>
      </c>
      <c r="T176" s="17">
        <v>606715</v>
      </c>
      <c r="U176" s="17">
        <v>672568</v>
      </c>
      <c r="V176" s="17">
        <v>749028</v>
      </c>
    </row>
    <row r="177" spans="1:23" x14ac:dyDescent="0.2">
      <c r="A177" s="13">
        <v>440</v>
      </c>
      <c r="C177" s="14" t="s">
        <v>196</v>
      </c>
      <c r="D177" s="10"/>
      <c r="E177" s="17">
        <v>10444232</v>
      </c>
      <c r="F177" s="10"/>
      <c r="G177" s="16">
        <v>8.8412666533640334E-3</v>
      </c>
      <c r="I177" s="17">
        <v>3968777</v>
      </c>
      <c r="K177" s="17">
        <v>10571935</v>
      </c>
      <c r="L177" s="10"/>
      <c r="M177" s="16">
        <v>8.8313339626936577E-3</v>
      </c>
      <c r="N177" s="10"/>
      <c r="O177" s="17">
        <v>5023475</v>
      </c>
      <c r="Q177" s="17">
        <v>4172361</v>
      </c>
      <c r="R177" s="17">
        <v>3968777</v>
      </c>
      <c r="S177" s="17">
        <v>3762696</v>
      </c>
      <c r="T177" s="17">
        <v>3580183</v>
      </c>
      <c r="U177" s="17">
        <v>3968777</v>
      </c>
      <c r="V177" s="17">
        <v>4419962</v>
      </c>
    </row>
    <row r="178" spans="1:23" x14ac:dyDescent="0.2">
      <c r="A178" s="13">
        <v>450</v>
      </c>
      <c r="C178" s="14" t="s">
        <v>197</v>
      </c>
      <c r="D178" s="10"/>
      <c r="E178" s="17">
        <v>0</v>
      </c>
      <c r="F178" s="10"/>
      <c r="G178" s="16">
        <v>0</v>
      </c>
      <c r="I178" s="17">
        <v>0</v>
      </c>
      <c r="K178" s="17">
        <v>0</v>
      </c>
      <c r="L178" s="10"/>
      <c r="M178" s="16">
        <v>0</v>
      </c>
      <c r="N178" s="10"/>
      <c r="O178" s="17">
        <v>0</v>
      </c>
      <c r="Q178" s="17">
        <v>0</v>
      </c>
      <c r="R178" s="17">
        <v>0</v>
      </c>
      <c r="S178" s="17">
        <v>0</v>
      </c>
      <c r="T178" s="17">
        <v>0</v>
      </c>
      <c r="U178" s="17">
        <v>0</v>
      </c>
      <c r="V178" s="17">
        <v>0</v>
      </c>
    </row>
    <row r="179" spans="1:23" x14ac:dyDescent="0.2">
      <c r="A179" s="13">
        <v>451</v>
      </c>
      <c r="C179" s="14" t="s">
        <v>198</v>
      </c>
      <c r="D179" s="10"/>
      <c r="E179" s="17">
        <v>0</v>
      </c>
      <c r="F179" s="10"/>
      <c r="G179" s="16">
        <v>0</v>
      </c>
      <c r="I179" s="17">
        <v>0</v>
      </c>
      <c r="K179" s="17">
        <v>0</v>
      </c>
      <c r="L179" s="10"/>
      <c r="M179" s="16">
        <v>0</v>
      </c>
      <c r="N179" s="10"/>
      <c r="O179" s="17">
        <v>0</v>
      </c>
      <c r="Q179" s="17">
        <v>0</v>
      </c>
      <c r="R179" s="17">
        <v>0</v>
      </c>
      <c r="S179" s="17">
        <v>0</v>
      </c>
      <c r="T179" s="17">
        <v>0</v>
      </c>
      <c r="U179" s="17">
        <v>0</v>
      </c>
      <c r="V179" s="17">
        <v>0</v>
      </c>
    </row>
    <row r="180" spans="1:23" x14ac:dyDescent="0.2">
      <c r="A180" s="13">
        <v>452</v>
      </c>
      <c r="C180" s="14" t="s">
        <v>199</v>
      </c>
      <c r="D180" s="10"/>
      <c r="E180" s="17">
        <v>0</v>
      </c>
      <c r="F180" s="10"/>
      <c r="G180" s="16">
        <v>0</v>
      </c>
      <c r="I180" s="17">
        <v>0</v>
      </c>
      <c r="K180" s="17">
        <v>0</v>
      </c>
      <c r="L180" s="10"/>
      <c r="M180" s="16">
        <v>0</v>
      </c>
      <c r="N180" s="10"/>
      <c r="O180" s="17">
        <v>0</v>
      </c>
      <c r="Q180" s="17">
        <v>0</v>
      </c>
      <c r="R180" s="17">
        <v>0</v>
      </c>
      <c r="S180" s="17">
        <v>0</v>
      </c>
      <c r="T180" s="17">
        <v>0</v>
      </c>
      <c r="U180" s="17">
        <v>0</v>
      </c>
      <c r="V180" s="17">
        <v>0</v>
      </c>
    </row>
    <row r="181" spans="1:23" x14ac:dyDescent="0.2">
      <c r="A181" s="13">
        <v>453</v>
      </c>
      <c r="C181" s="14" t="s">
        <v>200</v>
      </c>
      <c r="D181" s="10"/>
      <c r="E181" s="17">
        <v>0</v>
      </c>
      <c r="F181" s="10"/>
      <c r="G181" s="16">
        <v>0</v>
      </c>
      <c r="I181" s="17">
        <v>0</v>
      </c>
      <c r="K181" s="17">
        <v>0</v>
      </c>
      <c r="L181" s="10"/>
      <c r="M181" s="16">
        <v>0</v>
      </c>
      <c r="N181" s="10"/>
      <c r="O181" s="17">
        <v>0</v>
      </c>
      <c r="Q181" s="17">
        <v>0</v>
      </c>
      <c r="R181" s="17">
        <v>0</v>
      </c>
      <c r="S181" s="17">
        <v>0</v>
      </c>
      <c r="T181" s="17">
        <v>0</v>
      </c>
      <c r="U181" s="17">
        <v>0</v>
      </c>
      <c r="V181" s="17">
        <v>0</v>
      </c>
    </row>
    <row r="182" spans="1:23" x14ac:dyDescent="0.2">
      <c r="A182" s="13">
        <v>454</v>
      </c>
      <c r="C182" s="14" t="s">
        <v>201</v>
      </c>
      <c r="D182" s="10"/>
      <c r="E182" s="17">
        <v>36821</v>
      </c>
      <c r="F182" s="10"/>
      <c r="G182" s="16">
        <v>3.1169767144536534E-5</v>
      </c>
      <c r="I182" s="17">
        <v>13988</v>
      </c>
      <c r="K182" s="17">
        <v>47025</v>
      </c>
      <c r="L182" s="10"/>
      <c r="M182" s="16">
        <v>3.9282636489504454E-5</v>
      </c>
      <c r="N182" s="10"/>
      <c r="O182" s="17">
        <v>22340</v>
      </c>
      <c r="Q182" s="17">
        <v>14706</v>
      </c>
      <c r="R182" s="17">
        <v>13988</v>
      </c>
      <c r="S182" s="17">
        <v>13262</v>
      </c>
      <c r="T182" s="17">
        <v>12618</v>
      </c>
      <c r="U182" s="17">
        <v>13988</v>
      </c>
      <c r="V182" s="17">
        <v>15578</v>
      </c>
    </row>
    <row r="183" spans="1:23" x14ac:dyDescent="0.2">
      <c r="A183" s="13">
        <v>501</v>
      </c>
      <c r="C183" s="14" t="s">
        <v>202</v>
      </c>
      <c r="D183" s="10"/>
      <c r="E183" s="17">
        <v>104042348</v>
      </c>
      <c r="F183" s="10"/>
      <c r="G183" s="16">
        <v>8.8074081647180585E-2</v>
      </c>
      <c r="I183" s="17">
        <v>39535820</v>
      </c>
      <c r="K183" s="17">
        <v>105754483</v>
      </c>
      <c r="L183" s="10"/>
      <c r="M183" s="16">
        <v>8.8342688204667272E-2</v>
      </c>
      <c r="N183" s="10"/>
      <c r="O183" s="17">
        <v>50251441</v>
      </c>
      <c r="Q183" s="17">
        <v>41563878</v>
      </c>
      <c r="R183" s="17">
        <v>39535820</v>
      </c>
      <c r="S183" s="17">
        <v>37482894</v>
      </c>
      <c r="T183" s="17">
        <v>35664765</v>
      </c>
      <c r="U183" s="17">
        <v>39535820</v>
      </c>
      <c r="V183" s="17">
        <v>44030393</v>
      </c>
    </row>
    <row r="184" spans="1:23" x14ac:dyDescent="0.2">
      <c r="A184" s="13">
        <v>502</v>
      </c>
      <c r="C184" s="14" t="s">
        <v>203</v>
      </c>
      <c r="D184" s="10"/>
      <c r="E184" s="17">
        <v>0</v>
      </c>
      <c r="F184" s="10"/>
      <c r="G184" s="16">
        <v>0</v>
      </c>
      <c r="I184" s="17">
        <v>0</v>
      </c>
      <c r="K184" s="17">
        <v>0</v>
      </c>
      <c r="L184" s="10"/>
      <c r="M184" s="16">
        <v>0</v>
      </c>
      <c r="N184" s="10"/>
      <c r="O184" s="17">
        <v>0</v>
      </c>
      <c r="Q184" s="17">
        <v>0</v>
      </c>
      <c r="R184" s="17">
        <v>0</v>
      </c>
      <c r="S184" s="17">
        <v>0</v>
      </c>
      <c r="T184" s="17">
        <v>0</v>
      </c>
      <c r="U184" s="17">
        <v>0</v>
      </c>
      <c r="V184" s="17">
        <v>0</v>
      </c>
    </row>
    <row r="185" spans="1:23" x14ac:dyDescent="0.2">
      <c r="A185" s="13">
        <v>505</v>
      </c>
      <c r="C185" s="14" t="s">
        <v>204</v>
      </c>
      <c r="D185" s="10"/>
      <c r="E185" s="17">
        <v>867380</v>
      </c>
      <c r="F185" s="10"/>
      <c r="G185" s="16">
        <v>7.3425579494929786E-4</v>
      </c>
      <c r="I185" s="17">
        <v>329602</v>
      </c>
      <c r="K185" s="17">
        <v>853565</v>
      </c>
      <c r="L185" s="10"/>
      <c r="M185" s="16">
        <v>7.1303101786632369E-4</v>
      </c>
      <c r="N185" s="10"/>
      <c r="O185" s="17">
        <v>405587</v>
      </c>
      <c r="Q185" s="17">
        <v>346509</v>
      </c>
      <c r="R185" s="17">
        <v>329602</v>
      </c>
      <c r="S185" s="17">
        <v>312487</v>
      </c>
      <c r="T185" s="17">
        <v>297330</v>
      </c>
      <c r="U185" s="17">
        <v>329602</v>
      </c>
      <c r="V185" s="17">
        <v>367072</v>
      </c>
    </row>
    <row r="186" spans="1:23" x14ac:dyDescent="0.2">
      <c r="A186" s="13">
        <v>506</v>
      </c>
      <c r="C186" s="14" t="s">
        <v>205</v>
      </c>
      <c r="D186" s="10"/>
      <c r="E186" s="17">
        <v>286667</v>
      </c>
      <c r="F186" s="10"/>
      <c r="G186" s="16">
        <v>2.4266977100086511E-4</v>
      </c>
      <c r="I186" s="17">
        <v>108936</v>
      </c>
      <c r="K186" s="17">
        <v>288640</v>
      </c>
      <c r="L186" s="10"/>
      <c r="M186" s="16">
        <v>2.4111728221861916E-4</v>
      </c>
      <c r="N186" s="10"/>
      <c r="O186" s="17">
        <v>137155</v>
      </c>
      <c r="Q186" s="17">
        <v>114524</v>
      </c>
      <c r="R186" s="17">
        <v>108936</v>
      </c>
      <c r="S186" s="17">
        <v>103279</v>
      </c>
      <c r="T186" s="17">
        <v>98270</v>
      </c>
      <c r="U186" s="17">
        <v>108936</v>
      </c>
      <c r="V186" s="17">
        <v>121320</v>
      </c>
    </row>
    <row r="187" spans="1:23" x14ac:dyDescent="0.2">
      <c r="A187" s="13">
        <v>507</v>
      </c>
      <c r="C187" s="14" t="s">
        <v>206</v>
      </c>
      <c r="D187" s="10"/>
      <c r="E187" s="17">
        <v>0</v>
      </c>
      <c r="F187" s="10"/>
      <c r="G187" s="16">
        <v>0</v>
      </c>
      <c r="I187" s="17">
        <v>0</v>
      </c>
      <c r="K187" s="17">
        <v>0</v>
      </c>
      <c r="L187" s="10"/>
      <c r="M187" s="16">
        <v>0</v>
      </c>
      <c r="N187" s="10"/>
      <c r="O187" s="17">
        <v>0</v>
      </c>
      <c r="Q187" s="17">
        <v>0</v>
      </c>
      <c r="R187" s="17">
        <v>0</v>
      </c>
      <c r="S187" s="17">
        <v>0</v>
      </c>
      <c r="T187" s="17">
        <v>0</v>
      </c>
      <c r="U187" s="17">
        <v>0</v>
      </c>
      <c r="V187" s="17">
        <v>0</v>
      </c>
    </row>
    <row r="188" spans="1:23" x14ac:dyDescent="0.2">
      <c r="A188" s="13">
        <v>522</v>
      </c>
      <c r="C188" s="14" t="s">
        <v>421</v>
      </c>
      <c r="D188" s="10"/>
      <c r="E188" s="17">
        <v>4309</v>
      </c>
      <c r="F188" s="10"/>
      <c r="G188" s="16">
        <v>3.6476610256594852E-6</v>
      </c>
      <c r="I188" s="17">
        <v>1637</v>
      </c>
      <c r="K188" s="17">
        <v>0</v>
      </c>
      <c r="L188" s="10"/>
      <c r="M188" s="16">
        <v>0</v>
      </c>
      <c r="N188" s="10"/>
      <c r="O188" s="17">
        <v>0</v>
      </c>
      <c r="Q188" s="17">
        <v>1721</v>
      </c>
      <c r="R188" s="17">
        <v>1637</v>
      </c>
      <c r="S188" s="17">
        <v>1552</v>
      </c>
      <c r="T188" s="17">
        <v>1477</v>
      </c>
      <c r="U188" s="17">
        <v>1637</v>
      </c>
      <c r="V188" s="17">
        <v>1823</v>
      </c>
    </row>
    <row r="189" spans="1:23" x14ac:dyDescent="0.2">
      <c r="A189" s="13">
        <v>601</v>
      </c>
      <c r="C189" s="14" t="s">
        <v>207</v>
      </c>
      <c r="D189" s="10"/>
      <c r="E189" s="17">
        <v>39492590</v>
      </c>
      <c r="F189" s="10"/>
      <c r="G189" s="16">
        <v>3.3431325445660139E-2</v>
      </c>
      <c r="I189" s="17">
        <v>15007069</v>
      </c>
      <c r="K189" s="17">
        <v>40142967</v>
      </c>
      <c r="L189" s="10"/>
      <c r="M189" s="16">
        <v>3.3533685917515647E-2</v>
      </c>
      <c r="N189" s="10"/>
      <c r="O189" s="17">
        <v>19074764</v>
      </c>
      <c r="Q189" s="17">
        <v>15776880</v>
      </c>
      <c r="R189" s="17">
        <v>15007069</v>
      </c>
      <c r="S189" s="17">
        <v>14227818</v>
      </c>
      <c r="T189" s="17">
        <v>13537685</v>
      </c>
      <c r="U189" s="17">
        <v>15007069</v>
      </c>
      <c r="V189" s="17">
        <v>16713125</v>
      </c>
    </row>
    <row r="190" spans="1:23" x14ac:dyDescent="0.2">
      <c r="A190" s="13">
        <v>602</v>
      </c>
      <c r="C190" s="14" t="s">
        <v>208</v>
      </c>
      <c r="D190" s="10"/>
      <c r="E190" s="17">
        <v>6177645</v>
      </c>
      <c r="F190" s="10"/>
      <c r="G190" s="16">
        <v>5.2295091429241571E-3</v>
      </c>
      <c r="I190" s="17">
        <v>2347483</v>
      </c>
      <c r="K190" s="17">
        <v>6027150</v>
      </c>
      <c r="L190" s="10"/>
      <c r="M190" s="16">
        <v>5.0348185543374118E-3</v>
      </c>
      <c r="N190" s="10"/>
      <c r="O190" s="17">
        <v>2863925</v>
      </c>
      <c r="Q190" s="17">
        <v>2467901</v>
      </c>
      <c r="R190" s="17">
        <v>2347483</v>
      </c>
      <c r="S190" s="17">
        <v>2225589</v>
      </c>
      <c r="T190" s="17">
        <v>2117634</v>
      </c>
      <c r="U190" s="17">
        <v>2347483</v>
      </c>
      <c r="V190" s="17">
        <v>2614353</v>
      </c>
    </row>
    <row r="191" spans="1:23" x14ac:dyDescent="0.2">
      <c r="A191" s="13">
        <v>606</v>
      </c>
      <c r="C191" s="14" t="s">
        <v>209</v>
      </c>
      <c r="D191" s="10"/>
      <c r="E191" s="17">
        <v>123705</v>
      </c>
      <c r="F191" s="10"/>
      <c r="G191" s="16">
        <v>1.0471893877447357E-4</v>
      </c>
      <c r="I191" s="17">
        <v>47012</v>
      </c>
      <c r="K191" s="17">
        <v>118781</v>
      </c>
      <c r="L191" s="10"/>
      <c r="M191" s="16">
        <v>9.9224473043271205E-5</v>
      </c>
      <c r="N191" s="10"/>
      <c r="O191" s="17">
        <v>56443</v>
      </c>
      <c r="Q191" s="17">
        <v>49424</v>
      </c>
      <c r="R191" s="17">
        <v>47012</v>
      </c>
      <c r="S191" s="17">
        <v>44571</v>
      </c>
      <c r="T191" s="17">
        <v>42409</v>
      </c>
      <c r="U191" s="17">
        <v>47012</v>
      </c>
      <c r="V191" s="17">
        <v>52356</v>
      </c>
      <c r="W191" s="2" t="s">
        <v>420</v>
      </c>
    </row>
    <row r="192" spans="1:23" x14ac:dyDescent="0.2">
      <c r="A192" s="13">
        <v>701</v>
      </c>
      <c r="C192" s="14" t="s">
        <v>210</v>
      </c>
      <c r="D192" s="10"/>
      <c r="E192" s="17">
        <v>4676569</v>
      </c>
      <c r="F192" s="10"/>
      <c r="G192" s="16">
        <v>3.9588160768408804E-3</v>
      </c>
      <c r="I192" s="17">
        <v>1777082</v>
      </c>
      <c r="K192" s="17">
        <v>4629998</v>
      </c>
      <c r="L192" s="10"/>
      <c r="M192" s="16">
        <v>3.8676986364940486E-3</v>
      </c>
      <c r="N192" s="10"/>
      <c r="O192" s="17">
        <v>2200041</v>
      </c>
      <c r="Q192" s="17">
        <v>1868240</v>
      </c>
      <c r="R192" s="17">
        <v>1777082</v>
      </c>
      <c r="S192" s="17">
        <v>1684806</v>
      </c>
      <c r="T192" s="17">
        <v>1603083</v>
      </c>
      <c r="U192" s="17">
        <v>1777082</v>
      </c>
      <c r="V192" s="17">
        <v>1979107</v>
      </c>
    </row>
    <row r="193" spans="1:22" x14ac:dyDescent="0.2">
      <c r="A193" s="13">
        <v>702</v>
      </c>
      <c r="C193" s="14" t="s">
        <v>211</v>
      </c>
      <c r="D193" s="10"/>
      <c r="E193" s="17">
        <v>2820630</v>
      </c>
      <c r="F193" s="10"/>
      <c r="G193" s="16">
        <v>2.3877238614077312E-3</v>
      </c>
      <c r="I193" s="17">
        <v>1071828</v>
      </c>
      <c r="K193" s="17">
        <v>2898066</v>
      </c>
      <c r="L193" s="10"/>
      <c r="M193" s="16">
        <v>2.4209180903900524E-3</v>
      </c>
      <c r="N193" s="10"/>
      <c r="O193" s="17">
        <v>1377075</v>
      </c>
      <c r="Q193" s="17">
        <v>1126809</v>
      </c>
      <c r="R193" s="17">
        <v>1071828</v>
      </c>
      <c r="S193" s="17">
        <v>1016173</v>
      </c>
      <c r="T193" s="17">
        <v>966882</v>
      </c>
      <c r="U193" s="17">
        <v>1071828</v>
      </c>
      <c r="V193" s="17">
        <v>1193677</v>
      </c>
    </row>
    <row r="194" spans="1:22" x14ac:dyDescent="0.2">
      <c r="A194" s="13">
        <v>703</v>
      </c>
      <c r="C194" s="14" t="s">
        <v>212</v>
      </c>
      <c r="D194" s="10"/>
      <c r="E194" s="17">
        <v>8532227</v>
      </c>
      <c r="F194" s="10"/>
      <c r="G194" s="16">
        <v>7.2227133650451508E-3</v>
      </c>
      <c r="I194" s="17">
        <v>3242220</v>
      </c>
      <c r="K194" s="17">
        <v>9111359</v>
      </c>
      <c r="L194" s="10"/>
      <c r="M194" s="16">
        <v>7.6112323981366251E-3</v>
      </c>
      <c r="N194" s="10"/>
      <c r="O194" s="17">
        <v>4329452</v>
      </c>
      <c r="Q194" s="17">
        <v>3408535</v>
      </c>
      <c r="R194" s="17">
        <v>3242220</v>
      </c>
      <c r="S194" s="17">
        <v>3073866</v>
      </c>
      <c r="T194" s="17">
        <v>2924765</v>
      </c>
      <c r="U194" s="17">
        <v>3242220</v>
      </c>
      <c r="V194" s="17">
        <v>3610807</v>
      </c>
    </row>
    <row r="195" spans="1:22" x14ac:dyDescent="0.2">
      <c r="A195" s="13">
        <v>704</v>
      </c>
      <c r="C195" s="14" t="s">
        <v>213</v>
      </c>
      <c r="D195" s="10"/>
      <c r="E195" s="17">
        <v>7321639</v>
      </c>
      <c r="F195" s="10"/>
      <c r="G195" s="16">
        <v>6.1979246285097447E-3</v>
      </c>
      <c r="I195" s="17">
        <v>2782201</v>
      </c>
      <c r="K195" s="17">
        <v>7382776</v>
      </c>
      <c r="L195" s="10"/>
      <c r="M195" s="16">
        <v>6.1672494607429608E-3</v>
      </c>
      <c r="N195" s="10"/>
      <c r="O195" s="17">
        <v>3508079</v>
      </c>
      <c r="Q195" s="17">
        <v>2924918</v>
      </c>
      <c r="R195" s="17">
        <v>2782201</v>
      </c>
      <c r="S195" s="17">
        <v>2637734</v>
      </c>
      <c r="T195" s="17">
        <v>2509788</v>
      </c>
      <c r="U195" s="17">
        <v>2782201</v>
      </c>
      <c r="V195" s="17">
        <v>3098491</v>
      </c>
    </row>
    <row r="196" spans="1:22" x14ac:dyDescent="0.2">
      <c r="A196" s="13">
        <v>705</v>
      </c>
      <c r="C196" s="14" t="s">
        <v>214</v>
      </c>
      <c r="D196" s="10"/>
      <c r="E196" s="17">
        <v>6048615</v>
      </c>
      <c r="F196" s="10"/>
      <c r="G196" s="16">
        <v>5.120282477307809E-3</v>
      </c>
      <c r="I196" s="17">
        <v>2298459</v>
      </c>
      <c r="K196" s="17">
        <v>6182259</v>
      </c>
      <c r="L196" s="10"/>
      <c r="M196" s="16">
        <v>5.1643898560545945E-3</v>
      </c>
      <c r="N196" s="10"/>
      <c r="O196" s="17">
        <v>2937628</v>
      </c>
      <c r="Q196" s="17">
        <v>2416362</v>
      </c>
      <c r="R196" s="17">
        <v>2298459</v>
      </c>
      <c r="S196" s="17">
        <v>2179110</v>
      </c>
      <c r="T196" s="17">
        <v>2073410</v>
      </c>
      <c r="U196" s="17">
        <v>2298459</v>
      </c>
      <c r="V196" s="17">
        <v>2559756</v>
      </c>
    </row>
    <row r="197" spans="1:22" x14ac:dyDescent="0.2">
      <c r="A197" s="13">
        <v>706</v>
      </c>
      <c r="C197" s="14" t="s">
        <v>215</v>
      </c>
      <c r="D197" s="10"/>
      <c r="E197" s="17">
        <v>7963111</v>
      </c>
      <c r="F197" s="10"/>
      <c r="G197" s="16">
        <v>6.7409444506150683E-3</v>
      </c>
      <c r="I197" s="17">
        <v>3025956</v>
      </c>
      <c r="K197" s="17">
        <v>8188347</v>
      </c>
      <c r="L197" s="10"/>
      <c r="M197" s="16">
        <v>6.8401883817315115E-3</v>
      </c>
      <c r="N197" s="10"/>
      <c r="O197" s="17">
        <v>3890860</v>
      </c>
      <c r="Q197" s="17">
        <v>3181177</v>
      </c>
      <c r="R197" s="17">
        <v>3025956</v>
      </c>
      <c r="S197" s="17">
        <v>2868831</v>
      </c>
      <c r="T197" s="17">
        <v>2729676</v>
      </c>
      <c r="U197" s="17">
        <v>3025956</v>
      </c>
      <c r="V197" s="17">
        <v>3369957</v>
      </c>
    </row>
    <row r="198" spans="1:22" x14ac:dyDescent="0.2">
      <c r="A198" s="13">
        <v>707</v>
      </c>
      <c r="C198" s="14" t="s">
        <v>216</v>
      </c>
      <c r="D198" s="10"/>
      <c r="E198" s="17">
        <v>442757</v>
      </c>
      <c r="F198" s="10"/>
      <c r="G198" s="16">
        <v>3.7480330766718887E-4</v>
      </c>
      <c r="I198" s="17">
        <v>168247</v>
      </c>
      <c r="K198" s="17">
        <v>2200305</v>
      </c>
      <c r="L198" s="10"/>
      <c r="M198" s="16">
        <v>1.8380389469652121E-3</v>
      </c>
      <c r="N198" s="10"/>
      <c r="O198" s="17">
        <v>1045522</v>
      </c>
      <c r="Q198" s="17">
        <v>176877</v>
      </c>
      <c r="R198" s="17">
        <v>168247</v>
      </c>
      <c r="S198" s="17">
        <v>159511</v>
      </c>
      <c r="T198" s="17">
        <v>151773</v>
      </c>
      <c r="U198" s="17">
        <v>168247</v>
      </c>
      <c r="V198" s="17">
        <v>187374</v>
      </c>
    </row>
    <row r="199" spans="1:22" x14ac:dyDescent="0.2">
      <c r="A199" s="13">
        <v>708</v>
      </c>
      <c r="C199" s="14" t="s">
        <v>217</v>
      </c>
      <c r="D199" s="10"/>
      <c r="E199" s="17">
        <v>1482646</v>
      </c>
      <c r="F199" s="10"/>
      <c r="G199" s="16">
        <v>1.2550916753422913E-3</v>
      </c>
      <c r="I199" s="17">
        <v>563399</v>
      </c>
      <c r="K199" s="17">
        <v>1731533</v>
      </c>
      <c r="L199" s="10"/>
      <c r="M199" s="16">
        <v>1.4464472388852976E-3</v>
      </c>
      <c r="N199" s="10"/>
      <c r="O199" s="17">
        <v>822771</v>
      </c>
      <c r="Q199" s="17">
        <v>592299</v>
      </c>
      <c r="R199" s="17">
        <v>563399</v>
      </c>
      <c r="S199" s="17">
        <v>534144</v>
      </c>
      <c r="T199" s="17">
        <v>508235</v>
      </c>
      <c r="U199" s="17">
        <v>563399</v>
      </c>
      <c r="V199" s="17">
        <v>627448</v>
      </c>
    </row>
    <row r="200" spans="1:22" x14ac:dyDescent="0.2">
      <c r="A200" s="13">
        <v>709</v>
      </c>
      <c r="C200" s="14" t="s">
        <v>218</v>
      </c>
      <c r="D200" s="10"/>
      <c r="E200" s="17">
        <v>0</v>
      </c>
      <c r="F200" s="10"/>
      <c r="G200" s="16">
        <v>0</v>
      </c>
      <c r="I200" s="17">
        <v>0</v>
      </c>
      <c r="K200" s="17">
        <v>0</v>
      </c>
      <c r="L200" s="10"/>
      <c r="M200" s="16">
        <v>0</v>
      </c>
      <c r="N200" s="10"/>
      <c r="O200" s="17">
        <v>0</v>
      </c>
      <c r="Q200" s="17">
        <v>0</v>
      </c>
      <c r="R200" s="17">
        <v>0</v>
      </c>
      <c r="S200" s="17">
        <v>0</v>
      </c>
      <c r="T200" s="17">
        <v>0</v>
      </c>
      <c r="U200" s="17">
        <v>0</v>
      </c>
      <c r="V200" s="17">
        <v>0</v>
      </c>
    </row>
    <row r="201" spans="1:22" x14ac:dyDescent="0.2">
      <c r="A201" s="13">
        <v>711</v>
      </c>
      <c r="C201" s="14" t="s">
        <v>219</v>
      </c>
      <c r="D201" s="10"/>
      <c r="E201" s="17">
        <v>2277608</v>
      </c>
      <c r="F201" s="10"/>
      <c r="G201" s="16">
        <v>1.9280440782850428E-3</v>
      </c>
      <c r="I201" s="17">
        <v>865483</v>
      </c>
      <c r="K201" s="17">
        <v>2440518</v>
      </c>
      <c r="L201" s="10"/>
      <c r="M201" s="16">
        <v>2.0387024229684726E-3</v>
      </c>
      <c r="N201" s="10"/>
      <c r="O201" s="17">
        <v>1159660</v>
      </c>
      <c r="Q201" s="17">
        <v>909879</v>
      </c>
      <c r="R201" s="17">
        <v>865483</v>
      </c>
      <c r="S201" s="17">
        <v>820542</v>
      </c>
      <c r="T201" s="17">
        <v>780741</v>
      </c>
      <c r="U201" s="17">
        <v>865483</v>
      </c>
      <c r="V201" s="17">
        <v>963874</v>
      </c>
    </row>
    <row r="202" spans="1:22" x14ac:dyDescent="0.2">
      <c r="A202" s="13">
        <v>716</v>
      </c>
      <c r="C202" s="14" t="s">
        <v>220</v>
      </c>
      <c r="D202" s="10"/>
      <c r="E202" s="17">
        <v>3832536</v>
      </c>
      <c r="F202" s="10"/>
      <c r="G202" s="16">
        <v>3.2443240187135999E-3</v>
      </c>
      <c r="I202" s="17">
        <v>1456353</v>
      </c>
      <c r="K202" s="17">
        <v>3299513</v>
      </c>
      <c r="L202" s="10"/>
      <c r="M202" s="16">
        <v>2.7562694262922766E-3</v>
      </c>
      <c r="N202" s="10"/>
      <c r="O202" s="17">
        <v>1567832</v>
      </c>
      <c r="Q202" s="17">
        <v>1531059</v>
      </c>
      <c r="R202" s="17">
        <v>1456353</v>
      </c>
      <c r="S202" s="17">
        <v>1380731</v>
      </c>
      <c r="T202" s="17">
        <v>1313757</v>
      </c>
      <c r="U202" s="17">
        <v>1456353</v>
      </c>
      <c r="V202" s="17">
        <v>1621916</v>
      </c>
    </row>
    <row r="203" spans="1:22" x14ac:dyDescent="0.2">
      <c r="A203" s="13">
        <v>717</v>
      </c>
      <c r="C203" s="14" t="s">
        <v>221</v>
      </c>
      <c r="D203" s="10"/>
      <c r="E203" s="17">
        <v>0</v>
      </c>
      <c r="F203" s="10"/>
      <c r="G203" s="16">
        <v>0</v>
      </c>
      <c r="I203" s="17">
        <v>0</v>
      </c>
      <c r="K203" s="17">
        <v>0</v>
      </c>
      <c r="L203" s="10"/>
      <c r="M203" s="16">
        <v>0</v>
      </c>
      <c r="N203" s="10"/>
      <c r="O203" s="17">
        <v>0</v>
      </c>
      <c r="Q203" s="17">
        <v>0</v>
      </c>
      <c r="R203" s="17">
        <v>0</v>
      </c>
      <c r="S203" s="17">
        <v>0</v>
      </c>
      <c r="T203" s="17">
        <v>0</v>
      </c>
      <c r="U203" s="17">
        <v>0</v>
      </c>
      <c r="V203" s="17">
        <v>0</v>
      </c>
    </row>
    <row r="204" spans="1:22" x14ac:dyDescent="0.2">
      <c r="A204" s="13">
        <v>718</v>
      </c>
      <c r="C204" s="14" t="s">
        <v>222</v>
      </c>
      <c r="D204" s="10"/>
      <c r="E204" s="17">
        <v>3506270</v>
      </c>
      <c r="F204" s="10"/>
      <c r="G204" s="16">
        <v>2.9681328439171697E-3</v>
      </c>
      <c r="I204" s="17">
        <v>1332374</v>
      </c>
      <c r="K204" s="17">
        <v>3536378</v>
      </c>
      <c r="L204" s="10"/>
      <c r="M204" s="16">
        <v>2.9541361289416434E-3</v>
      </c>
      <c r="N204" s="10"/>
      <c r="O204" s="17">
        <v>1680384</v>
      </c>
      <c r="Q204" s="17">
        <v>1400720</v>
      </c>
      <c r="R204" s="17">
        <v>1332374</v>
      </c>
      <c r="S204" s="17">
        <v>1263190</v>
      </c>
      <c r="T204" s="17">
        <v>1201918</v>
      </c>
      <c r="U204" s="17">
        <v>1332374</v>
      </c>
      <c r="V204" s="17">
        <v>1483843</v>
      </c>
    </row>
    <row r="205" spans="1:22" x14ac:dyDescent="0.2">
      <c r="A205" s="13">
        <v>719</v>
      </c>
      <c r="C205" s="14" t="s">
        <v>223</v>
      </c>
      <c r="D205" s="10"/>
      <c r="E205" s="17">
        <v>0</v>
      </c>
      <c r="F205" s="10"/>
      <c r="G205" s="16">
        <v>0</v>
      </c>
      <c r="I205" s="17">
        <v>0</v>
      </c>
      <c r="K205" s="17">
        <v>0</v>
      </c>
      <c r="L205" s="10"/>
      <c r="M205" s="16">
        <v>0</v>
      </c>
      <c r="N205" s="10"/>
      <c r="O205" s="17">
        <v>0</v>
      </c>
      <c r="Q205" s="17">
        <v>0</v>
      </c>
      <c r="R205" s="17">
        <v>0</v>
      </c>
      <c r="S205" s="17">
        <v>0</v>
      </c>
      <c r="T205" s="17">
        <v>0</v>
      </c>
      <c r="U205" s="17">
        <v>0</v>
      </c>
      <c r="V205" s="17">
        <v>0</v>
      </c>
    </row>
    <row r="206" spans="1:22" x14ac:dyDescent="0.2">
      <c r="A206" s="13">
        <v>720</v>
      </c>
      <c r="C206" s="14" t="s">
        <v>224</v>
      </c>
      <c r="D206" s="10"/>
      <c r="E206" s="17">
        <v>6514905</v>
      </c>
      <c r="F206" s="10"/>
      <c r="G206" s="16">
        <v>5.5150069747909279E-3</v>
      </c>
      <c r="I206" s="17">
        <v>2475643</v>
      </c>
      <c r="K206" s="17">
        <v>6273826</v>
      </c>
      <c r="L206" s="10"/>
      <c r="M206" s="16">
        <v>5.2408809389984431E-3</v>
      </c>
      <c r="N206" s="10"/>
      <c r="O206" s="17">
        <v>2981138</v>
      </c>
      <c r="Q206" s="17">
        <v>2602635</v>
      </c>
      <c r="R206" s="17">
        <v>2475643</v>
      </c>
      <c r="S206" s="17">
        <v>2347094</v>
      </c>
      <c r="T206" s="17">
        <v>2233246</v>
      </c>
      <c r="U206" s="17">
        <v>2475643</v>
      </c>
      <c r="V206" s="17">
        <v>2757083</v>
      </c>
    </row>
    <row r="207" spans="1:22" x14ac:dyDescent="0.2">
      <c r="A207" s="13">
        <v>721</v>
      </c>
      <c r="C207" s="14" t="s">
        <v>225</v>
      </c>
      <c r="D207" s="10"/>
      <c r="E207" s="17">
        <v>0</v>
      </c>
      <c r="F207" s="10"/>
      <c r="G207" s="16">
        <v>0</v>
      </c>
      <c r="I207" s="17">
        <v>0</v>
      </c>
      <c r="K207" s="17">
        <v>0</v>
      </c>
      <c r="L207" s="10"/>
      <c r="M207" s="16">
        <v>0</v>
      </c>
      <c r="N207" s="10"/>
      <c r="O207" s="17">
        <v>0</v>
      </c>
      <c r="Q207" s="17">
        <v>0</v>
      </c>
      <c r="R207" s="17">
        <v>0</v>
      </c>
      <c r="S207" s="17">
        <v>0</v>
      </c>
      <c r="T207" s="17">
        <v>0</v>
      </c>
      <c r="U207" s="17">
        <v>0</v>
      </c>
      <c r="V207" s="17">
        <v>0</v>
      </c>
    </row>
    <row r="208" spans="1:22" x14ac:dyDescent="0.2">
      <c r="A208" s="13">
        <v>722</v>
      </c>
      <c r="C208" s="14" t="s">
        <v>226</v>
      </c>
      <c r="D208" s="10"/>
      <c r="E208" s="17">
        <v>0</v>
      </c>
      <c r="F208" s="10"/>
      <c r="G208" s="16">
        <v>0</v>
      </c>
      <c r="I208" s="17">
        <v>0</v>
      </c>
      <c r="K208" s="17">
        <v>0</v>
      </c>
      <c r="L208" s="10"/>
      <c r="M208" s="16">
        <v>0</v>
      </c>
      <c r="N208" s="10"/>
      <c r="O208" s="17">
        <v>0</v>
      </c>
      <c r="Q208" s="17">
        <v>0</v>
      </c>
      <c r="R208" s="17">
        <v>0</v>
      </c>
      <c r="S208" s="17">
        <v>0</v>
      </c>
      <c r="T208" s="17">
        <v>0</v>
      </c>
      <c r="U208" s="17">
        <v>0</v>
      </c>
      <c r="V208" s="17">
        <v>0</v>
      </c>
    </row>
    <row r="209" spans="1:22" x14ac:dyDescent="0.2">
      <c r="A209" s="13">
        <v>723</v>
      </c>
      <c r="C209" s="14" t="s">
        <v>227</v>
      </c>
      <c r="D209" s="10"/>
      <c r="E209" s="17">
        <v>3180431</v>
      </c>
      <c r="F209" s="10"/>
      <c r="G209" s="16">
        <v>2.692303133789562E-3</v>
      </c>
      <c r="I209" s="17">
        <v>1208552</v>
      </c>
      <c r="K209" s="17">
        <v>3286465</v>
      </c>
      <c r="L209" s="10"/>
      <c r="M209" s="16">
        <v>2.7453696954913187E-3</v>
      </c>
      <c r="N209" s="10"/>
      <c r="O209" s="17">
        <v>1561635</v>
      </c>
      <c r="Q209" s="17">
        <v>1270547</v>
      </c>
      <c r="R209" s="17">
        <v>1208552</v>
      </c>
      <c r="S209" s="17">
        <v>1145797</v>
      </c>
      <c r="T209" s="17">
        <v>1090219</v>
      </c>
      <c r="U209" s="17">
        <v>1208552</v>
      </c>
      <c r="V209" s="17">
        <v>1345944</v>
      </c>
    </row>
    <row r="210" spans="1:22" x14ac:dyDescent="0.2">
      <c r="A210" s="13">
        <v>724</v>
      </c>
      <c r="C210" s="14" t="s">
        <v>228</v>
      </c>
      <c r="D210" s="10"/>
      <c r="E210" s="17">
        <v>3394861</v>
      </c>
      <c r="F210" s="10"/>
      <c r="G210" s="16">
        <v>2.8738227331704309E-3</v>
      </c>
      <c r="I210" s="17">
        <v>1290035</v>
      </c>
      <c r="K210" s="17">
        <v>3218277</v>
      </c>
      <c r="L210" s="10"/>
      <c r="M210" s="16">
        <v>2.6884084107077709E-3</v>
      </c>
      <c r="N210" s="10"/>
      <c r="O210" s="17">
        <v>1529228</v>
      </c>
      <c r="Q210" s="17">
        <v>1356209</v>
      </c>
      <c r="R210" s="17">
        <v>1290035</v>
      </c>
      <c r="S210" s="17">
        <v>1223049</v>
      </c>
      <c r="T210" s="17">
        <v>1163724</v>
      </c>
      <c r="U210" s="17">
        <v>1290035</v>
      </c>
      <c r="V210" s="17">
        <v>1436691</v>
      </c>
    </row>
    <row r="211" spans="1:22" x14ac:dyDescent="0.2">
      <c r="A211" s="13">
        <v>725</v>
      </c>
      <c r="C211" s="14" t="s">
        <v>229</v>
      </c>
      <c r="D211" s="10"/>
      <c r="E211" s="17">
        <v>0</v>
      </c>
      <c r="F211" s="10"/>
      <c r="G211" s="16">
        <v>0</v>
      </c>
      <c r="I211" s="17">
        <v>1</v>
      </c>
      <c r="K211" s="17">
        <v>0</v>
      </c>
      <c r="L211" s="10"/>
      <c r="M211" s="16">
        <v>0</v>
      </c>
      <c r="N211" s="10"/>
      <c r="O211" s="17">
        <v>1</v>
      </c>
      <c r="Q211" s="17">
        <v>1</v>
      </c>
      <c r="R211" s="17">
        <v>1</v>
      </c>
      <c r="S211" s="17">
        <v>1</v>
      </c>
      <c r="T211" s="17">
        <v>1</v>
      </c>
      <c r="U211" s="17">
        <v>1</v>
      </c>
      <c r="V211" s="17">
        <v>1</v>
      </c>
    </row>
    <row r="212" spans="1:22" x14ac:dyDescent="0.2">
      <c r="A212" s="13">
        <v>726</v>
      </c>
      <c r="C212" s="14" t="s">
        <v>230</v>
      </c>
      <c r="D212" s="10"/>
      <c r="E212" s="17">
        <v>0</v>
      </c>
      <c r="F212" s="10"/>
      <c r="G212" s="16">
        <v>0</v>
      </c>
      <c r="I212" s="17">
        <v>0</v>
      </c>
      <c r="K212" s="17">
        <v>0</v>
      </c>
      <c r="L212" s="10"/>
      <c r="M212" s="16">
        <v>0</v>
      </c>
      <c r="N212" s="10"/>
      <c r="O212" s="17">
        <v>0</v>
      </c>
      <c r="Q212" s="17">
        <v>0</v>
      </c>
      <c r="R212" s="17">
        <v>0</v>
      </c>
      <c r="S212" s="17">
        <v>0</v>
      </c>
      <c r="T212" s="17">
        <v>0</v>
      </c>
      <c r="U212" s="17">
        <v>0</v>
      </c>
      <c r="V212" s="17">
        <v>0</v>
      </c>
    </row>
    <row r="213" spans="1:22" x14ac:dyDescent="0.2">
      <c r="A213" s="13">
        <v>728</v>
      </c>
      <c r="C213" s="14" t="s">
        <v>231</v>
      </c>
      <c r="D213" s="10"/>
      <c r="E213" s="17">
        <v>4020631</v>
      </c>
      <c r="F213" s="10"/>
      <c r="G213" s="16">
        <v>3.4035504751121657E-3</v>
      </c>
      <c r="I213" s="17">
        <v>1527831</v>
      </c>
      <c r="K213" s="17">
        <v>4046174</v>
      </c>
      <c r="L213" s="10"/>
      <c r="M213" s="16">
        <v>3.3799974995275747E-3</v>
      </c>
      <c r="N213" s="10"/>
      <c r="O213" s="17">
        <v>1922625</v>
      </c>
      <c r="Q213" s="17">
        <v>1606203</v>
      </c>
      <c r="R213" s="17">
        <v>1527831</v>
      </c>
      <c r="S213" s="17">
        <v>1448497</v>
      </c>
      <c r="T213" s="17">
        <v>1378237</v>
      </c>
      <c r="U213" s="17">
        <v>1527831</v>
      </c>
      <c r="V213" s="17">
        <v>1701520</v>
      </c>
    </row>
    <row r="214" spans="1:22" x14ac:dyDescent="0.2">
      <c r="A214" s="13">
        <v>729</v>
      </c>
      <c r="C214" s="14" t="s">
        <v>232</v>
      </c>
      <c r="D214" s="10"/>
      <c r="E214" s="17">
        <v>3721058</v>
      </c>
      <c r="F214" s="10"/>
      <c r="G214" s="16">
        <v>3.1499554979852479E-3</v>
      </c>
      <c r="I214" s="17">
        <v>1413991</v>
      </c>
      <c r="K214" s="17">
        <v>3959577</v>
      </c>
      <c r="L214" s="10"/>
      <c r="M214" s="16">
        <v>3.3076581380797995E-3</v>
      </c>
      <c r="N214" s="10"/>
      <c r="O214" s="17">
        <v>1881473</v>
      </c>
      <c r="Q214" s="17">
        <v>1486524</v>
      </c>
      <c r="R214" s="17">
        <v>1413991</v>
      </c>
      <c r="S214" s="17">
        <v>1340569</v>
      </c>
      <c r="T214" s="17">
        <v>1275543</v>
      </c>
      <c r="U214" s="17">
        <v>1413991</v>
      </c>
      <c r="V214" s="17">
        <v>1574738</v>
      </c>
    </row>
    <row r="215" spans="1:22" x14ac:dyDescent="0.2">
      <c r="A215" s="13">
        <v>730</v>
      </c>
      <c r="C215" s="14" t="s">
        <v>233</v>
      </c>
      <c r="D215" s="10"/>
      <c r="E215" s="17">
        <v>0</v>
      </c>
      <c r="F215" s="10"/>
      <c r="G215" s="16">
        <v>0</v>
      </c>
      <c r="I215" s="17">
        <v>0</v>
      </c>
      <c r="K215" s="17">
        <v>0</v>
      </c>
      <c r="L215" s="10"/>
      <c r="M215" s="16">
        <v>0</v>
      </c>
      <c r="N215" s="10"/>
      <c r="O215" s="17">
        <v>0</v>
      </c>
      <c r="Q215" s="17">
        <v>0</v>
      </c>
      <c r="R215" s="17">
        <v>0</v>
      </c>
      <c r="S215" s="17">
        <v>0</v>
      </c>
      <c r="T215" s="17">
        <v>0</v>
      </c>
      <c r="U215" s="17">
        <v>0</v>
      </c>
      <c r="V215" s="17">
        <v>0</v>
      </c>
    </row>
    <row r="216" spans="1:22" x14ac:dyDescent="0.2">
      <c r="A216" s="13">
        <v>731</v>
      </c>
      <c r="C216" s="14" t="s">
        <v>234</v>
      </c>
      <c r="D216" s="10"/>
      <c r="E216" s="17">
        <v>0</v>
      </c>
      <c r="F216" s="10"/>
      <c r="G216" s="16">
        <v>0</v>
      </c>
      <c r="I216" s="17">
        <v>0</v>
      </c>
      <c r="K216" s="17">
        <v>0</v>
      </c>
      <c r="L216" s="10"/>
      <c r="M216" s="16">
        <v>0</v>
      </c>
      <c r="N216" s="10"/>
      <c r="O216" s="17">
        <v>0</v>
      </c>
      <c r="Q216" s="17">
        <v>0</v>
      </c>
      <c r="R216" s="17">
        <v>0</v>
      </c>
      <c r="S216" s="17">
        <v>0</v>
      </c>
      <c r="T216" s="17">
        <v>0</v>
      </c>
      <c r="U216" s="17">
        <v>0</v>
      </c>
      <c r="V216" s="17">
        <v>0</v>
      </c>
    </row>
    <row r="217" spans="1:22" x14ac:dyDescent="0.2">
      <c r="A217" s="13">
        <v>733</v>
      </c>
      <c r="C217" s="14" t="s">
        <v>235</v>
      </c>
      <c r="D217" s="10"/>
      <c r="E217" s="17">
        <v>2896173</v>
      </c>
      <c r="F217" s="10"/>
      <c r="G217" s="16">
        <v>2.4516726330163167E-3</v>
      </c>
      <c r="I217" s="17">
        <v>1100537</v>
      </c>
      <c r="K217" s="17">
        <v>3447745</v>
      </c>
      <c r="L217" s="10"/>
      <c r="M217" s="16">
        <v>2.880095981786423E-3</v>
      </c>
      <c r="N217" s="10"/>
      <c r="O217" s="17">
        <v>1638268</v>
      </c>
      <c r="Q217" s="17">
        <v>1156991</v>
      </c>
      <c r="R217" s="17">
        <v>1100537</v>
      </c>
      <c r="S217" s="17">
        <v>1043391</v>
      </c>
      <c r="T217" s="17">
        <v>992780</v>
      </c>
      <c r="U217" s="17">
        <v>1100537</v>
      </c>
      <c r="V217" s="17">
        <v>1225650</v>
      </c>
    </row>
    <row r="218" spans="1:22" x14ac:dyDescent="0.2">
      <c r="A218" s="13">
        <v>734</v>
      </c>
      <c r="C218" s="14" t="s">
        <v>236</v>
      </c>
      <c r="D218" s="10"/>
      <c r="E218" s="17">
        <v>3059327</v>
      </c>
      <c r="F218" s="10"/>
      <c r="G218" s="16">
        <v>2.5897859973654574E-3</v>
      </c>
      <c r="I218" s="17">
        <v>1162535</v>
      </c>
      <c r="K218" s="17">
        <v>3343035</v>
      </c>
      <c r="L218" s="10"/>
      <c r="M218" s="16">
        <v>2.7926258091800216E-3</v>
      </c>
      <c r="N218" s="10"/>
      <c r="O218" s="17">
        <v>1588514</v>
      </c>
      <c r="Q218" s="17">
        <v>1222169</v>
      </c>
      <c r="R218" s="17">
        <v>1162535</v>
      </c>
      <c r="S218" s="17">
        <v>1102170</v>
      </c>
      <c r="T218" s="17">
        <v>1048708</v>
      </c>
      <c r="U218" s="17">
        <v>1162535</v>
      </c>
      <c r="V218" s="17">
        <v>1294696</v>
      </c>
    </row>
    <row r="219" spans="1:22" x14ac:dyDescent="0.2">
      <c r="A219" s="13">
        <v>735</v>
      </c>
      <c r="C219" s="14" t="s">
        <v>237</v>
      </c>
      <c r="D219" s="10"/>
      <c r="E219" s="17">
        <v>5970278</v>
      </c>
      <c r="F219" s="10"/>
      <c r="G219" s="16">
        <v>5.0539685247046329E-3</v>
      </c>
      <c r="I219" s="17">
        <v>2268684</v>
      </c>
      <c r="K219" s="17">
        <v>6044380</v>
      </c>
      <c r="L219" s="10"/>
      <c r="M219" s="16">
        <v>5.0492117457614236E-3</v>
      </c>
      <c r="N219" s="10"/>
      <c r="O219" s="17">
        <v>2872110</v>
      </c>
      <c r="Q219" s="17">
        <v>2385060</v>
      </c>
      <c r="R219" s="17">
        <v>2268684</v>
      </c>
      <c r="S219" s="17">
        <v>2150881</v>
      </c>
      <c r="T219" s="17">
        <v>2046551</v>
      </c>
      <c r="U219" s="17">
        <v>2268684</v>
      </c>
      <c r="V219" s="17">
        <v>2526596</v>
      </c>
    </row>
    <row r="220" spans="1:22" x14ac:dyDescent="0.2">
      <c r="A220" s="13">
        <v>736</v>
      </c>
      <c r="C220" s="14" t="s">
        <v>238</v>
      </c>
      <c r="D220" s="10"/>
      <c r="E220" s="17">
        <v>0</v>
      </c>
      <c r="F220" s="10"/>
      <c r="G220" s="16">
        <v>0</v>
      </c>
      <c r="I220" s="17">
        <v>0</v>
      </c>
      <c r="K220" s="17">
        <v>0</v>
      </c>
      <c r="L220" s="10"/>
      <c r="M220" s="16">
        <v>0</v>
      </c>
      <c r="N220" s="10"/>
      <c r="O220" s="17">
        <v>0</v>
      </c>
      <c r="Q220" s="17">
        <v>0</v>
      </c>
      <c r="R220" s="17">
        <v>0</v>
      </c>
      <c r="S220" s="17">
        <v>0</v>
      </c>
      <c r="T220" s="17">
        <v>0</v>
      </c>
      <c r="U220" s="17">
        <v>0</v>
      </c>
      <c r="V220" s="17">
        <v>0</v>
      </c>
    </row>
    <row r="221" spans="1:22" x14ac:dyDescent="0.2">
      <c r="A221" s="13">
        <v>737</v>
      </c>
      <c r="C221" s="14" t="s">
        <v>239</v>
      </c>
      <c r="D221" s="10"/>
      <c r="E221" s="17">
        <v>2888918</v>
      </c>
      <c r="F221" s="10"/>
      <c r="G221" s="16">
        <v>2.4455311197322232E-3</v>
      </c>
      <c r="I221" s="17">
        <v>1097780</v>
      </c>
      <c r="K221" s="17">
        <v>2971632</v>
      </c>
      <c r="L221" s="10"/>
      <c r="M221" s="16">
        <v>2.4823719220963126E-3</v>
      </c>
      <c r="N221" s="10"/>
      <c r="O221" s="17">
        <v>1412030</v>
      </c>
      <c r="Q221" s="17">
        <v>1154092</v>
      </c>
      <c r="R221" s="17">
        <v>1097780</v>
      </c>
      <c r="S221" s="17">
        <v>1040777</v>
      </c>
      <c r="T221" s="17">
        <v>990293</v>
      </c>
      <c r="U221" s="17">
        <v>1097780</v>
      </c>
      <c r="V221" s="17">
        <v>1222579</v>
      </c>
    </row>
    <row r="222" spans="1:22" x14ac:dyDescent="0.2">
      <c r="A222" s="13">
        <v>738</v>
      </c>
      <c r="C222" s="14" t="s">
        <v>240</v>
      </c>
      <c r="D222" s="10"/>
      <c r="E222" s="17">
        <v>13240</v>
      </c>
      <c r="F222" s="10"/>
      <c r="G222" s="16">
        <v>1.1207944297918679E-5</v>
      </c>
      <c r="I222" s="17">
        <v>5032</v>
      </c>
      <c r="K222" s="17">
        <v>169930</v>
      </c>
      <c r="L222" s="10"/>
      <c r="M222" s="16">
        <v>1.419521194824347E-4</v>
      </c>
      <c r="N222" s="10"/>
      <c r="O222" s="17">
        <v>80745</v>
      </c>
      <c r="Q222" s="17">
        <v>5290</v>
      </c>
      <c r="R222" s="17">
        <v>5032</v>
      </c>
      <c r="S222" s="17">
        <v>4771</v>
      </c>
      <c r="T222" s="17">
        <v>4539</v>
      </c>
      <c r="U222" s="17">
        <v>5032</v>
      </c>
      <c r="V222" s="17">
        <v>5604</v>
      </c>
    </row>
    <row r="223" spans="1:22" x14ac:dyDescent="0.2">
      <c r="A223" s="13">
        <v>739</v>
      </c>
      <c r="C223" s="14" t="s">
        <v>241</v>
      </c>
      <c r="D223" s="10"/>
      <c r="E223" s="17">
        <v>2086030</v>
      </c>
      <c r="F223" s="10"/>
      <c r="G223" s="16">
        <v>1.7658691875972283E-3</v>
      </c>
      <c r="I223" s="17">
        <v>792684</v>
      </c>
      <c r="K223" s="17">
        <v>2389245</v>
      </c>
      <c r="L223" s="10"/>
      <c r="M223" s="16">
        <v>1.9958711923310168E-3</v>
      </c>
      <c r="N223" s="10"/>
      <c r="O223" s="17">
        <v>1135297</v>
      </c>
      <c r="Q223" s="17">
        <v>833346</v>
      </c>
      <c r="R223" s="17">
        <v>792684</v>
      </c>
      <c r="S223" s="17">
        <v>751523</v>
      </c>
      <c r="T223" s="17">
        <v>715070</v>
      </c>
      <c r="U223" s="17">
        <v>792684</v>
      </c>
      <c r="V223" s="17">
        <v>882799</v>
      </c>
    </row>
    <row r="224" spans="1:22" x14ac:dyDescent="0.2">
      <c r="A224" s="13">
        <v>740</v>
      </c>
      <c r="C224" s="14" t="s">
        <v>242</v>
      </c>
      <c r="D224" s="10"/>
      <c r="E224" s="17">
        <v>0</v>
      </c>
      <c r="F224" s="10"/>
      <c r="G224" s="16">
        <v>0</v>
      </c>
      <c r="I224" s="17">
        <v>0</v>
      </c>
      <c r="K224" s="17">
        <v>0</v>
      </c>
      <c r="L224" s="10"/>
      <c r="M224" s="16">
        <v>0</v>
      </c>
      <c r="N224" s="10"/>
      <c r="O224" s="17">
        <v>0</v>
      </c>
      <c r="Q224" s="17">
        <v>0</v>
      </c>
      <c r="R224" s="17">
        <v>0</v>
      </c>
      <c r="S224" s="17">
        <v>0</v>
      </c>
      <c r="T224" s="17">
        <v>0</v>
      </c>
      <c r="U224" s="17">
        <v>0</v>
      </c>
      <c r="V224" s="17">
        <v>0</v>
      </c>
    </row>
    <row r="225" spans="1:22" x14ac:dyDescent="0.2">
      <c r="A225" s="13">
        <v>741</v>
      </c>
      <c r="C225" s="14" t="s">
        <v>243</v>
      </c>
      <c r="D225" s="10"/>
      <c r="E225" s="17">
        <v>5795392</v>
      </c>
      <c r="F225" s="10"/>
      <c r="G225" s="16">
        <v>4.9059237704383333E-3</v>
      </c>
      <c r="I225" s="17">
        <v>2202230</v>
      </c>
      <c r="K225" s="17">
        <v>5895021</v>
      </c>
      <c r="L225" s="10"/>
      <c r="M225" s="16">
        <v>4.9244437435618299E-3</v>
      </c>
      <c r="N225" s="10"/>
      <c r="O225" s="17">
        <v>2801140</v>
      </c>
      <c r="Q225" s="17">
        <v>2315197</v>
      </c>
      <c r="R225" s="17">
        <v>2202230</v>
      </c>
      <c r="S225" s="17">
        <v>2087878</v>
      </c>
      <c r="T225" s="17">
        <v>1986603</v>
      </c>
      <c r="U225" s="17">
        <v>2202230</v>
      </c>
      <c r="V225" s="17">
        <v>2452587</v>
      </c>
    </row>
    <row r="226" spans="1:22" x14ac:dyDescent="0.2">
      <c r="A226" s="13">
        <v>742</v>
      </c>
      <c r="C226" s="14" t="s">
        <v>244</v>
      </c>
      <c r="D226" s="10"/>
      <c r="E226" s="17">
        <v>1771872</v>
      </c>
      <c r="F226" s="10"/>
      <c r="G226" s="16">
        <v>1.4999276947916741E-3</v>
      </c>
      <c r="I226" s="17">
        <v>673311</v>
      </c>
      <c r="K226" s="17">
        <v>1695652</v>
      </c>
      <c r="L226" s="10"/>
      <c r="M226" s="16">
        <v>1.4164738145391006E-3</v>
      </c>
      <c r="N226" s="10"/>
      <c r="O226" s="17">
        <v>805728</v>
      </c>
      <c r="Q226" s="17">
        <v>707850</v>
      </c>
      <c r="R226" s="17">
        <v>673311</v>
      </c>
      <c r="S226" s="17">
        <v>638349</v>
      </c>
      <c r="T226" s="17">
        <v>607385</v>
      </c>
      <c r="U226" s="17">
        <v>673311</v>
      </c>
      <c r="V226" s="17">
        <v>749855</v>
      </c>
    </row>
    <row r="227" spans="1:22" x14ac:dyDescent="0.2">
      <c r="A227" s="13">
        <v>743</v>
      </c>
      <c r="C227" s="14" t="s">
        <v>245</v>
      </c>
      <c r="D227" s="10"/>
      <c r="E227" s="17">
        <v>4105923</v>
      </c>
      <c r="F227" s="10"/>
      <c r="G227" s="16">
        <v>3.4757519845576403E-3</v>
      </c>
      <c r="I227" s="17">
        <v>1560237</v>
      </c>
      <c r="K227" s="17">
        <v>4075728</v>
      </c>
      <c r="L227" s="10"/>
      <c r="M227" s="16">
        <v>3.4046856236915474E-3</v>
      </c>
      <c r="N227" s="10"/>
      <c r="O227" s="17">
        <v>1936666</v>
      </c>
      <c r="Q227" s="17">
        <v>1640272</v>
      </c>
      <c r="R227" s="17">
        <v>1560237</v>
      </c>
      <c r="S227" s="17">
        <v>1479221</v>
      </c>
      <c r="T227" s="17">
        <v>1407470</v>
      </c>
      <c r="U227" s="17">
        <v>1560237</v>
      </c>
      <c r="V227" s="17">
        <v>1737610</v>
      </c>
    </row>
    <row r="228" spans="1:22" x14ac:dyDescent="0.2">
      <c r="A228" s="13">
        <v>744</v>
      </c>
      <c r="C228" s="14" t="s">
        <v>246</v>
      </c>
      <c r="D228" s="10"/>
      <c r="E228" s="17">
        <v>0</v>
      </c>
      <c r="F228" s="10"/>
      <c r="G228" s="16">
        <v>0</v>
      </c>
      <c r="I228" s="17">
        <v>0</v>
      </c>
      <c r="K228" s="17">
        <v>0</v>
      </c>
      <c r="L228" s="10"/>
      <c r="M228" s="16">
        <v>0</v>
      </c>
      <c r="N228" s="10"/>
      <c r="O228" s="17">
        <v>0</v>
      </c>
      <c r="Q228" s="17">
        <v>0</v>
      </c>
      <c r="R228" s="17">
        <v>0</v>
      </c>
      <c r="S228" s="17">
        <v>0</v>
      </c>
      <c r="T228" s="17">
        <v>0</v>
      </c>
      <c r="U228" s="17">
        <v>0</v>
      </c>
      <c r="V228" s="17">
        <v>0</v>
      </c>
    </row>
    <row r="229" spans="1:22" x14ac:dyDescent="0.2">
      <c r="A229" s="13">
        <v>745</v>
      </c>
      <c r="C229" s="14" t="s">
        <v>247</v>
      </c>
      <c r="D229" s="10"/>
      <c r="E229" s="17">
        <v>4724613</v>
      </c>
      <c r="F229" s="10"/>
      <c r="G229" s="16">
        <v>3.9994863544729961E-3</v>
      </c>
      <c r="I229" s="17">
        <v>1795339</v>
      </c>
      <c r="K229" s="17">
        <v>4995835</v>
      </c>
      <c r="L229" s="10"/>
      <c r="M229" s="16">
        <v>4.1733029296447312E-3</v>
      </c>
      <c r="N229" s="10"/>
      <c r="O229" s="17">
        <v>2373874</v>
      </c>
      <c r="Q229" s="17">
        <v>1887434</v>
      </c>
      <c r="R229" s="17">
        <v>1795339</v>
      </c>
      <c r="S229" s="17">
        <v>1702115</v>
      </c>
      <c r="T229" s="17">
        <v>1619552</v>
      </c>
      <c r="U229" s="17">
        <v>1795339</v>
      </c>
      <c r="V229" s="17">
        <v>1999439</v>
      </c>
    </row>
    <row r="230" spans="1:22" x14ac:dyDescent="0.2">
      <c r="A230" s="13">
        <v>747</v>
      </c>
      <c r="C230" s="14" t="s">
        <v>248</v>
      </c>
      <c r="D230" s="10"/>
      <c r="E230" s="17">
        <v>3328977</v>
      </c>
      <c r="F230" s="10"/>
      <c r="G230" s="16">
        <v>2.8180505124661957E-3</v>
      </c>
      <c r="I230" s="17">
        <v>1264998</v>
      </c>
      <c r="K230" s="17">
        <v>3348814</v>
      </c>
      <c r="L230" s="10"/>
      <c r="M230" s="16">
        <v>2.7974533340343086E-3</v>
      </c>
      <c r="N230" s="10"/>
      <c r="O230" s="17">
        <v>1591254</v>
      </c>
      <c r="Q230" s="17">
        <v>1329888</v>
      </c>
      <c r="R230" s="17">
        <v>1264998</v>
      </c>
      <c r="S230" s="17">
        <v>1199312</v>
      </c>
      <c r="T230" s="17">
        <v>1141138</v>
      </c>
      <c r="U230" s="17">
        <v>1264998</v>
      </c>
      <c r="V230" s="17">
        <v>1408807</v>
      </c>
    </row>
    <row r="231" spans="1:22" x14ac:dyDescent="0.2">
      <c r="A231" s="13">
        <v>748</v>
      </c>
      <c r="C231" s="14" t="s">
        <v>249</v>
      </c>
      <c r="D231" s="10"/>
      <c r="E231" s="17">
        <v>1914369</v>
      </c>
      <c r="F231" s="10"/>
      <c r="G231" s="16">
        <v>1.620554465080233E-3</v>
      </c>
      <c r="I231" s="17">
        <v>727456</v>
      </c>
      <c r="K231" s="17">
        <v>1839666</v>
      </c>
      <c r="L231" s="10"/>
      <c r="M231" s="16">
        <v>1.5367768365784306E-3</v>
      </c>
      <c r="N231" s="10"/>
      <c r="O231" s="17">
        <v>874156</v>
      </c>
      <c r="Q231" s="17">
        <v>764772</v>
      </c>
      <c r="R231" s="17">
        <v>727456</v>
      </c>
      <c r="S231" s="17">
        <v>689682</v>
      </c>
      <c r="T231" s="17">
        <v>656229</v>
      </c>
      <c r="U231" s="17">
        <v>727456</v>
      </c>
      <c r="V231" s="17">
        <v>810156</v>
      </c>
    </row>
    <row r="232" spans="1:22" x14ac:dyDescent="0.2">
      <c r="A232" s="13">
        <v>749</v>
      </c>
      <c r="C232" s="14" t="s">
        <v>250</v>
      </c>
      <c r="D232" s="10"/>
      <c r="E232" s="17">
        <v>3988371</v>
      </c>
      <c r="F232" s="10"/>
      <c r="G232" s="16">
        <v>3.3762416924043972E-3</v>
      </c>
      <c r="I232" s="17">
        <v>1515568</v>
      </c>
      <c r="K232" s="17">
        <v>4510027</v>
      </c>
      <c r="L232" s="10"/>
      <c r="M232" s="16">
        <v>3.7674800892897459E-3</v>
      </c>
      <c r="N232" s="10"/>
      <c r="O232" s="17">
        <v>2143035</v>
      </c>
      <c r="Q232" s="17">
        <v>1593311</v>
      </c>
      <c r="R232" s="17">
        <v>1515568</v>
      </c>
      <c r="S232" s="17">
        <v>1436871</v>
      </c>
      <c r="T232" s="17">
        <v>1367174</v>
      </c>
      <c r="U232" s="17">
        <v>1515568</v>
      </c>
      <c r="V232" s="17">
        <v>1687863</v>
      </c>
    </row>
    <row r="233" spans="1:22" x14ac:dyDescent="0.2">
      <c r="A233" s="13">
        <v>750</v>
      </c>
      <c r="C233" s="14" t="s">
        <v>251</v>
      </c>
      <c r="D233" s="10"/>
      <c r="E233" s="17">
        <v>0</v>
      </c>
      <c r="F233" s="10"/>
      <c r="G233" s="16">
        <v>0</v>
      </c>
      <c r="I233" s="17">
        <v>0</v>
      </c>
      <c r="K233" s="17">
        <v>0</v>
      </c>
      <c r="L233" s="10"/>
      <c r="M233" s="16">
        <v>0</v>
      </c>
      <c r="N233" s="10"/>
      <c r="O233" s="17">
        <v>0</v>
      </c>
      <c r="Q233" s="17">
        <v>0</v>
      </c>
      <c r="R233" s="17">
        <v>0</v>
      </c>
      <c r="S233" s="17">
        <v>0</v>
      </c>
      <c r="T233" s="17">
        <v>0</v>
      </c>
      <c r="U233" s="17">
        <v>0</v>
      </c>
      <c r="V233" s="17">
        <v>0</v>
      </c>
    </row>
    <row r="234" spans="1:22" x14ac:dyDescent="0.2">
      <c r="A234" s="13">
        <v>751</v>
      </c>
      <c r="C234" s="14" t="s">
        <v>252</v>
      </c>
      <c r="D234" s="10"/>
      <c r="E234" s="17">
        <v>116836</v>
      </c>
      <c r="F234" s="10"/>
      <c r="G234" s="16">
        <v>9.8904182778823774E-5</v>
      </c>
      <c r="I234" s="17">
        <v>44396</v>
      </c>
      <c r="K234" s="17">
        <v>120961</v>
      </c>
      <c r="L234" s="10"/>
      <c r="M234" s="16">
        <v>1.0104555007776604E-4</v>
      </c>
      <c r="N234" s="10"/>
      <c r="O234" s="17">
        <v>57476</v>
      </c>
      <c r="Q234" s="17">
        <v>46673</v>
      </c>
      <c r="R234" s="17">
        <v>44396</v>
      </c>
      <c r="S234" s="17">
        <v>42091</v>
      </c>
      <c r="T234" s="17">
        <v>40049</v>
      </c>
      <c r="U234" s="17">
        <v>44396</v>
      </c>
      <c r="V234" s="17">
        <v>49443</v>
      </c>
    </row>
    <row r="235" spans="1:22" x14ac:dyDescent="0.2">
      <c r="A235" s="13">
        <v>752</v>
      </c>
      <c r="C235" s="14" t="s">
        <v>253</v>
      </c>
      <c r="D235" s="10"/>
      <c r="E235" s="17">
        <v>6159324</v>
      </c>
      <c r="F235" s="10"/>
      <c r="G235" s="16">
        <v>5.2140000230236913E-3</v>
      </c>
      <c r="I235" s="17">
        <v>2340527</v>
      </c>
      <c r="K235" s="17">
        <v>7242237</v>
      </c>
      <c r="L235" s="10"/>
      <c r="M235" s="16">
        <v>6.0498493023251306E-3</v>
      </c>
      <c r="N235" s="10"/>
      <c r="O235" s="17">
        <v>3441300</v>
      </c>
      <c r="Q235" s="17">
        <v>2460588</v>
      </c>
      <c r="R235" s="17">
        <v>2340527</v>
      </c>
      <c r="S235" s="17">
        <v>2218994</v>
      </c>
      <c r="T235" s="17">
        <v>2111359</v>
      </c>
      <c r="U235" s="17">
        <v>2340527</v>
      </c>
      <c r="V235" s="17">
        <v>2606606</v>
      </c>
    </row>
    <row r="236" spans="1:22" x14ac:dyDescent="0.2">
      <c r="A236" s="13">
        <v>753</v>
      </c>
      <c r="C236" s="14" t="s">
        <v>254</v>
      </c>
      <c r="D236" s="10"/>
      <c r="E236" s="17">
        <v>4367641</v>
      </c>
      <c r="F236" s="10"/>
      <c r="G236" s="16">
        <v>3.6973018913372987E-3</v>
      </c>
      <c r="I236" s="17">
        <v>1659692</v>
      </c>
      <c r="K236" s="17">
        <v>5117952</v>
      </c>
      <c r="L236" s="10"/>
      <c r="M236" s="16">
        <v>4.2753141517646422E-3</v>
      </c>
      <c r="N236" s="10"/>
      <c r="O236" s="17">
        <v>2431902</v>
      </c>
      <c r="Q236" s="17">
        <v>1744828</v>
      </c>
      <c r="R236" s="17">
        <v>1659692</v>
      </c>
      <c r="S236" s="17">
        <v>1573512</v>
      </c>
      <c r="T236" s="17">
        <v>1497187</v>
      </c>
      <c r="U236" s="17">
        <v>1659692</v>
      </c>
      <c r="V236" s="17">
        <v>1848372</v>
      </c>
    </row>
    <row r="237" spans="1:22" x14ac:dyDescent="0.2">
      <c r="A237" s="13">
        <v>754</v>
      </c>
      <c r="C237" s="14" t="s">
        <v>255</v>
      </c>
      <c r="D237" s="10"/>
      <c r="E237" s="17">
        <v>3825106</v>
      </c>
      <c r="F237" s="10"/>
      <c r="G237" s="16">
        <v>3.238034364171792E-3</v>
      </c>
      <c r="I237" s="17">
        <v>1453530</v>
      </c>
      <c r="K237" s="17">
        <v>4059169</v>
      </c>
      <c r="L237" s="10"/>
      <c r="M237" s="16">
        <v>3.3908529564373271E-3</v>
      </c>
      <c r="N237" s="10"/>
      <c r="O237" s="17">
        <v>1928799</v>
      </c>
      <c r="Q237" s="17">
        <v>1528091</v>
      </c>
      <c r="R237" s="17">
        <v>1453530</v>
      </c>
      <c r="S237" s="17">
        <v>1378055</v>
      </c>
      <c r="T237" s="17">
        <v>1311211</v>
      </c>
      <c r="U237" s="17">
        <v>1453530</v>
      </c>
      <c r="V237" s="17">
        <v>1618772</v>
      </c>
    </row>
    <row r="238" spans="1:22" x14ac:dyDescent="0.2">
      <c r="A238" s="13">
        <v>756</v>
      </c>
      <c r="C238" s="14" t="s">
        <v>256</v>
      </c>
      <c r="D238" s="10"/>
      <c r="E238" s="17">
        <v>8463938</v>
      </c>
      <c r="F238" s="10"/>
      <c r="G238" s="16">
        <v>7.164905260199186E-3</v>
      </c>
      <c r="I238" s="17">
        <v>3216271</v>
      </c>
      <c r="K238" s="17">
        <v>7791923</v>
      </c>
      <c r="L238" s="10"/>
      <c r="M238" s="16">
        <v>6.5090330412165658E-3</v>
      </c>
      <c r="N238" s="10"/>
      <c r="O238" s="17">
        <v>3702494</v>
      </c>
      <c r="Q238" s="17">
        <v>3381255</v>
      </c>
      <c r="R238" s="17">
        <v>3216271</v>
      </c>
      <c r="S238" s="17">
        <v>3049264</v>
      </c>
      <c r="T238" s="17">
        <v>2901357</v>
      </c>
      <c r="U238" s="17">
        <v>3216271</v>
      </c>
      <c r="V238" s="17">
        <v>3581908</v>
      </c>
    </row>
    <row r="239" spans="1:22" x14ac:dyDescent="0.2">
      <c r="A239" s="13">
        <v>757</v>
      </c>
      <c r="C239" s="14" t="s">
        <v>257</v>
      </c>
      <c r="D239" s="10"/>
      <c r="E239" s="17">
        <v>1920487</v>
      </c>
      <c r="F239" s="10"/>
      <c r="G239" s="16">
        <v>1.6257334834499206E-3</v>
      </c>
      <c r="I239" s="17">
        <v>729779</v>
      </c>
      <c r="K239" s="17">
        <v>1999087</v>
      </c>
      <c r="L239" s="10"/>
      <c r="M239" s="16">
        <v>1.6699501952555872E-3</v>
      </c>
      <c r="N239" s="10"/>
      <c r="O239" s="17">
        <v>949905</v>
      </c>
      <c r="Q239" s="17">
        <v>767214</v>
      </c>
      <c r="R239" s="17">
        <v>729779</v>
      </c>
      <c r="S239" s="17">
        <v>691885</v>
      </c>
      <c r="T239" s="17">
        <v>658324</v>
      </c>
      <c r="U239" s="17">
        <v>729779</v>
      </c>
      <c r="V239" s="17">
        <v>812743</v>
      </c>
    </row>
    <row r="240" spans="1:22" x14ac:dyDescent="0.2">
      <c r="A240" s="13">
        <v>759</v>
      </c>
      <c r="C240" s="14" t="s">
        <v>258</v>
      </c>
      <c r="D240" s="10"/>
      <c r="E240" s="17">
        <v>0</v>
      </c>
      <c r="F240" s="10"/>
      <c r="G240" s="16">
        <v>0</v>
      </c>
      <c r="I240" s="17">
        <v>0</v>
      </c>
      <c r="K240" s="17">
        <v>0</v>
      </c>
      <c r="L240" s="10"/>
      <c r="M240" s="16">
        <v>0</v>
      </c>
      <c r="N240" s="10"/>
      <c r="O240" s="17">
        <v>0</v>
      </c>
      <c r="Q240" s="17">
        <v>0</v>
      </c>
      <c r="R240" s="17">
        <v>0</v>
      </c>
      <c r="S240" s="17">
        <v>0</v>
      </c>
      <c r="T240" s="17">
        <v>0</v>
      </c>
      <c r="U240" s="17">
        <v>0</v>
      </c>
      <c r="V240" s="17">
        <v>0</v>
      </c>
    </row>
    <row r="241" spans="1:23" x14ac:dyDescent="0.2">
      <c r="A241" s="13">
        <v>760</v>
      </c>
      <c r="C241" s="14" t="s">
        <v>259</v>
      </c>
      <c r="D241" s="10"/>
      <c r="E241" s="17">
        <v>0</v>
      </c>
      <c r="F241" s="10"/>
      <c r="G241" s="16">
        <v>0</v>
      </c>
      <c r="I241" s="17">
        <v>0</v>
      </c>
      <c r="K241" s="17">
        <v>0</v>
      </c>
      <c r="L241" s="10"/>
      <c r="M241" s="16">
        <v>0</v>
      </c>
      <c r="N241" s="10"/>
      <c r="O241" s="17">
        <v>0</v>
      </c>
      <c r="Q241" s="17">
        <v>0</v>
      </c>
      <c r="R241" s="17">
        <v>0</v>
      </c>
      <c r="S241" s="17">
        <v>0</v>
      </c>
      <c r="T241" s="17">
        <v>0</v>
      </c>
      <c r="U241" s="17">
        <v>0</v>
      </c>
      <c r="V241" s="17">
        <v>0</v>
      </c>
    </row>
    <row r="242" spans="1:23" x14ac:dyDescent="0.2">
      <c r="A242" s="13">
        <v>761</v>
      </c>
      <c r="C242" s="14" t="s">
        <v>260</v>
      </c>
      <c r="D242" s="10"/>
      <c r="E242" s="17">
        <v>1691794</v>
      </c>
      <c r="F242" s="10"/>
      <c r="G242" s="16">
        <v>1.4321399483046098E-3</v>
      </c>
      <c r="I242" s="17">
        <v>642877</v>
      </c>
      <c r="K242" s="17">
        <v>1838964</v>
      </c>
      <c r="L242" s="10"/>
      <c r="M242" s="16">
        <v>1.5361904163590657E-3</v>
      </c>
      <c r="N242" s="10"/>
      <c r="O242" s="17">
        <v>873821</v>
      </c>
      <c r="Q242" s="17">
        <v>675854</v>
      </c>
      <c r="R242" s="17">
        <v>642877</v>
      </c>
      <c r="S242" s="17">
        <v>609495</v>
      </c>
      <c r="T242" s="17">
        <v>579931</v>
      </c>
      <c r="U242" s="17">
        <v>642877</v>
      </c>
      <c r="V242" s="17">
        <v>715962</v>
      </c>
    </row>
    <row r="243" spans="1:23" x14ac:dyDescent="0.2">
      <c r="A243" s="13">
        <v>762</v>
      </c>
      <c r="C243" s="14" t="s">
        <v>261</v>
      </c>
      <c r="D243" s="10"/>
      <c r="E243" s="17">
        <v>0</v>
      </c>
      <c r="F243" s="10"/>
      <c r="G243" s="16">
        <v>0</v>
      </c>
      <c r="I243" s="17">
        <v>0</v>
      </c>
      <c r="K243" s="17">
        <v>0</v>
      </c>
      <c r="L243" s="10"/>
      <c r="M243" s="16">
        <v>0</v>
      </c>
      <c r="N243" s="10"/>
      <c r="O243" s="17">
        <v>0</v>
      </c>
      <c r="Q243" s="17">
        <v>0</v>
      </c>
      <c r="R243" s="17">
        <v>0</v>
      </c>
      <c r="S243" s="17">
        <v>0</v>
      </c>
      <c r="T243" s="17">
        <v>0</v>
      </c>
      <c r="U243" s="17">
        <v>0</v>
      </c>
      <c r="V243" s="17">
        <v>0</v>
      </c>
    </row>
    <row r="244" spans="1:23" x14ac:dyDescent="0.2">
      <c r="A244" s="13">
        <v>765</v>
      </c>
      <c r="C244" s="14" t="s">
        <v>262</v>
      </c>
      <c r="D244" s="10"/>
      <c r="E244" s="17">
        <v>20948654</v>
      </c>
      <c r="F244" s="10"/>
      <c r="G244" s="16">
        <v>1.7733485434167019E-2</v>
      </c>
      <c r="I244" s="17">
        <v>7960427</v>
      </c>
      <c r="K244" s="17">
        <v>21431640</v>
      </c>
      <c r="L244" s="10"/>
      <c r="M244" s="16">
        <v>1.7903058447505012E-2</v>
      </c>
      <c r="N244" s="10"/>
      <c r="O244" s="17">
        <v>10183688</v>
      </c>
      <c r="Q244" s="17">
        <v>8368769</v>
      </c>
      <c r="R244" s="17">
        <v>7960427</v>
      </c>
      <c r="S244" s="17">
        <v>7547077</v>
      </c>
      <c r="T244" s="17">
        <v>7180999</v>
      </c>
      <c r="U244" s="17">
        <v>7960427</v>
      </c>
      <c r="V244" s="17">
        <v>8865396</v>
      </c>
    </row>
    <row r="245" spans="1:23" x14ac:dyDescent="0.2">
      <c r="A245" s="13">
        <v>766</v>
      </c>
      <c r="C245" s="14" t="s">
        <v>263</v>
      </c>
      <c r="D245" s="10"/>
      <c r="E245" s="17">
        <v>69512</v>
      </c>
      <c r="F245" s="10"/>
      <c r="G245" s="16">
        <v>5.8843400607018369E-5</v>
      </c>
      <c r="I245" s="17">
        <v>26414</v>
      </c>
      <c r="K245" s="17">
        <v>85076</v>
      </c>
      <c r="L245" s="10"/>
      <c r="M245" s="16">
        <v>7.1068784305817779E-5</v>
      </c>
      <c r="N245" s="10"/>
      <c r="O245" s="17">
        <v>40426</v>
      </c>
      <c r="Q245" s="17">
        <v>27769</v>
      </c>
      <c r="R245" s="17">
        <v>26414</v>
      </c>
      <c r="S245" s="17">
        <v>25042</v>
      </c>
      <c r="T245" s="17">
        <v>23828</v>
      </c>
      <c r="U245" s="17">
        <v>26414</v>
      </c>
      <c r="V245" s="17">
        <v>29417</v>
      </c>
    </row>
    <row r="246" spans="1:23" x14ac:dyDescent="0.2">
      <c r="A246" s="13">
        <v>767</v>
      </c>
      <c r="C246" s="14" t="s">
        <v>264</v>
      </c>
      <c r="D246" s="10"/>
      <c r="E246" s="17">
        <v>17683347</v>
      </c>
      <c r="F246" s="10"/>
      <c r="G246" s="16">
        <v>1.4969332943864605E-2</v>
      </c>
      <c r="I246" s="17">
        <v>6719620</v>
      </c>
      <c r="K246" s="17">
        <v>17048718</v>
      </c>
      <c r="L246" s="10"/>
      <c r="M246" s="16">
        <v>1.4241756338247133E-2</v>
      </c>
      <c r="N246" s="10"/>
      <c r="O246" s="17">
        <v>8101052</v>
      </c>
      <c r="Q246" s="17">
        <v>7064313</v>
      </c>
      <c r="R246" s="17">
        <v>6719620</v>
      </c>
      <c r="S246" s="17">
        <v>6370700</v>
      </c>
      <c r="T246" s="17">
        <v>6061683</v>
      </c>
      <c r="U246" s="17">
        <v>6719620</v>
      </c>
      <c r="V246" s="17">
        <v>7483530</v>
      </c>
    </row>
    <row r="247" spans="1:23" x14ac:dyDescent="0.2">
      <c r="A247" s="13">
        <v>768</v>
      </c>
      <c r="C247" s="14" t="s">
        <v>265</v>
      </c>
      <c r="D247" s="10"/>
      <c r="E247" s="17">
        <v>4092829</v>
      </c>
      <c r="F247" s="10"/>
      <c r="G247" s="16">
        <v>3.4646676323947289E-3</v>
      </c>
      <c r="I247" s="17">
        <v>1555262</v>
      </c>
      <c r="K247" s="17">
        <v>4164323</v>
      </c>
      <c r="L247" s="10"/>
      <c r="M247" s="16">
        <v>3.4786940273021298E-3</v>
      </c>
      <c r="N247" s="10"/>
      <c r="O247" s="17">
        <v>1978763</v>
      </c>
      <c r="Q247" s="17">
        <v>1635042</v>
      </c>
      <c r="R247" s="17">
        <v>1555262</v>
      </c>
      <c r="S247" s="17">
        <v>1474504</v>
      </c>
      <c r="T247" s="17">
        <v>1402982</v>
      </c>
      <c r="U247" s="17">
        <v>1555262</v>
      </c>
      <c r="V247" s="17">
        <v>1732070</v>
      </c>
    </row>
    <row r="248" spans="1:23" x14ac:dyDescent="0.2">
      <c r="A248" s="13">
        <v>769</v>
      </c>
      <c r="C248" s="14" t="s">
        <v>266</v>
      </c>
      <c r="D248" s="10"/>
      <c r="E248" s="17">
        <v>8343681</v>
      </c>
      <c r="F248" s="10"/>
      <c r="G248" s="16">
        <v>7.0631051274624183E-3</v>
      </c>
      <c r="I248" s="17">
        <v>3170573</v>
      </c>
      <c r="K248" s="17">
        <v>9292377</v>
      </c>
      <c r="L248" s="10"/>
      <c r="M248" s="16">
        <v>7.7624469498018484E-3</v>
      </c>
      <c r="N248" s="10"/>
      <c r="O248" s="17">
        <v>4415464</v>
      </c>
      <c r="Q248" s="17">
        <v>3333212</v>
      </c>
      <c r="R248" s="17">
        <v>3170573</v>
      </c>
      <c r="S248" s="17">
        <v>3005939</v>
      </c>
      <c r="T248" s="17">
        <v>2860133</v>
      </c>
      <c r="U248" s="17">
        <v>3170573</v>
      </c>
      <c r="V248" s="17">
        <v>3531015</v>
      </c>
    </row>
    <row r="249" spans="1:23" x14ac:dyDescent="0.2">
      <c r="A249" s="13">
        <v>770</v>
      </c>
      <c r="C249" s="14" t="s">
        <v>267</v>
      </c>
      <c r="D249" s="10"/>
      <c r="E249" s="17">
        <v>3898903</v>
      </c>
      <c r="F249" s="10"/>
      <c r="G249" s="16">
        <v>3.3005051092891264E-3</v>
      </c>
      <c r="I249" s="17">
        <v>1481570</v>
      </c>
      <c r="K249" s="17">
        <v>4274347</v>
      </c>
      <c r="L249" s="10"/>
      <c r="M249" s="16">
        <v>3.5706032840192217E-3</v>
      </c>
      <c r="N249" s="10"/>
      <c r="O249" s="17">
        <v>2031041</v>
      </c>
      <c r="Q249" s="17">
        <v>1557569</v>
      </c>
      <c r="R249" s="17">
        <v>1481570</v>
      </c>
      <c r="S249" s="17">
        <v>1404639</v>
      </c>
      <c r="T249" s="17">
        <v>1336505</v>
      </c>
      <c r="U249" s="17">
        <v>1481570</v>
      </c>
      <c r="V249" s="17">
        <v>1650000</v>
      </c>
    </row>
    <row r="250" spans="1:23" x14ac:dyDescent="0.2">
      <c r="A250" s="13">
        <v>771</v>
      </c>
      <c r="C250" s="14" t="s">
        <v>268</v>
      </c>
      <c r="D250" s="10"/>
      <c r="E250" s="17">
        <v>2496751</v>
      </c>
      <c r="F250" s="10"/>
      <c r="G250" s="16">
        <v>2.1135533333665225E-3</v>
      </c>
      <c r="I250" s="17">
        <v>948758</v>
      </c>
      <c r="K250" s="17">
        <v>2603504</v>
      </c>
      <c r="L250" s="10"/>
      <c r="M250" s="16">
        <v>2.1748538273465351E-3</v>
      </c>
      <c r="N250" s="10"/>
      <c r="O250" s="17">
        <v>1237110</v>
      </c>
      <c r="Q250" s="17">
        <v>997426</v>
      </c>
      <c r="R250" s="17">
        <v>948758</v>
      </c>
      <c r="S250" s="17">
        <v>899493</v>
      </c>
      <c r="T250" s="17">
        <v>855862</v>
      </c>
      <c r="U250" s="17">
        <v>948758</v>
      </c>
      <c r="V250" s="17">
        <v>1056616</v>
      </c>
    </row>
    <row r="251" spans="1:23" x14ac:dyDescent="0.2">
      <c r="A251" s="13">
        <v>772</v>
      </c>
      <c r="C251" s="14" t="s">
        <v>269</v>
      </c>
      <c r="D251" s="10"/>
      <c r="E251" s="17">
        <v>4394157</v>
      </c>
      <c r="F251" s="10"/>
      <c r="G251" s="16">
        <v>3.7197482547061517E-3</v>
      </c>
      <c r="I251" s="17">
        <v>1669766</v>
      </c>
      <c r="K251" s="17">
        <v>4667258</v>
      </c>
      <c r="L251" s="10"/>
      <c r="M251" s="16">
        <v>3.8988240173680293E-3</v>
      </c>
      <c r="N251" s="10"/>
      <c r="O251" s="17">
        <v>2217743</v>
      </c>
      <c r="Q251" s="17">
        <v>1755419</v>
      </c>
      <c r="R251" s="17">
        <v>1669766</v>
      </c>
      <c r="S251" s="17">
        <v>1583062</v>
      </c>
      <c r="T251" s="17">
        <v>1506274</v>
      </c>
      <c r="U251" s="17">
        <v>1669766</v>
      </c>
      <c r="V251" s="17">
        <v>1859591</v>
      </c>
    </row>
    <row r="252" spans="1:23" x14ac:dyDescent="0.2">
      <c r="A252" s="13">
        <v>773</v>
      </c>
      <c r="C252" s="14" t="s">
        <v>270</v>
      </c>
      <c r="D252" s="10"/>
      <c r="E252" s="17">
        <v>3103928</v>
      </c>
      <c r="F252" s="10"/>
      <c r="G252" s="16">
        <v>2.6275417015672303E-3</v>
      </c>
      <c r="I252" s="17">
        <v>1179484</v>
      </c>
      <c r="K252" s="17">
        <v>3193346</v>
      </c>
      <c r="L252" s="10"/>
      <c r="M252" s="16">
        <v>2.6675821393559404E-3</v>
      </c>
      <c r="N252" s="10"/>
      <c r="O252" s="17">
        <v>1517384</v>
      </c>
      <c r="Q252" s="17">
        <v>1239987</v>
      </c>
      <c r="R252" s="17">
        <v>1179484</v>
      </c>
      <c r="S252" s="17">
        <v>1118239</v>
      </c>
      <c r="T252" s="17">
        <v>1063997</v>
      </c>
      <c r="U252" s="17">
        <v>1179484</v>
      </c>
      <c r="V252" s="17">
        <v>1313572</v>
      </c>
    </row>
    <row r="253" spans="1:23" x14ac:dyDescent="0.2">
      <c r="A253" s="13">
        <v>774</v>
      </c>
      <c r="C253" s="14" t="s">
        <v>271</v>
      </c>
      <c r="D253" s="10"/>
      <c r="E253" s="17">
        <v>3321503</v>
      </c>
      <c r="F253" s="10"/>
      <c r="G253" s="16">
        <v>2.8117236109795911E-3</v>
      </c>
      <c r="I253" s="17">
        <v>1262167</v>
      </c>
      <c r="K253" s="17">
        <v>3522006</v>
      </c>
      <c r="L253" s="10"/>
      <c r="M253" s="16">
        <v>2.9421303862169831E-3</v>
      </c>
      <c r="N253" s="10"/>
      <c r="O253" s="17">
        <v>1673558</v>
      </c>
      <c r="Q253" s="17">
        <v>1326912</v>
      </c>
      <c r="R253" s="17">
        <v>1262167</v>
      </c>
      <c r="S253" s="17">
        <v>1196628</v>
      </c>
      <c r="T253" s="17">
        <v>1138585</v>
      </c>
      <c r="U253" s="17">
        <v>1262167</v>
      </c>
      <c r="V253" s="17">
        <v>1405655</v>
      </c>
      <c r="W253" s="2" t="s">
        <v>420</v>
      </c>
    </row>
    <row r="254" spans="1:23" x14ac:dyDescent="0.2">
      <c r="A254" s="13">
        <v>775</v>
      </c>
      <c r="C254" s="14" t="s">
        <v>272</v>
      </c>
      <c r="D254" s="10"/>
      <c r="E254" s="17">
        <v>3768329</v>
      </c>
      <c r="F254" s="10"/>
      <c r="G254" s="16">
        <v>3.1899714145190027E-3</v>
      </c>
      <c r="I254" s="17">
        <v>1431954</v>
      </c>
      <c r="K254" s="17">
        <v>3660883</v>
      </c>
      <c r="L254" s="10"/>
      <c r="M254" s="16">
        <v>3.0581421822351205E-3</v>
      </c>
      <c r="N254" s="10"/>
      <c r="O254" s="17">
        <v>1739543</v>
      </c>
      <c r="Q254" s="17">
        <v>1505408</v>
      </c>
      <c r="R254" s="17">
        <v>1431954</v>
      </c>
      <c r="S254" s="17">
        <v>1357599</v>
      </c>
      <c r="T254" s="17">
        <v>1291747</v>
      </c>
      <c r="U254" s="17">
        <v>1431954</v>
      </c>
      <c r="V254" s="17">
        <v>1594744</v>
      </c>
    </row>
    <row r="255" spans="1:23" x14ac:dyDescent="0.2">
      <c r="A255" s="13">
        <v>776</v>
      </c>
      <c r="C255" s="14" t="s">
        <v>273</v>
      </c>
      <c r="D255" s="10"/>
      <c r="E255" s="17">
        <v>3628685</v>
      </c>
      <c r="F255" s="10"/>
      <c r="G255" s="16">
        <v>3.0717597699919216E-3</v>
      </c>
      <c r="I255" s="17">
        <v>1378886</v>
      </c>
      <c r="K255" s="17">
        <v>3770200</v>
      </c>
      <c r="L255" s="10"/>
      <c r="M255" s="16">
        <v>3.1494608419506578E-3</v>
      </c>
      <c r="N255" s="10"/>
      <c r="O255" s="17">
        <v>1791488</v>
      </c>
      <c r="Q255" s="17">
        <v>1449618</v>
      </c>
      <c r="R255" s="17">
        <v>1378886</v>
      </c>
      <c r="S255" s="17">
        <v>1307287</v>
      </c>
      <c r="T255" s="17">
        <v>1243875</v>
      </c>
      <c r="U255" s="17">
        <v>1378886</v>
      </c>
      <c r="V255" s="17">
        <v>1535643</v>
      </c>
    </row>
    <row r="256" spans="1:23" x14ac:dyDescent="0.2">
      <c r="A256" s="13">
        <v>777</v>
      </c>
      <c r="C256" s="14" t="s">
        <v>274</v>
      </c>
      <c r="D256" s="10"/>
      <c r="E256" s="17">
        <v>18451759</v>
      </c>
      <c r="F256" s="10"/>
      <c r="G256" s="16">
        <v>1.5619810201708434E-2</v>
      </c>
      <c r="I256" s="17">
        <v>7011608</v>
      </c>
      <c r="K256" s="17">
        <v>18910013</v>
      </c>
      <c r="L256" s="10"/>
      <c r="M256" s="16">
        <v>1.579660109921964E-2</v>
      </c>
      <c r="N256" s="10"/>
      <c r="O256" s="17">
        <v>8985480</v>
      </c>
      <c r="Q256" s="17">
        <v>7371279</v>
      </c>
      <c r="R256" s="17">
        <v>7011608</v>
      </c>
      <c r="S256" s="17">
        <v>6647526</v>
      </c>
      <c r="T256" s="17">
        <v>6325082</v>
      </c>
      <c r="U256" s="17">
        <v>7011608</v>
      </c>
      <c r="V256" s="17">
        <v>7808712</v>
      </c>
    </row>
    <row r="257" spans="1:22" x14ac:dyDescent="0.2">
      <c r="A257" s="13">
        <v>778</v>
      </c>
      <c r="C257" s="14" t="s">
        <v>275</v>
      </c>
      <c r="D257" s="10"/>
      <c r="E257" s="17">
        <v>4302704</v>
      </c>
      <c r="F257" s="10"/>
      <c r="G257" s="16">
        <v>3.6423313264676654E-3</v>
      </c>
      <c r="I257" s="17">
        <v>1635012</v>
      </c>
      <c r="K257" s="17">
        <v>4264724</v>
      </c>
      <c r="L257" s="10"/>
      <c r="M257" s="16">
        <v>3.5625646490178714E-3</v>
      </c>
      <c r="N257" s="10"/>
      <c r="O257" s="17">
        <v>2026470</v>
      </c>
      <c r="Q257" s="17">
        <v>1718882</v>
      </c>
      <c r="R257" s="17">
        <v>1635012</v>
      </c>
      <c r="S257" s="17">
        <v>1550113</v>
      </c>
      <c r="T257" s="17">
        <v>1474923</v>
      </c>
      <c r="U257" s="17">
        <v>1635012</v>
      </c>
      <c r="V257" s="17">
        <v>1820886</v>
      </c>
    </row>
    <row r="258" spans="1:22" x14ac:dyDescent="0.2">
      <c r="A258" s="13">
        <v>785</v>
      </c>
      <c r="C258" s="14" t="s">
        <v>276</v>
      </c>
      <c r="D258" s="10"/>
      <c r="E258" s="17">
        <v>4645315</v>
      </c>
      <c r="F258" s="10"/>
      <c r="G258" s="16">
        <v>3.9323588947346002E-3</v>
      </c>
      <c r="I258" s="17">
        <v>1765203</v>
      </c>
      <c r="K258" s="17">
        <v>4748211</v>
      </c>
      <c r="L258" s="10"/>
      <c r="M258" s="16">
        <v>3.9664486270806262E-3</v>
      </c>
      <c r="N258" s="10"/>
      <c r="O258" s="17">
        <v>2256210</v>
      </c>
      <c r="Q258" s="17">
        <v>1855752</v>
      </c>
      <c r="R258" s="17">
        <v>1765203</v>
      </c>
      <c r="S258" s="17">
        <v>1673544</v>
      </c>
      <c r="T258" s="17">
        <v>1592367</v>
      </c>
      <c r="U258" s="17">
        <v>1765203</v>
      </c>
      <c r="V258" s="17">
        <v>1965877</v>
      </c>
    </row>
    <row r="259" spans="1:22" x14ac:dyDescent="0.2">
      <c r="A259" s="13">
        <v>786</v>
      </c>
      <c r="C259" s="14" t="s">
        <v>277</v>
      </c>
      <c r="D259" s="10"/>
      <c r="E259" s="17">
        <v>0</v>
      </c>
      <c r="F259" s="10"/>
      <c r="G259" s="16">
        <v>0</v>
      </c>
      <c r="I259" s="17">
        <v>0</v>
      </c>
      <c r="K259" s="17">
        <v>0</v>
      </c>
      <c r="L259" s="10"/>
      <c r="M259" s="16">
        <v>0</v>
      </c>
      <c r="N259" s="10"/>
      <c r="O259" s="17">
        <v>0</v>
      </c>
      <c r="Q259" s="17">
        <v>0</v>
      </c>
      <c r="R259" s="17">
        <v>0</v>
      </c>
      <c r="S259" s="17">
        <v>0</v>
      </c>
      <c r="T259" s="17">
        <v>0</v>
      </c>
      <c r="U259" s="17">
        <v>0</v>
      </c>
      <c r="V259" s="17">
        <v>0</v>
      </c>
    </row>
    <row r="260" spans="1:22" x14ac:dyDescent="0.2">
      <c r="A260" s="13">
        <v>794</v>
      </c>
      <c r="C260" s="14" t="s">
        <v>278</v>
      </c>
      <c r="D260" s="10"/>
      <c r="E260" s="17">
        <v>5036024</v>
      </c>
      <c r="F260" s="10"/>
      <c r="G260" s="16">
        <v>4.2631024527931731E-3</v>
      </c>
      <c r="I260" s="17">
        <v>1913671</v>
      </c>
      <c r="K260" s="17">
        <v>5126259</v>
      </c>
      <c r="L260" s="10"/>
      <c r="M260" s="16">
        <v>4.2822534576937932E-3</v>
      </c>
      <c r="N260" s="10"/>
      <c r="O260" s="17">
        <v>2435848</v>
      </c>
      <c r="Q260" s="17">
        <v>2011836</v>
      </c>
      <c r="R260" s="17">
        <v>1913671</v>
      </c>
      <c r="S260" s="17">
        <v>1814303</v>
      </c>
      <c r="T260" s="17">
        <v>1726298</v>
      </c>
      <c r="U260" s="17">
        <v>1913671</v>
      </c>
      <c r="V260" s="17">
        <v>2131224</v>
      </c>
    </row>
    <row r="261" spans="1:22" x14ac:dyDescent="0.2">
      <c r="A261" s="13">
        <v>820</v>
      </c>
      <c r="C261" s="14" t="s">
        <v>279</v>
      </c>
      <c r="D261" s="10"/>
      <c r="E261" s="17">
        <v>0</v>
      </c>
      <c r="F261" s="10"/>
      <c r="G261" s="16">
        <v>0</v>
      </c>
      <c r="I261" s="17">
        <v>0</v>
      </c>
      <c r="K261" s="17">
        <v>0</v>
      </c>
      <c r="L261" s="10"/>
      <c r="M261" s="16">
        <v>0</v>
      </c>
      <c r="N261" s="10"/>
      <c r="O261" s="17">
        <v>0</v>
      </c>
      <c r="Q261" s="17">
        <v>0</v>
      </c>
      <c r="R261" s="17">
        <v>0</v>
      </c>
      <c r="S261" s="17">
        <v>0</v>
      </c>
      <c r="T261" s="17">
        <v>0</v>
      </c>
      <c r="U261" s="17">
        <v>0</v>
      </c>
      <c r="V261" s="17">
        <v>0</v>
      </c>
    </row>
    <row r="262" spans="1:22" x14ac:dyDescent="0.2">
      <c r="A262" s="13">
        <v>834</v>
      </c>
      <c r="C262" s="14" t="s">
        <v>280</v>
      </c>
      <c r="D262" s="10"/>
      <c r="E262" s="17">
        <v>0</v>
      </c>
      <c r="F262" s="10"/>
      <c r="G262" s="16">
        <v>0</v>
      </c>
      <c r="I262" s="17">
        <v>0</v>
      </c>
      <c r="K262" s="17">
        <v>0</v>
      </c>
      <c r="L262" s="10"/>
      <c r="M262" s="16">
        <v>0</v>
      </c>
      <c r="N262" s="10"/>
      <c r="O262" s="17">
        <v>0</v>
      </c>
      <c r="Q262" s="17">
        <v>0</v>
      </c>
      <c r="R262" s="17">
        <v>0</v>
      </c>
      <c r="S262" s="17">
        <v>0</v>
      </c>
      <c r="T262" s="17">
        <v>0</v>
      </c>
      <c r="U262" s="17">
        <v>0</v>
      </c>
      <c r="V262" s="17">
        <v>0</v>
      </c>
    </row>
    <row r="263" spans="1:22" x14ac:dyDescent="0.2">
      <c r="A263" s="13">
        <v>837</v>
      </c>
      <c r="C263" s="14" t="s">
        <v>281</v>
      </c>
      <c r="D263" s="10"/>
      <c r="E263" s="17">
        <v>0</v>
      </c>
      <c r="F263" s="10"/>
      <c r="G263" s="16">
        <v>0</v>
      </c>
      <c r="I263" s="17">
        <v>0</v>
      </c>
      <c r="K263" s="17">
        <v>0</v>
      </c>
      <c r="L263" s="10"/>
      <c r="M263" s="16">
        <v>0</v>
      </c>
      <c r="N263" s="10"/>
      <c r="O263" s="17">
        <v>0</v>
      </c>
      <c r="Q263" s="17">
        <v>0</v>
      </c>
      <c r="R263" s="17">
        <v>0</v>
      </c>
      <c r="S263" s="17">
        <v>0</v>
      </c>
      <c r="T263" s="17">
        <v>0</v>
      </c>
      <c r="U263" s="17">
        <v>0</v>
      </c>
      <c r="V263" s="17">
        <v>0</v>
      </c>
    </row>
    <row r="264" spans="1:22" x14ac:dyDescent="0.2">
      <c r="A264" s="13">
        <v>838</v>
      </c>
      <c r="C264" s="14" t="s">
        <v>282</v>
      </c>
      <c r="D264" s="10"/>
      <c r="E264" s="17">
        <v>0</v>
      </c>
      <c r="F264" s="10"/>
      <c r="G264" s="16">
        <v>0</v>
      </c>
      <c r="I264" s="17">
        <v>0</v>
      </c>
      <c r="K264" s="17">
        <v>0</v>
      </c>
      <c r="L264" s="10"/>
      <c r="M264" s="16">
        <v>0</v>
      </c>
      <c r="N264" s="10"/>
      <c r="O264" s="17">
        <v>0</v>
      </c>
      <c r="Q264" s="17">
        <v>0</v>
      </c>
      <c r="R264" s="17">
        <v>0</v>
      </c>
      <c r="S264" s="17">
        <v>0</v>
      </c>
      <c r="T264" s="17">
        <v>0</v>
      </c>
      <c r="U264" s="17">
        <v>0</v>
      </c>
      <c r="V264" s="17">
        <v>0</v>
      </c>
    </row>
    <row r="265" spans="1:22" x14ac:dyDescent="0.2">
      <c r="A265" s="13">
        <v>839</v>
      </c>
      <c r="C265" s="14" t="s">
        <v>283</v>
      </c>
      <c r="D265" s="10"/>
      <c r="E265" s="17">
        <v>0</v>
      </c>
      <c r="F265" s="10"/>
      <c r="G265" s="16">
        <v>0</v>
      </c>
      <c r="I265" s="17">
        <v>0</v>
      </c>
      <c r="K265" s="17">
        <v>0</v>
      </c>
      <c r="L265" s="10"/>
      <c r="M265" s="16">
        <v>0</v>
      </c>
      <c r="N265" s="10"/>
      <c r="O265" s="17">
        <v>0</v>
      </c>
      <c r="Q265" s="17">
        <v>0</v>
      </c>
      <c r="R265" s="17">
        <v>0</v>
      </c>
      <c r="S265" s="17">
        <v>0</v>
      </c>
      <c r="T265" s="17">
        <v>0</v>
      </c>
      <c r="U265" s="17">
        <v>0</v>
      </c>
      <c r="V265" s="17">
        <v>0</v>
      </c>
    </row>
    <row r="266" spans="1:22" x14ac:dyDescent="0.2">
      <c r="A266" s="13">
        <v>840</v>
      </c>
      <c r="C266" s="14" t="s">
        <v>284</v>
      </c>
      <c r="D266" s="10"/>
      <c r="E266" s="17">
        <v>0</v>
      </c>
      <c r="F266" s="10"/>
      <c r="G266" s="16">
        <v>0</v>
      </c>
      <c r="I266" s="17">
        <v>0</v>
      </c>
      <c r="K266" s="17">
        <v>0</v>
      </c>
      <c r="L266" s="10"/>
      <c r="M266" s="16">
        <v>0</v>
      </c>
      <c r="N266" s="10"/>
      <c r="O266" s="17">
        <v>0</v>
      </c>
      <c r="Q266" s="17">
        <v>0</v>
      </c>
      <c r="R266" s="17">
        <v>0</v>
      </c>
      <c r="S266" s="17">
        <v>0</v>
      </c>
      <c r="T266" s="17">
        <v>0</v>
      </c>
      <c r="U266" s="17">
        <v>0</v>
      </c>
      <c r="V266" s="17">
        <v>0</v>
      </c>
    </row>
    <row r="267" spans="1:22" x14ac:dyDescent="0.2">
      <c r="A267" s="13">
        <v>841</v>
      </c>
      <c r="C267" s="14" t="s">
        <v>285</v>
      </c>
      <c r="D267" s="10"/>
      <c r="E267" s="17">
        <v>410706</v>
      </c>
      <c r="F267" s="10"/>
      <c r="G267" s="16">
        <v>3.4767144794720458E-4</v>
      </c>
      <c r="I267" s="17">
        <v>156066</v>
      </c>
      <c r="K267" s="17">
        <v>424741</v>
      </c>
      <c r="L267" s="10"/>
      <c r="M267" s="16">
        <v>3.5481012876530804E-4</v>
      </c>
      <c r="N267" s="10"/>
      <c r="O267" s="17">
        <v>201824</v>
      </c>
      <c r="Q267" s="17">
        <v>164072</v>
      </c>
      <c r="R267" s="17">
        <v>156066</v>
      </c>
      <c r="S267" s="17">
        <v>147962</v>
      </c>
      <c r="T267" s="17">
        <v>140785</v>
      </c>
      <c r="U267" s="17">
        <v>156066</v>
      </c>
      <c r="V267" s="17">
        <v>173808</v>
      </c>
    </row>
    <row r="268" spans="1:22" x14ac:dyDescent="0.2">
      <c r="A268" s="13">
        <v>842</v>
      </c>
      <c r="C268" s="14" t="s">
        <v>286</v>
      </c>
      <c r="D268" s="10"/>
      <c r="E268" s="17">
        <v>0</v>
      </c>
      <c r="F268" s="10"/>
      <c r="G268" s="16">
        <v>0</v>
      </c>
      <c r="I268" s="17">
        <v>0</v>
      </c>
      <c r="K268" s="17">
        <v>0</v>
      </c>
      <c r="L268" s="10"/>
      <c r="M268" s="16">
        <v>0</v>
      </c>
      <c r="N268" s="10"/>
      <c r="O268" s="17">
        <v>0</v>
      </c>
      <c r="Q268" s="17">
        <v>0</v>
      </c>
      <c r="R268" s="17">
        <v>0</v>
      </c>
      <c r="S268" s="17">
        <v>0</v>
      </c>
      <c r="T268" s="17">
        <v>0</v>
      </c>
      <c r="U268" s="17">
        <v>0</v>
      </c>
      <c r="V268" s="17">
        <v>0</v>
      </c>
    </row>
    <row r="269" spans="1:22" x14ac:dyDescent="0.2">
      <c r="A269" s="13">
        <v>844</v>
      </c>
      <c r="C269" s="14" t="s">
        <v>287</v>
      </c>
      <c r="D269" s="10"/>
      <c r="E269" s="17">
        <v>0</v>
      </c>
      <c r="F269" s="10"/>
      <c r="G269" s="16">
        <v>0</v>
      </c>
      <c r="I269" s="17">
        <v>0</v>
      </c>
      <c r="K269" s="17">
        <v>0</v>
      </c>
      <c r="L269" s="10"/>
      <c r="M269" s="16">
        <v>0</v>
      </c>
      <c r="N269" s="10"/>
      <c r="O269" s="17">
        <v>0</v>
      </c>
      <c r="Q269" s="17">
        <v>0</v>
      </c>
      <c r="R269" s="17">
        <v>0</v>
      </c>
      <c r="S269" s="17">
        <v>0</v>
      </c>
      <c r="T269" s="17">
        <v>0</v>
      </c>
      <c r="U269" s="17">
        <v>0</v>
      </c>
      <c r="V269" s="17">
        <v>0</v>
      </c>
    </row>
    <row r="270" spans="1:22" x14ac:dyDescent="0.2">
      <c r="A270" s="13">
        <v>845</v>
      </c>
      <c r="C270" s="14" t="s">
        <v>288</v>
      </c>
      <c r="D270" s="10"/>
      <c r="E270" s="17">
        <v>0</v>
      </c>
      <c r="F270" s="10"/>
      <c r="G270" s="16">
        <v>0</v>
      </c>
      <c r="I270" s="17">
        <v>0</v>
      </c>
      <c r="K270" s="17">
        <v>0</v>
      </c>
      <c r="L270" s="10"/>
      <c r="M270" s="16">
        <v>0</v>
      </c>
      <c r="N270" s="10"/>
      <c r="O270" s="17">
        <v>0</v>
      </c>
      <c r="Q270" s="17">
        <v>0</v>
      </c>
      <c r="R270" s="17">
        <v>0</v>
      </c>
      <c r="S270" s="17">
        <v>0</v>
      </c>
      <c r="T270" s="17">
        <v>0</v>
      </c>
      <c r="U270" s="17">
        <v>0</v>
      </c>
      <c r="V270" s="17">
        <v>0</v>
      </c>
    </row>
    <row r="271" spans="1:22" x14ac:dyDescent="0.2">
      <c r="A271" s="13">
        <v>847</v>
      </c>
      <c r="C271" s="14" t="s">
        <v>289</v>
      </c>
      <c r="D271" s="10"/>
      <c r="E271" s="17">
        <v>0</v>
      </c>
      <c r="F271" s="10"/>
      <c r="G271" s="16">
        <v>0</v>
      </c>
      <c r="I271" s="17">
        <v>0</v>
      </c>
      <c r="K271" s="17">
        <v>0</v>
      </c>
      <c r="L271" s="10"/>
      <c r="M271" s="16">
        <v>0</v>
      </c>
      <c r="N271" s="10"/>
      <c r="O271" s="17">
        <v>0</v>
      </c>
      <c r="Q271" s="17">
        <v>0</v>
      </c>
      <c r="R271" s="17">
        <v>0</v>
      </c>
      <c r="S271" s="17">
        <v>0</v>
      </c>
      <c r="T271" s="17">
        <v>0</v>
      </c>
      <c r="U271" s="17">
        <v>0</v>
      </c>
      <c r="V271" s="17">
        <v>0</v>
      </c>
    </row>
    <row r="272" spans="1:22" x14ac:dyDescent="0.2">
      <c r="A272" s="13">
        <v>848</v>
      </c>
      <c r="C272" s="14" t="s">
        <v>290</v>
      </c>
      <c r="D272" s="10"/>
      <c r="E272" s="17">
        <v>6692930</v>
      </c>
      <c r="F272" s="10"/>
      <c r="G272" s="16">
        <v>5.6657089599598844E-3</v>
      </c>
      <c r="I272" s="17">
        <v>2543299</v>
      </c>
      <c r="K272" s="17">
        <v>6448093</v>
      </c>
      <c r="L272" s="10"/>
      <c r="M272" s="16">
        <v>5.3864559993517967E-3</v>
      </c>
      <c r="N272" s="10"/>
      <c r="O272" s="17">
        <v>3063947</v>
      </c>
      <c r="Q272" s="17">
        <v>2673761</v>
      </c>
      <c r="R272" s="17">
        <v>2543299</v>
      </c>
      <c r="S272" s="17">
        <v>2411237</v>
      </c>
      <c r="T272" s="17">
        <v>2294277</v>
      </c>
      <c r="U272" s="17">
        <v>2543299</v>
      </c>
      <c r="V272" s="17">
        <v>2832430</v>
      </c>
    </row>
    <row r="273" spans="1:22" x14ac:dyDescent="0.2">
      <c r="A273" s="13">
        <v>850</v>
      </c>
      <c r="C273" s="14" t="s">
        <v>291</v>
      </c>
      <c r="D273" s="10"/>
      <c r="E273" s="17">
        <v>0</v>
      </c>
      <c r="F273" s="10"/>
      <c r="G273" s="16">
        <v>0</v>
      </c>
      <c r="I273" s="17">
        <v>0</v>
      </c>
      <c r="K273" s="17">
        <v>0</v>
      </c>
      <c r="L273" s="10"/>
      <c r="M273" s="16">
        <v>0</v>
      </c>
      <c r="N273" s="10"/>
      <c r="O273" s="17">
        <v>0</v>
      </c>
      <c r="Q273" s="17">
        <v>0</v>
      </c>
      <c r="R273" s="17">
        <v>0</v>
      </c>
      <c r="S273" s="17">
        <v>0</v>
      </c>
      <c r="T273" s="17">
        <v>0</v>
      </c>
      <c r="U273" s="17">
        <v>0</v>
      </c>
      <c r="V273" s="17">
        <v>0</v>
      </c>
    </row>
    <row r="274" spans="1:22" x14ac:dyDescent="0.2">
      <c r="A274" s="13">
        <v>851</v>
      </c>
      <c r="C274" s="14" t="s">
        <v>292</v>
      </c>
      <c r="D274" s="10"/>
      <c r="E274" s="17">
        <v>202900</v>
      </c>
      <c r="F274" s="10"/>
      <c r="G274" s="16">
        <v>1.717592068011858E-4</v>
      </c>
      <c r="I274" s="17">
        <v>77103</v>
      </c>
      <c r="K274" s="17">
        <v>215835</v>
      </c>
      <c r="L274" s="10"/>
      <c r="M274" s="16">
        <v>1.8029915676155648E-4</v>
      </c>
      <c r="N274" s="10"/>
      <c r="O274" s="17">
        <v>102562</v>
      </c>
      <c r="Q274" s="17">
        <v>81058</v>
      </c>
      <c r="R274" s="17">
        <v>77103</v>
      </c>
      <c r="S274" s="17">
        <v>73099</v>
      </c>
      <c r="T274" s="17">
        <v>69554</v>
      </c>
      <c r="U274" s="17">
        <v>77103</v>
      </c>
      <c r="V274" s="17">
        <v>85868</v>
      </c>
    </row>
    <row r="275" spans="1:22" x14ac:dyDescent="0.2">
      <c r="A275" s="13">
        <v>852</v>
      </c>
      <c r="C275" s="14" t="s">
        <v>293</v>
      </c>
      <c r="D275" s="10"/>
      <c r="E275" s="17">
        <v>245831</v>
      </c>
      <c r="F275" s="10"/>
      <c r="G275" s="16">
        <v>2.0810122014362892E-4</v>
      </c>
      <c r="I275" s="17">
        <v>93416</v>
      </c>
      <c r="K275" s="17">
        <v>228498</v>
      </c>
      <c r="L275" s="10"/>
      <c r="M275" s="16">
        <v>1.9087727533394553E-4</v>
      </c>
      <c r="N275" s="10"/>
      <c r="O275" s="17">
        <v>108576</v>
      </c>
      <c r="Q275" s="17">
        <v>98208</v>
      </c>
      <c r="R275" s="17">
        <v>93416</v>
      </c>
      <c r="S275" s="17">
        <v>88565</v>
      </c>
      <c r="T275" s="17">
        <v>84269</v>
      </c>
      <c r="U275" s="17">
        <v>93416</v>
      </c>
      <c r="V275" s="17">
        <v>104036</v>
      </c>
    </row>
    <row r="276" spans="1:22" x14ac:dyDescent="0.2">
      <c r="A276" s="13">
        <v>853</v>
      </c>
      <c r="C276" s="14" t="s">
        <v>294</v>
      </c>
      <c r="D276" s="10"/>
      <c r="E276" s="17">
        <v>0</v>
      </c>
      <c r="F276" s="10"/>
      <c r="G276" s="16">
        <v>0</v>
      </c>
      <c r="I276" s="17">
        <v>0</v>
      </c>
      <c r="K276" s="17">
        <v>0</v>
      </c>
      <c r="L276" s="10"/>
      <c r="M276" s="16">
        <v>0</v>
      </c>
      <c r="N276" s="10"/>
      <c r="O276" s="17">
        <v>0</v>
      </c>
      <c r="Q276" s="17">
        <v>0</v>
      </c>
      <c r="R276" s="17">
        <v>0</v>
      </c>
      <c r="S276" s="17">
        <v>0</v>
      </c>
      <c r="T276" s="17">
        <v>0</v>
      </c>
      <c r="U276" s="17">
        <v>0</v>
      </c>
      <c r="V276" s="17">
        <v>0</v>
      </c>
    </row>
    <row r="277" spans="1:22" x14ac:dyDescent="0.2">
      <c r="A277" s="13">
        <v>859</v>
      </c>
      <c r="C277" s="14" t="s">
        <v>295</v>
      </c>
      <c r="D277" s="10"/>
      <c r="E277" s="17">
        <v>0</v>
      </c>
      <c r="F277" s="10"/>
      <c r="G277" s="16">
        <v>0</v>
      </c>
      <c r="I277" s="17">
        <v>0</v>
      </c>
      <c r="K277" s="17">
        <v>0</v>
      </c>
      <c r="L277" s="10"/>
      <c r="M277" s="16">
        <v>0</v>
      </c>
      <c r="N277" s="10"/>
      <c r="O277" s="17">
        <v>0</v>
      </c>
      <c r="Q277" s="17">
        <v>0</v>
      </c>
      <c r="R277" s="17">
        <v>0</v>
      </c>
      <c r="S277" s="17">
        <v>0</v>
      </c>
      <c r="T277" s="17">
        <v>0</v>
      </c>
      <c r="U277" s="17">
        <v>0</v>
      </c>
      <c r="V277" s="17">
        <v>0</v>
      </c>
    </row>
    <row r="278" spans="1:22" x14ac:dyDescent="0.2">
      <c r="A278" s="13">
        <v>861</v>
      </c>
      <c r="C278" s="14" t="s">
        <v>296</v>
      </c>
      <c r="D278" s="10"/>
      <c r="E278" s="17">
        <v>0</v>
      </c>
      <c r="F278" s="10"/>
      <c r="G278" s="16">
        <v>0</v>
      </c>
      <c r="I278" s="17">
        <v>0</v>
      </c>
      <c r="K278" s="17">
        <v>0</v>
      </c>
      <c r="L278" s="10"/>
      <c r="M278" s="16">
        <v>0</v>
      </c>
      <c r="N278" s="10"/>
      <c r="O278" s="17">
        <v>0</v>
      </c>
      <c r="Q278" s="17">
        <v>0</v>
      </c>
      <c r="R278" s="17">
        <v>0</v>
      </c>
      <c r="S278" s="17">
        <v>0</v>
      </c>
      <c r="T278" s="17">
        <v>0</v>
      </c>
      <c r="U278" s="17">
        <v>0</v>
      </c>
      <c r="V278" s="17">
        <v>0</v>
      </c>
    </row>
    <row r="279" spans="1:22" x14ac:dyDescent="0.2">
      <c r="A279" s="13">
        <v>862</v>
      </c>
      <c r="C279" s="14" t="s">
        <v>297</v>
      </c>
      <c r="D279" s="10"/>
      <c r="E279" s="17">
        <v>0</v>
      </c>
      <c r="F279" s="10"/>
      <c r="G279" s="16">
        <v>0</v>
      </c>
      <c r="I279" s="17">
        <v>0</v>
      </c>
      <c r="K279" s="17">
        <v>0</v>
      </c>
      <c r="L279" s="10"/>
      <c r="M279" s="16">
        <v>0</v>
      </c>
      <c r="N279" s="10"/>
      <c r="O279" s="17">
        <v>0</v>
      </c>
      <c r="Q279" s="17">
        <v>0</v>
      </c>
      <c r="R279" s="17">
        <v>0</v>
      </c>
      <c r="S279" s="17">
        <v>0</v>
      </c>
      <c r="T279" s="17">
        <v>0</v>
      </c>
      <c r="U279" s="17">
        <v>0</v>
      </c>
      <c r="V279" s="17">
        <v>0</v>
      </c>
    </row>
    <row r="280" spans="1:22" x14ac:dyDescent="0.2">
      <c r="A280" s="13">
        <v>863</v>
      </c>
      <c r="C280" s="14" t="s">
        <v>298</v>
      </c>
      <c r="D280" s="10"/>
      <c r="E280" s="17">
        <v>0</v>
      </c>
      <c r="F280" s="10"/>
      <c r="G280" s="16">
        <v>0</v>
      </c>
      <c r="I280" s="17">
        <v>0</v>
      </c>
      <c r="K280" s="17">
        <v>0</v>
      </c>
      <c r="L280" s="10"/>
      <c r="M280" s="16">
        <v>0</v>
      </c>
      <c r="N280" s="10"/>
      <c r="O280" s="17">
        <v>0</v>
      </c>
      <c r="Q280" s="17">
        <v>0</v>
      </c>
      <c r="R280" s="17">
        <v>0</v>
      </c>
      <c r="S280" s="17">
        <v>0</v>
      </c>
      <c r="T280" s="17">
        <v>0</v>
      </c>
      <c r="U280" s="17">
        <v>0</v>
      </c>
      <c r="V280" s="17">
        <v>0</v>
      </c>
    </row>
    <row r="281" spans="1:22" x14ac:dyDescent="0.2">
      <c r="A281" s="13">
        <v>864</v>
      </c>
      <c r="C281" s="14" t="s">
        <v>299</v>
      </c>
      <c r="D281" s="10"/>
      <c r="E281" s="17">
        <v>0</v>
      </c>
      <c r="F281" s="10"/>
      <c r="G281" s="16">
        <v>0</v>
      </c>
      <c r="I281" s="17">
        <v>0</v>
      </c>
      <c r="K281" s="17">
        <v>0</v>
      </c>
      <c r="L281" s="10"/>
      <c r="M281" s="16">
        <v>0</v>
      </c>
      <c r="N281" s="10"/>
      <c r="O281" s="17">
        <v>0</v>
      </c>
      <c r="Q281" s="17">
        <v>0</v>
      </c>
      <c r="R281" s="17">
        <v>0</v>
      </c>
      <c r="S281" s="17">
        <v>0</v>
      </c>
      <c r="T281" s="17">
        <v>0</v>
      </c>
      <c r="U281" s="17">
        <v>0</v>
      </c>
      <c r="V281" s="17">
        <v>0</v>
      </c>
    </row>
    <row r="282" spans="1:22" x14ac:dyDescent="0.2">
      <c r="A282" s="13">
        <v>865</v>
      </c>
      <c r="C282" s="14" t="s">
        <v>300</v>
      </c>
      <c r="D282" s="10"/>
      <c r="E282" s="17">
        <v>0</v>
      </c>
      <c r="F282" s="10"/>
      <c r="G282" s="16">
        <v>0</v>
      </c>
      <c r="I282" s="17">
        <v>0</v>
      </c>
      <c r="K282" s="17">
        <v>0</v>
      </c>
      <c r="L282" s="10"/>
      <c r="M282" s="16">
        <v>0</v>
      </c>
      <c r="N282" s="10"/>
      <c r="O282" s="17">
        <v>0</v>
      </c>
      <c r="Q282" s="17">
        <v>0</v>
      </c>
      <c r="R282" s="17">
        <v>0</v>
      </c>
      <c r="S282" s="17">
        <v>0</v>
      </c>
      <c r="T282" s="17">
        <v>0</v>
      </c>
      <c r="U282" s="17">
        <v>0</v>
      </c>
      <c r="V282" s="17">
        <v>0</v>
      </c>
    </row>
    <row r="283" spans="1:22" x14ac:dyDescent="0.2">
      <c r="A283" s="13">
        <v>866</v>
      </c>
      <c r="C283" s="14" t="s">
        <v>301</v>
      </c>
      <c r="D283" s="10"/>
      <c r="E283" s="17">
        <v>0</v>
      </c>
      <c r="F283" s="10"/>
      <c r="G283" s="16">
        <v>0</v>
      </c>
      <c r="I283" s="17">
        <v>0</v>
      </c>
      <c r="K283" s="17">
        <v>0</v>
      </c>
      <c r="L283" s="10"/>
      <c r="M283" s="16">
        <v>0</v>
      </c>
      <c r="N283" s="10"/>
      <c r="O283" s="17">
        <v>0</v>
      </c>
      <c r="Q283" s="17">
        <v>0</v>
      </c>
      <c r="R283" s="17">
        <v>0</v>
      </c>
      <c r="S283" s="17">
        <v>0</v>
      </c>
      <c r="T283" s="17">
        <v>0</v>
      </c>
      <c r="U283" s="17">
        <v>0</v>
      </c>
      <c r="V283" s="17">
        <v>0</v>
      </c>
    </row>
    <row r="284" spans="1:22" x14ac:dyDescent="0.2">
      <c r="A284" s="13">
        <v>867</v>
      </c>
      <c r="C284" s="14" t="s">
        <v>302</v>
      </c>
      <c r="D284" s="10"/>
      <c r="E284" s="17">
        <v>0</v>
      </c>
      <c r="F284" s="10"/>
      <c r="G284" s="16">
        <v>0</v>
      </c>
      <c r="I284" s="17">
        <v>0</v>
      </c>
      <c r="K284" s="17">
        <v>0</v>
      </c>
      <c r="L284" s="10"/>
      <c r="M284" s="16">
        <v>0</v>
      </c>
      <c r="N284" s="10"/>
      <c r="O284" s="17">
        <v>0</v>
      </c>
      <c r="Q284" s="17">
        <v>0</v>
      </c>
      <c r="R284" s="17">
        <v>0</v>
      </c>
      <c r="S284" s="17">
        <v>0</v>
      </c>
      <c r="T284" s="17">
        <v>0</v>
      </c>
      <c r="U284" s="17">
        <v>0</v>
      </c>
      <c r="V284" s="17">
        <v>0</v>
      </c>
    </row>
    <row r="285" spans="1:22" x14ac:dyDescent="0.2">
      <c r="A285" s="13">
        <v>868</v>
      </c>
      <c r="C285" s="14" t="s">
        <v>303</v>
      </c>
      <c r="D285" s="10"/>
      <c r="E285" s="17">
        <v>0</v>
      </c>
      <c r="F285" s="10"/>
      <c r="G285" s="16">
        <v>0</v>
      </c>
      <c r="I285" s="17">
        <v>0</v>
      </c>
      <c r="K285" s="17">
        <v>0</v>
      </c>
      <c r="L285" s="10"/>
      <c r="M285" s="16">
        <v>0</v>
      </c>
      <c r="N285" s="10"/>
      <c r="O285" s="17">
        <v>0</v>
      </c>
      <c r="Q285" s="17">
        <v>0</v>
      </c>
      <c r="R285" s="17">
        <v>0</v>
      </c>
      <c r="S285" s="17">
        <v>0</v>
      </c>
      <c r="T285" s="17">
        <v>0</v>
      </c>
      <c r="U285" s="17">
        <v>0</v>
      </c>
      <c r="V285" s="17">
        <v>0</v>
      </c>
    </row>
    <row r="286" spans="1:22" x14ac:dyDescent="0.2">
      <c r="A286" s="13">
        <v>869</v>
      </c>
      <c r="C286" s="14" t="s">
        <v>304</v>
      </c>
      <c r="D286" s="10"/>
      <c r="E286" s="17">
        <v>0</v>
      </c>
      <c r="F286" s="10"/>
      <c r="G286" s="16">
        <v>0</v>
      </c>
      <c r="I286" s="17">
        <v>0</v>
      </c>
      <c r="K286" s="17">
        <v>0</v>
      </c>
      <c r="L286" s="10"/>
      <c r="M286" s="16">
        <v>0</v>
      </c>
      <c r="N286" s="10"/>
      <c r="O286" s="17">
        <v>0</v>
      </c>
      <c r="Q286" s="17">
        <v>0</v>
      </c>
      <c r="R286" s="17">
        <v>0</v>
      </c>
      <c r="S286" s="17">
        <v>0</v>
      </c>
      <c r="T286" s="17">
        <v>0</v>
      </c>
      <c r="U286" s="17">
        <v>0</v>
      </c>
      <c r="V286" s="17">
        <v>0</v>
      </c>
    </row>
    <row r="287" spans="1:22" x14ac:dyDescent="0.2">
      <c r="A287" s="13">
        <v>879</v>
      </c>
      <c r="C287" s="14" t="s">
        <v>305</v>
      </c>
      <c r="D287" s="10"/>
      <c r="E287" s="17">
        <v>0</v>
      </c>
      <c r="F287" s="10"/>
      <c r="G287" s="16">
        <v>0</v>
      </c>
      <c r="I287" s="17">
        <v>0</v>
      </c>
      <c r="K287" s="17">
        <v>0</v>
      </c>
      <c r="L287" s="10"/>
      <c r="M287" s="16">
        <v>0</v>
      </c>
      <c r="N287" s="10"/>
      <c r="O287" s="17">
        <v>0</v>
      </c>
      <c r="Q287" s="17">
        <v>0</v>
      </c>
      <c r="R287" s="17">
        <v>0</v>
      </c>
      <c r="S287" s="17">
        <v>0</v>
      </c>
      <c r="T287" s="17">
        <v>0</v>
      </c>
      <c r="U287" s="17">
        <v>0</v>
      </c>
      <c r="V287" s="17">
        <v>0</v>
      </c>
    </row>
    <row r="288" spans="1:22" x14ac:dyDescent="0.2">
      <c r="A288" s="13">
        <v>911</v>
      </c>
      <c r="C288" s="14" t="s">
        <v>306</v>
      </c>
      <c r="D288" s="10"/>
      <c r="E288" s="17">
        <v>0</v>
      </c>
      <c r="F288" s="10"/>
      <c r="G288" s="16">
        <v>0</v>
      </c>
      <c r="I288" s="17">
        <v>0</v>
      </c>
      <c r="K288" s="17">
        <v>0</v>
      </c>
      <c r="L288" s="10"/>
      <c r="M288" s="16">
        <v>0</v>
      </c>
      <c r="N288" s="10"/>
      <c r="O288" s="17">
        <v>0</v>
      </c>
      <c r="Q288" s="17">
        <v>0</v>
      </c>
      <c r="R288" s="17">
        <v>0</v>
      </c>
      <c r="S288" s="17">
        <v>0</v>
      </c>
      <c r="T288" s="17">
        <v>0</v>
      </c>
      <c r="U288" s="17">
        <v>0</v>
      </c>
      <c r="V288" s="17">
        <v>0</v>
      </c>
    </row>
    <row r="289" spans="1:22" x14ac:dyDescent="0.2">
      <c r="A289" s="13">
        <v>912</v>
      </c>
      <c r="C289" s="14" t="s">
        <v>307</v>
      </c>
      <c r="D289" s="10"/>
      <c r="E289" s="17">
        <v>2164818</v>
      </c>
      <c r="F289" s="10"/>
      <c r="G289" s="16">
        <v>1.8325649213845709E-3</v>
      </c>
      <c r="I289" s="17">
        <v>822620</v>
      </c>
      <c r="K289" s="17">
        <v>2221093</v>
      </c>
      <c r="L289" s="10"/>
      <c r="M289" s="16">
        <v>1.8554043365950647E-3</v>
      </c>
      <c r="N289" s="10"/>
      <c r="O289" s="17">
        <v>1055395</v>
      </c>
      <c r="Q289" s="17">
        <v>864818</v>
      </c>
      <c r="R289" s="17">
        <v>822620</v>
      </c>
      <c r="S289" s="17">
        <v>779905</v>
      </c>
      <c r="T289" s="17">
        <v>742075</v>
      </c>
      <c r="U289" s="17">
        <v>822620</v>
      </c>
      <c r="V289" s="17">
        <v>916138</v>
      </c>
    </row>
    <row r="290" spans="1:22" x14ac:dyDescent="0.2">
      <c r="A290" s="13">
        <v>913</v>
      </c>
      <c r="C290" s="14" t="s">
        <v>308</v>
      </c>
      <c r="D290" s="10"/>
      <c r="E290" s="17">
        <v>10349</v>
      </c>
      <c r="F290" s="10"/>
      <c r="G290" s="16">
        <v>8.7606507204803928E-6</v>
      </c>
      <c r="I290" s="17">
        <v>3938</v>
      </c>
      <c r="K290" s="17">
        <v>8278</v>
      </c>
      <c r="L290" s="10"/>
      <c r="M290" s="16">
        <v>6.9150805924533303E-6</v>
      </c>
      <c r="N290" s="10"/>
      <c r="O290" s="17">
        <v>3934</v>
      </c>
      <c r="Q290" s="17">
        <v>4140</v>
      </c>
      <c r="R290" s="17">
        <v>3938</v>
      </c>
      <c r="S290" s="17">
        <v>3734</v>
      </c>
      <c r="T290" s="17">
        <v>3552</v>
      </c>
      <c r="U290" s="17">
        <v>3938</v>
      </c>
      <c r="V290" s="17">
        <v>4386</v>
      </c>
    </row>
    <row r="291" spans="1:22" x14ac:dyDescent="0.2">
      <c r="A291" s="13">
        <v>916</v>
      </c>
      <c r="C291" s="14" t="s">
        <v>309</v>
      </c>
      <c r="D291" s="10"/>
      <c r="E291" s="17">
        <v>0</v>
      </c>
      <c r="F291" s="10"/>
      <c r="G291" s="16">
        <v>0</v>
      </c>
      <c r="I291" s="17">
        <v>0</v>
      </c>
      <c r="K291" s="17">
        <v>0</v>
      </c>
      <c r="L291" s="10"/>
      <c r="M291" s="16">
        <v>0</v>
      </c>
      <c r="N291" s="10"/>
      <c r="O291" s="17">
        <v>0</v>
      </c>
      <c r="Q291" s="17">
        <v>0</v>
      </c>
      <c r="R291" s="17">
        <v>0</v>
      </c>
      <c r="S291" s="17">
        <v>0</v>
      </c>
      <c r="T291" s="17">
        <v>0</v>
      </c>
      <c r="U291" s="17">
        <v>0</v>
      </c>
      <c r="V291" s="17">
        <v>0</v>
      </c>
    </row>
    <row r="292" spans="1:22" x14ac:dyDescent="0.2">
      <c r="A292" s="13">
        <v>920</v>
      </c>
      <c r="C292" s="14" t="s">
        <v>310</v>
      </c>
      <c r="D292" s="10"/>
      <c r="E292" s="17">
        <v>0</v>
      </c>
      <c r="F292" s="10"/>
      <c r="G292" s="16">
        <v>0</v>
      </c>
      <c r="I292" s="17">
        <v>0</v>
      </c>
      <c r="K292" s="17">
        <v>0</v>
      </c>
      <c r="L292" s="10"/>
      <c r="M292" s="16">
        <v>0</v>
      </c>
      <c r="N292" s="10"/>
      <c r="O292" s="17">
        <v>0</v>
      </c>
      <c r="Q292" s="17">
        <v>0</v>
      </c>
      <c r="R292" s="17">
        <v>0</v>
      </c>
      <c r="S292" s="17">
        <v>0</v>
      </c>
      <c r="T292" s="17">
        <v>0</v>
      </c>
      <c r="U292" s="17">
        <v>0</v>
      </c>
      <c r="V292" s="17">
        <v>0</v>
      </c>
    </row>
    <row r="293" spans="1:22" x14ac:dyDescent="0.2">
      <c r="A293" s="13">
        <v>922</v>
      </c>
      <c r="C293" s="14" t="s">
        <v>311</v>
      </c>
      <c r="D293" s="10"/>
      <c r="E293" s="17">
        <v>3131956</v>
      </c>
      <c r="F293" s="10"/>
      <c r="G293" s="16">
        <v>2.6512680054027338E-3</v>
      </c>
      <c r="I293" s="17">
        <v>1190133</v>
      </c>
      <c r="K293" s="17">
        <v>3315789</v>
      </c>
      <c r="L293" s="10"/>
      <c r="M293" s="16">
        <v>2.7698656876745877E-3</v>
      </c>
      <c r="N293" s="10"/>
      <c r="O293" s="17">
        <v>1575565</v>
      </c>
      <c r="Q293" s="17">
        <v>1251183</v>
      </c>
      <c r="R293" s="17">
        <v>1190133</v>
      </c>
      <c r="S293" s="17">
        <v>1128335</v>
      </c>
      <c r="T293" s="17">
        <v>1073604</v>
      </c>
      <c r="U293" s="17">
        <v>1190133</v>
      </c>
      <c r="V293" s="17">
        <v>1325432</v>
      </c>
    </row>
    <row r="294" spans="1:22" x14ac:dyDescent="0.2">
      <c r="A294" s="13">
        <v>937</v>
      </c>
      <c r="C294" s="14" t="s">
        <v>312</v>
      </c>
      <c r="D294" s="10"/>
      <c r="E294" s="17">
        <v>404963</v>
      </c>
      <c r="F294" s="10"/>
      <c r="G294" s="16">
        <v>3.4280987512976148E-4</v>
      </c>
      <c r="I294" s="17">
        <v>153882</v>
      </c>
      <c r="K294" s="17">
        <v>459083</v>
      </c>
      <c r="L294" s="10"/>
      <c r="M294" s="16">
        <v>3.8349793955366664E-4</v>
      </c>
      <c r="N294" s="10"/>
      <c r="O294" s="17">
        <v>218142</v>
      </c>
      <c r="Q294" s="17">
        <v>161776</v>
      </c>
      <c r="R294" s="17">
        <v>153882</v>
      </c>
      <c r="S294" s="17">
        <v>145892</v>
      </c>
      <c r="T294" s="17">
        <v>138815</v>
      </c>
      <c r="U294" s="17">
        <v>153882</v>
      </c>
      <c r="V294" s="17">
        <v>171376</v>
      </c>
    </row>
    <row r="295" spans="1:22" x14ac:dyDescent="0.2">
      <c r="A295" s="13">
        <v>938</v>
      </c>
      <c r="C295" s="14" t="s">
        <v>313</v>
      </c>
      <c r="D295" s="10"/>
      <c r="E295" s="17">
        <v>200324</v>
      </c>
      <c r="F295" s="10"/>
      <c r="G295" s="16">
        <v>1.6957856748763304E-4</v>
      </c>
      <c r="I295" s="17">
        <v>76122</v>
      </c>
      <c r="K295" s="17">
        <v>166175</v>
      </c>
      <c r="L295" s="10"/>
      <c r="M295" s="16">
        <v>1.3881535605833923E-4</v>
      </c>
      <c r="N295" s="10"/>
      <c r="O295" s="17">
        <v>78963</v>
      </c>
      <c r="Q295" s="17">
        <v>80027</v>
      </c>
      <c r="R295" s="17">
        <v>76122</v>
      </c>
      <c r="S295" s="17">
        <v>72169</v>
      </c>
      <c r="T295" s="17">
        <v>68669</v>
      </c>
      <c r="U295" s="17">
        <v>76122</v>
      </c>
      <c r="V295" s="17">
        <v>84776</v>
      </c>
    </row>
    <row r="296" spans="1:22" x14ac:dyDescent="0.2">
      <c r="A296" s="13">
        <v>942</v>
      </c>
      <c r="C296" s="14" t="s">
        <v>314</v>
      </c>
      <c r="D296" s="10"/>
      <c r="E296" s="17">
        <v>343880</v>
      </c>
      <c r="F296" s="10"/>
      <c r="G296" s="16">
        <v>2.9110180401573077E-4</v>
      </c>
      <c r="I296" s="17">
        <v>130675</v>
      </c>
      <c r="K296" s="17">
        <v>366831</v>
      </c>
      <c r="L296" s="10"/>
      <c r="M296" s="16">
        <v>3.0643463744989703E-4</v>
      </c>
      <c r="N296" s="10"/>
      <c r="O296" s="17">
        <v>174307</v>
      </c>
      <c r="Q296" s="17">
        <v>137378</v>
      </c>
      <c r="R296" s="17">
        <v>130675</v>
      </c>
      <c r="S296" s="17">
        <v>123890</v>
      </c>
      <c r="T296" s="17">
        <v>117880</v>
      </c>
      <c r="U296" s="17">
        <v>130675</v>
      </c>
      <c r="V296" s="17">
        <v>145531</v>
      </c>
    </row>
    <row r="297" spans="1:22" x14ac:dyDescent="0.2">
      <c r="A297" s="13">
        <v>946</v>
      </c>
      <c r="C297" s="14" t="s">
        <v>315</v>
      </c>
      <c r="D297" s="10"/>
      <c r="E297" s="17">
        <v>0</v>
      </c>
      <c r="F297" s="10"/>
      <c r="G297" s="16">
        <v>0</v>
      </c>
      <c r="I297" s="17">
        <v>0</v>
      </c>
      <c r="K297" s="17">
        <v>0</v>
      </c>
      <c r="L297" s="10"/>
      <c r="M297" s="16">
        <v>0</v>
      </c>
      <c r="N297" s="10"/>
      <c r="O297" s="17">
        <v>0</v>
      </c>
      <c r="Q297" s="17">
        <v>0</v>
      </c>
      <c r="R297" s="17">
        <v>0</v>
      </c>
      <c r="S297" s="17">
        <v>0</v>
      </c>
      <c r="T297" s="17">
        <v>0</v>
      </c>
      <c r="U297" s="17">
        <v>0</v>
      </c>
      <c r="V297" s="17">
        <v>0</v>
      </c>
    </row>
    <row r="298" spans="1:22" x14ac:dyDescent="0.2">
      <c r="A298" s="13">
        <v>948</v>
      </c>
      <c r="C298" s="14" t="s">
        <v>316</v>
      </c>
      <c r="D298" s="10"/>
      <c r="E298" s="17">
        <v>216323</v>
      </c>
      <c r="F298" s="10"/>
      <c r="G298" s="16">
        <v>1.8312206452859988E-4</v>
      </c>
      <c r="I298" s="17">
        <v>82200</v>
      </c>
      <c r="K298" s="17">
        <v>257106</v>
      </c>
      <c r="L298" s="10"/>
      <c r="M298" s="16">
        <v>2.1477515230771999E-4</v>
      </c>
      <c r="N298" s="10"/>
      <c r="O298" s="17">
        <v>122167</v>
      </c>
      <c r="Q298" s="17">
        <v>86417</v>
      </c>
      <c r="R298" s="17">
        <v>82200</v>
      </c>
      <c r="S298" s="17">
        <v>77932</v>
      </c>
      <c r="T298" s="17">
        <v>74152</v>
      </c>
      <c r="U298" s="17">
        <v>82200</v>
      </c>
      <c r="V298" s="17">
        <v>91545</v>
      </c>
    </row>
    <row r="299" spans="1:22" x14ac:dyDescent="0.2">
      <c r="A299" s="13">
        <v>957</v>
      </c>
      <c r="C299" s="14" t="s">
        <v>317</v>
      </c>
      <c r="D299" s="10"/>
      <c r="E299" s="17">
        <v>88466</v>
      </c>
      <c r="F299" s="10"/>
      <c r="G299" s="16">
        <v>7.488836859967325E-5</v>
      </c>
      <c r="I299" s="17">
        <v>33619</v>
      </c>
      <c r="K299" s="17">
        <v>94285</v>
      </c>
      <c r="L299" s="10"/>
      <c r="M299" s="16">
        <v>7.8761581741901694E-5</v>
      </c>
      <c r="N299" s="10"/>
      <c r="O299" s="17">
        <v>44803</v>
      </c>
      <c r="Q299" s="17">
        <v>35344</v>
      </c>
      <c r="R299" s="17">
        <v>33619</v>
      </c>
      <c r="S299" s="17">
        <v>31873</v>
      </c>
      <c r="T299" s="17">
        <v>30327</v>
      </c>
      <c r="U299" s="17">
        <v>33619</v>
      </c>
      <c r="V299" s="17">
        <v>37441</v>
      </c>
    </row>
    <row r="300" spans="1:22" x14ac:dyDescent="0.2">
      <c r="A300" s="13">
        <v>960</v>
      </c>
      <c r="C300" s="14" t="s">
        <v>318</v>
      </c>
      <c r="D300" s="10"/>
      <c r="E300" s="17">
        <v>926539</v>
      </c>
      <c r="F300" s="10"/>
      <c r="G300" s="16">
        <v>7.843351587499452E-4</v>
      </c>
      <c r="I300" s="17">
        <v>352083</v>
      </c>
      <c r="K300" s="17">
        <v>889405</v>
      </c>
      <c r="L300" s="10"/>
      <c r="M300" s="16">
        <v>7.4297019259856906E-4</v>
      </c>
      <c r="N300" s="10"/>
      <c r="O300" s="17">
        <v>422617</v>
      </c>
      <c r="Q300" s="17">
        <v>370144</v>
      </c>
      <c r="R300" s="17">
        <v>352083</v>
      </c>
      <c r="S300" s="17">
        <v>333801</v>
      </c>
      <c r="T300" s="17">
        <v>317610</v>
      </c>
      <c r="U300" s="17">
        <v>352083</v>
      </c>
      <c r="V300" s="17">
        <v>392109</v>
      </c>
    </row>
    <row r="301" spans="1:22" x14ac:dyDescent="0.2">
      <c r="A301" s="13">
        <v>961</v>
      </c>
      <c r="C301" s="14" t="s">
        <v>319</v>
      </c>
      <c r="D301" s="10"/>
      <c r="E301" s="17">
        <v>985441</v>
      </c>
      <c r="F301" s="10"/>
      <c r="G301" s="16">
        <v>8.3419696653212088E-4</v>
      </c>
      <c r="I301" s="17">
        <v>374468</v>
      </c>
      <c r="K301" s="17">
        <v>1037296</v>
      </c>
      <c r="L301" s="10"/>
      <c r="M301" s="16">
        <v>8.6651189154741124E-4</v>
      </c>
      <c r="N301" s="10"/>
      <c r="O301" s="17">
        <v>492893</v>
      </c>
      <c r="Q301" s="17">
        <v>393677</v>
      </c>
      <c r="R301" s="17">
        <v>374468</v>
      </c>
      <c r="S301" s="17">
        <v>355024</v>
      </c>
      <c r="T301" s="17">
        <v>337803</v>
      </c>
      <c r="U301" s="17">
        <v>374468</v>
      </c>
      <c r="V301" s="17">
        <v>417039</v>
      </c>
    </row>
    <row r="302" spans="1:22" x14ac:dyDescent="0.2">
      <c r="A302" s="13">
        <v>962</v>
      </c>
      <c r="C302" s="14" t="s">
        <v>320</v>
      </c>
      <c r="D302" s="10"/>
      <c r="E302" s="17">
        <v>0</v>
      </c>
      <c r="F302" s="10"/>
      <c r="G302" s="16">
        <v>0</v>
      </c>
      <c r="I302" s="17">
        <v>0</v>
      </c>
      <c r="K302" s="17">
        <v>0</v>
      </c>
      <c r="L302" s="10"/>
      <c r="M302" s="16">
        <v>0</v>
      </c>
      <c r="N302" s="10"/>
      <c r="O302" s="17">
        <v>0</v>
      </c>
      <c r="Q302" s="17">
        <v>0</v>
      </c>
      <c r="R302" s="17">
        <v>0</v>
      </c>
      <c r="S302" s="17">
        <v>0</v>
      </c>
      <c r="T302" s="17">
        <v>0</v>
      </c>
      <c r="U302" s="17">
        <v>0</v>
      </c>
      <c r="V302" s="17">
        <v>0</v>
      </c>
    </row>
    <row r="303" spans="1:22" x14ac:dyDescent="0.2">
      <c r="A303" s="13">
        <v>963</v>
      </c>
      <c r="C303" s="14" t="s">
        <v>321</v>
      </c>
      <c r="D303" s="10"/>
      <c r="E303" s="17">
        <v>0</v>
      </c>
      <c r="F303" s="10"/>
      <c r="G303" s="16">
        <v>0</v>
      </c>
      <c r="I303" s="17">
        <v>0</v>
      </c>
      <c r="K303" s="17">
        <v>0</v>
      </c>
      <c r="L303" s="10"/>
      <c r="M303" s="16">
        <v>0</v>
      </c>
      <c r="N303" s="10"/>
      <c r="O303" s="17">
        <v>0</v>
      </c>
      <c r="Q303" s="17">
        <v>0</v>
      </c>
      <c r="R303" s="17">
        <v>0</v>
      </c>
      <c r="S303" s="17">
        <v>0</v>
      </c>
      <c r="T303" s="17">
        <v>0</v>
      </c>
      <c r="U303" s="17">
        <v>0</v>
      </c>
      <c r="V303" s="17">
        <v>0</v>
      </c>
    </row>
    <row r="304" spans="1:22" x14ac:dyDescent="0.2">
      <c r="A304" s="13">
        <v>964</v>
      </c>
      <c r="C304" s="14" t="s">
        <v>322</v>
      </c>
      <c r="D304" s="10"/>
      <c r="E304" s="17">
        <v>0</v>
      </c>
      <c r="F304" s="10"/>
      <c r="G304" s="16">
        <v>0</v>
      </c>
      <c r="I304" s="17">
        <v>0</v>
      </c>
      <c r="K304" s="17">
        <v>0</v>
      </c>
      <c r="L304" s="10"/>
      <c r="M304" s="16">
        <v>0</v>
      </c>
      <c r="N304" s="10"/>
      <c r="O304" s="17">
        <v>0</v>
      </c>
      <c r="Q304" s="17">
        <v>0</v>
      </c>
      <c r="R304" s="17">
        <v>0</v>
      </c>
      <c r="S304" s="17">
        <v>0</v>
      </c>
      <c r="T304" s="17">
        <v>0</v>
      </c>
      <c r="U304" s="17">
        <v>0</v>
      </c>
      <c r="V304" s="17">
        <v>0</v>
      </c>
    </row>
    <row r="305" spans="1:22" x14ac:dyDescent="0.2">
      <c r="A305" s="13">
        <v>968</v>
      </c>
      <c r="C305" s="14" t="s">
        <v>323</v>
      </c>
      <c r="D305" s="10"/>
      <c r="E305" s="17">
        <v>0</v>
      </c>
      <c r="F305" s="10"/>
      <c r="G305" s="16">
        <v>0</v>
      </c>
      <c r="I305" s="17">
        <v>0</v>
      </c>
      <c r="K305" s="17">
        <v>0</v>
      </c>
      <c r="L305" s="10"/>
      <c r="M305" s="16">
        <v>0</v>
      </c>
      <c r="N305" s="10"/>
      <c r="O305" s="17">
        <v>0</v>
      </c>
      <c r="Q305" s="17">
        <v>0</v>
      </c>
      <c r="R305" s="17">
        <v>0</v>
      </c>
      <c r="S305" s="17">
        <v>0</v>
      </c>
      <c r="T305" s="17">
        <v>0</v>
      </c>
      <c r="U305" s="17">
        <v>0</v>
      </c>
      <c r="V305" s="17">
        <v>0</v>
      </c>
    </row>
    <row r="306" spans="1:22" x14ac:dyDescent="0.2">
      <c r="A306" s="13">
        <v>972</v>
      </c>
      <c r="C306" s="14" t="s">
        <v>324</v>
      </c>
      <c r="D306" s="10"/>
      <c r="E306" s="17">
        <v>0</v>
      </c>
      <c r="F306" s="10"/>
      <c r="G306" s="16">
        <v>0</v>
      </c>
      <c r="I306" s="17">
        <v>0</v>
      </c>
      <c r="K306" s="17">
        <v>0</v>
      </c>
      <c r="L306" s="10"/>
      <c r="M306" s="16">
        <v>0</v>
      </c>
      <c r="N306" s="10"/>
      <c r="O306" s="17">
        <v>0</v>
      </c>
      <c r="Q306" s="17">
        <v>0</v>
      </c>
      <c r="R306" s="17">
        <v>0</v>
      </c>
      <c r="S306" s="17">
        <v>0</v>
      </c>
      <c r="T306" s="17">
        <v>0</v>
      </c>
      <c r="U306" s="17">
        <v>0</v>
      </c>
      <c r="V306" s="17">
        <v>0</v>
      </c>
    </row>
    <row r="307" spans="1:22" x14ac:dyDescent="0.2">
      <c r="A307" s="13">
        <v>980</v>
      </c>
      <c r="C307" s="14" t="s">
        <v>325</v>
      </c>
      <c r="D307" s="10"/>
      <c r="E307" s="17">
        <v>0</v>
      </c>
      <c r="F307" s="10"/>
      <c r="G307" s="16">
        <v>0</v>
      </c>
      <c r="I307" s="17">
        <v>0</v>
      </c>
      <c r="K307" s="17">
        <v>0</v>
      </c>
      <c r="L307" s="10"/>
      <c r="M307" s="16">
        <v>0</v>
      </c>
      <c r="N307" s="10"/>
      <c r="O307" s="17">
        <v>0</v>
      </c>
      <c r="Q307" s="17">
        <v>0</v>
      </c>
      <c r="R307" s="17">
        <v>0</v>
      </c>
      <c r="S307" s="17">
        <v>0</v>
      </c>
      <c r="T307" s="17">
        <v>0</v>
      </c>
      <c r="U307" s="17">
        <v>0</v>
      </c>
      <c r="V307" s="17">
        <v>0</v>
      </c>
    </row>
    <row r="308" spans="1:22" x14ac:dyDescent="0.2">
      <c r="A308" s="13">
        <v>986</v>
      </c>
      <c r="C308" s="14" t="s">
        <v>326</v>
      </c>
      <c r="D308" s="10"/>
      <c r="E308" s="17">
        <v>0</v>
      </c>
      <c r="F308" s="10"/>
      <c r="G308" s="16">
        <v>0</v>
      </c>
      <c r="I308" s="17">
        <v>0</v>
      </c>
      <c r="K308" s="17">
        <v>0</v>
      </c>
      <c r="L308" s="10"/>
      <c r="M308" s="16">
        <v>0</v>
      </c>
      <c r="N308" s="10"/>
      <c r="O308" s="17">
        <v>0</v>
      </c>
      <c r="Q308" s="17">
        <v>0</v>
      </c>
      <c r="R308" s="17">
        <v>0</v>
      </c>
      <c r="S308" s="17">
        <v>0</v>
      </c>
      <c r="T308" s="17">
        <v>0</v>
      </c>
      <c r="U308" s="17">
        <v>0</v>
      </c>
      <c r="V308" s="17">
        <v>0</v>
      </c>
    </row>
    <row r="309" spans="1:22" x14ac:dyDescent="0.2">
      <c r="A309" s="13">
        <v>989</v>
      </c>
      <c r="C309" s="14" t="s">
        <v>327</v>
      </c>
      <c r="D309" s="10"/>
      <c r="E309" s="17">
        <v>0</v>
      </c>
      <c r="F309" s="10"/>
      <c r="G309" s="16">
        <v>0</v>
      </c>
      <c r="I309" s="17">
        <v>0</v>
      </c>
      <c r="K309" s="17">
        <v>0</v>
      </c>
      <c r="L309" s="10"/>
      <c r="M309" s="16">
        <v>0</v>
      </c>
      <c r="N309" s="10"/>
      <c r="O309" s="17">
        <v>0</v>
      </c>
      <c r="Q309" s="17">
        <v>0</v>
      </c>
      <c r="R309" s="17">
        <v>0</v>
      </c>
      <c r="S309" s="17">
        <v>0</v>
      </c>
      <c r="T309" s="17">
        <v>0</v>
      </c>
      <c r="U309" s="17">
        <v>0</v>
      </c>
      <c r="V309" s="17">
        <v>0</v>
      </c>
    </row>
    <row r="310" spans="1:22" x14ac:dyDescent="0.2">
      <c r="A310" s="13">
        <v>992</v>
      </c>
      <c r="C310" s="14" t="s">
        <v>328</v>
      </c>
      <c r="D310" s="10"/>
      <c r="E310" s="17">
        <v>0</v>
      </c>
      <c r="F310" s="10"/>
      <c r="G310" s="16">
        <v>0</v>
      </c>
      <c r="I310" s="17">
        <v>0</v>
      </c>
      <c r="K310" s="17">
        <v>0</v>
      </c>
      <c r="L310" s="10"/>
      <c r="M310" s="16">
        <v>0</v>
      </c>
      <c r="N310" s="10"/>
      <c r="O310" s="17">
        <v>0</v>
      </c>
      <c r="Q310" s="17">
        <v>0</v>
      </c>
      <c r="R310" s="17">
        <v>0</v>
      </c>
      <c r="S310" s="17">
        <v>0</v>
      </c>
      <c r="T310" s="17">
        <v>0</v>
      </c>
      <c r="U310" s="17">
        <v>0</v>
      </c>
      <c r="V310" s="17">
        <v>0</v>
      </c>
    </row>
    <row r="311" spans="1:22" x14ac:dyDescent="0.2">
      <c r="A311" s="13">
        <v>993</v>
      </c>
      <c r="C311" s="14" t="s">
        <v>329</v>
      </c>
      <c r="D311" s="10"/>
      <c r="E311" s="17">
        <v>0</v>
      </c>
      <c r="F311" s="10"/>
      <c r="G311" s="16">
        <v>0</v>
      </c>
      <c r="I311" s="17">
        <v>0</v>
      </c>
      <c r="K311" s="17">
        <v>0</v>
      </c>
      <c r="L311" s="10"/>
      <c r="M311" s="16">
        <v>0</v>
      </c>
      <c r="N311" s="10"/>
      <c r="O311" s="17">
        <v>0</v>
      </c>
      <c r="Q311" s="17">
        <v>0</v>
      </c>
      <c r="R311" s="17">
        <v>0</v>
      </c>
      <c r="S311" s="17">
        <v>0</v>
      </c>
      <c r="T311" s="17">
        <v>0</v>
      </c>
      <c r="U311" s="17">
        <v>0</v>
      </c>
      <c r="V311" s="17">
        <v>0</v>
      </c>
    </row>
    <row r="312" spans="1:22" x14ac:dyDescent="0.2">
      <c r="A312" s="13">
        <v>995</v>
      </c>
      <c r="C312" s="14" t="s">
        <v>330</v>
      </c>
      <c r="D312" s="10"/>
      <c r="E312" s="17">
        <v>0</v>
      </c>
      <c r="F312" s="10"/>
      <c r="G312" s="16">
        <v>0</v>
      </c>
      <c r="I312" s="17">
        <v>0</v>
      </c>
      <c r="K312" s="17">
        <v>0</v>
      </c>
      <c r="L312" s="10"/>
      <c r="M312" s="16">
        <v>0</v>
      </c>
      <c r="N312" s="10"/>
      <c r="O312" s="17">
        <v>0</v>
      </c>
      <c r="Q312" s="17">
        <v>0</v>
      </c>
      <c r="R312" s="17">
        <v>0</v>
      </c>
      <c r="S312" s="17">
        <v>0</v>
      </c>
      <c r="T312" s="17">
        <v>0</v>
      </c>
      <c r="U312" s="17">
        <v>0</v>
      </c>
      <c r="V312" s="17">
        <v>0</v>
      </c>
    </row>
    <row r="313" spans="1:22" x14ac:dyDescent="0.2">
      <c r="A313" s="13">
        <v>999</v>
      </c>
      <c r="C313" s="14" t="s">
        <v>331</v>
      </c>
      <c r="D313" s="10"/>
      <c r="E313" s="18">
        <v>15010071</v>
      </c>
      <c r="F313" s="10"/>
      <c r="G313" s="19">
        <v>1.2706347407538105E-2</v>
      </c>
      <c r="I313" s="18">
        <v>5703784</v>
      </c>
      <c r="K313" s="18">
        <v>14288284</v>
      </c>
      <c r="L313" s="10"/>
      <c r="M313" s="19">
        <v>1.1935810025110105E-2</v>
      </c>
      <c r="N313" s="10"/>
      <c r="O313" s="18">
        <v>6789374</v>
      </c>
      <c r="P313" s="20"/>
      <c r="Q313" s="18">
        <v>5996368</v>
      </c>
      <c r="R313" s="18">
        <v>5703784</v>
      </c>
      <c r="S313" s="18">
        <v>5407612</v>
      </c>
      <c r="T313" s="18">
        <v>5145310</v>
      </c>
      <c r="U313" s="18">
        <v>5703784</v>
      </c>
      <c r="V313" s="18">
        <v>6352210</v>
      </c>
    </row>
    <row r="314" spans="1:22" x14ac:dyDescent="0.2">
      <c r="C314" s="10"/>
      <c r="E314" s="21"/>
      <c r="G314" s="22"/>
      <c r="K314" s="21"/>
      <c r="M314" s="22"/>
    </row>
    <row r="315" spans="1:22" ht="13.5" thickBot="1" x14ac:dyDescent="0.25">
      <c r="A315" s="4" t="s">
        <v>332</v>
      </c>
      <c r="E315" s="23">
        <v>1181304943</v>
      </c>
      <c r="F315" s="24"/>
      <c r="G315" s="25">
        <v>1</v>
      </c>
      <c r="I315" s="23">
        <v>448892255</v>
      </c>
      <c r="K315" s="23">
        <v>1197093785</v>
      </c>
      <c r="L315" s="24"/>
      <c r="M315" s="25">
        <v>0.99999999999999967</v>
      </c>
      <c r="N315" s="24"/>
      <c r="O315" s="23">
        <v>568823810</v>
      </c>
      <c r="Q315" s="23">
        <v>471918869</v>
      </c>
      <c r="R315" s="23">
        <v>448892255</v>
      </c>
      <c r="S315" s="23">
        <v>425583263</v>
      </c>
      <c r="T315" s="23">
        <v>404939947</v>
      </c>
      <c r="U315" s="23">
        <v>448892255</v>
      </c>
      <c r="V315" s="23">
        <v>499923908</v>
      </c>
    </row>
    <row r="316" spans="1:22" ht="13.5" thickTop="1" x14ac:dyDescent="0.2">
      <c r="E316" s="26"/>
      <c r="K316" s="26"/>
      <c r="O316" s="27"/>
    </row>
    <row r="317" spans="1:22" ht="15" x14ac:dyDescent="0.25">
      <c r="A317"/>
    </row>
  </sheetData>
  <sheetProtection algorithmName="SHA-512" hashValue="vNR+HHS4g4KB4DXQDT+Un+SjrBEhphWtEXZ0Y9OgWUx4R6/BIoh22R3142LTFigWkHtUjLjabRZXlSVai0B7mA==" saltValue="rZBveZ5lbZk0Z3K40diO2Q==" spinCount="100000" sheet="1" objects="1" scenarios="1"/>
  <mergeCells count="4">
    <mergeCell ref="E2:I2"/>
    <mergeCell ref="K2:O2"/>
    <mergeCell ref="Q3:S3"/>
    <mergeCell ref="T3:V3"/>
  </mergeCells>
  <printOptions horizontalCentered="1"/>
  <pageMargins left="0.2" right="0.2" top="0.5" bottom="0.5" header="0.3" footer="0.3"/>
  <pageSetup scale="50" fitToHeight="20" orientation="landscape" r:id="rId1"/>
  <headerFooter scaleWithDoc="0">
    <oddFooter>&amp;L&amp;"Arial,Regular"&amp;7 20200528_COVA_FY2020 GASB 75 Report - Draft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sheetPr>
  <dimension ref="A1:P316"/>
  <sheetViews>
    <sheetView showGridLines="0" showRowColHeaders="0" zoomScale="110" zoomScaleNormal="110" zoomScaleSheetLayoutView="70" workbookViewId="0">
      <pane xSplit="2" ySplit="3" topLeftCell="C4" activePane="bottomRight" state="frozen"/>
      <selection pane="topRight"/>
      <selection pane="bottomLeft"/>
      <selection pane="bottomRight"/>
    </sheetView>
  </sheetViews>
  <sheetFormatPr defaultColWidth="9.140625" defaultRowHeight="12.75" x14ac:dyDescent="0.2"/>
  <cols>
    <col min="1" max="1" width="0.7109375" style="29" customWidth="1"/>
    <col min="2" max="2" width="10.42578125" style="2" bestFit="1" customWidth="1"/>
    <col min="3" max="3" width="39.140625" style="14" customWidth="1"/>
    <col min="4" max="4" width="1.42578125" style="29" hidden="1" customWidth="1"/>
    <col min="5" max="5" width="13.85546875" style="2" customWidth="1"/>
    <col min="6" max="6" width="14.7109375" style="2" customWidth="1"/>
    <col min="7" max="7" width="12.28515625" style="2" bestFit="1" customWidth="1"/>
    <col min="8" max="8" width="13.85546875" style="2" customWidth="1"/>
    <col min="9" max="9" width="12.28515625" style="2" customWidth="1"/>
    <col min="10" max="10" width="12.42578125" style="2" customWidth="1"/>
    <col min="11" max="11" width="12" style="2" customWidth="1"/>
    <col min="12" max="13" width="13.85546875" style="2" customWidth="1"/>
    <col min="14" max="14" width="15.7109375" style="2" customWidth="1"/>
    <col min="15" max="15" width="12.85546875" style="2" customWidth="1"/>
    <col min="16" max="16" width="14.7109375" style="2" customWidth="1"/>
    <col min="17" max="16384" width="9.140625" style="2"/>
  </cols>
  <sheetData>
    <row r="1" spans="1:16" ht="15.75" x14ac:dyDescent="0.25">
      <c r="A1" s="28" t="s">
        <v>333</v>
      </c>
      <c r="E1" s="3" t="s">
        <v>1</v>
      </c>
      <c r="F1" s="3" t="s">
        <v>2</v>
      </c>
      <c r="G1" s="3" t="s">
        <v>3</v>
      </c>
      <c r="H1" s="3" t="s">
        <v>4</v>
      </c>
      <c r="I1" s="3" t="s">
        <v>5</v>
      </c>
      <c r="J1" s="3" t="s">
        <v>6</v>
      </c>
      <c r="K1" s="3" t="s">
        <v>7</v>
      </c>
      <c r="L1" s="3" t="s">
        <v>8</v>
      </c>
      <c r="M1" s="3" t="s">
        <v>9</v>
      </c>
      <c r="N1" s="3" t="s">
        <v>10</v>
      </c>
      <c r="O1" s="3" t="s">
        <v>11</v>
      </c>
      <c r="P1" s="3" t="s">
        <v>12</v>
      </c>
    </row>
    <row r="2" spans="1:16" x14ac:dyDescent="0.2">
      <c r="A2" s="30"/>
      <c r="D2" s="30"/>
      <c r="E2" s="160" t="s">
        <v>334</v>
      </c>
      <c r="F2" s="160"/>
      <c r="G2" s="160"/>
      <c r="H2" s="160"/>
      <c r="I2" s="160"/>
      <c r="J2" s="160"/>
      <c r="K2" s="160"/>
      <c r="L2" s="160"/>
      <c r="M2" s="160"/>
      <c r="N2" s="160"/>
      <c r="O2" s="160"/>
      <c r="P2" s="160"/>
    </row>
    <row r="3" spans="1:16" s="10" customFormat="1" ht="76.5" x14ac:dyDescent="0.2">
      <c r="A3" s="11"/>
      <c r="B3" s="6" t="s">
        <v>18</v>
      </c>
      <c r="C3" s="31" t="s">
        <v>13</v>
      </c>
      <c r="D3" s="11"/>
      <c r="E3" s="32" t="s">
        <v>335</v>
      </c>
      <c r="F3" s="32" t="s">
        <v>336</v>
      </c>
      <c r="G3" s="32" t="s">
        <v>337</v>
      </c>
      <c r="H3" s="32" t="s">
        <v>338</v>
      </c>
      <c r="I3" s="32" t="s">
        <v>339</v>
      </c>
      <c r="J3" s="32" t="s">
        <v>340</v>
      </c>
      <c r="K3" s="32" t="s">
        <v>341</v>
      </c>
      <c r="L3" s="32" t="s">
        <v>342</v>
      </c>
      <c r="M3" s="32" t="s">
        <v>343</v>
      </c>
      <c r="N3" s="32" t="s">
        <v>344</v>
      </c>
      <c r="O3" s="32" t="s">
        <v>345</v>
      </c>
      <c r="P3" s="32" t="s">
        <v>346</v>
      </c>
    </row>
    <row r="4" spans="1:16" s="10" customFormat="1" x14ac:dyDescent="0.2">
      <c r="A4" s="11"/>
      <c r="B4" s="11">
        <v>5</v>
      </c>
      <c r="C4" s="33" t="s">
        <v>25</v>
      </c>
      <c r="D4" s="11"/>
      <c r="E4" s="34">
        <v>0</v>
      </c>
      <c r="F4" s="35">
        <v>0</v>
      </c>
      <c r="G4" s="35">
        <v>0</v>
      </c>
      <c r="H4" s="15">
        <v>0</v>
      </c>
      <c r="I4" s="15">
        <v>0</v>
      </c>
      <c r="J4" s="15">
        <v>0</v>
      </c>
      <c r="K4" s="15">
        <v>0</v>
      </c>
      <c r="L4" s="15">
        <v>0</v>
      </c>
      <c r="M4" s="15">
        <v>0</v>
      </c>
      <c r="N4" s="15">
        <v>0</v>
      </c>
      <c r="O4" s="36">
        <v>0</v>
      </c>
      <c r="P4" s="35">
        <v>0</v>
      </c>
    </row>
    <row r="5" spans="1:16" s="10" customFormat="1" x14ac:dyDescent="0.2">
      <c r="A5" s="11"/>
      <c r="B5" s="11">
        <v>6</v>
      </c>
      <c r="C5" s="33" t="s">
        <v>26</v>
      </c>
      <c r="D5" s="11"/>
      <c r="E5" s="34">
        <v>0</v>
      </c>
      <c r="F5" s="37">
        <v>0</v>
      </c>
      <c r="G5" s="37">
        <v>0</v>
      </c>
      <c r="H5" s="17">
        <v>0</v>
      </c>
      <c r="I5" s="17">
        <v>0</v>
      </c>
      <c r="J5" s="17">
        <v>0</v>
      </c>
      <c r="K5" s="17">
        <v>0</v>
      </c>
      <c r="L5" s="17">
        <v>0</v>
      </c>
      <c r="M5" s="17">
        <v>0</v>
      </c>
      <c r="N5" s="17">
        <v>0</v>
      </c>
      <c r="O5" s="38">
        <v>0</v>
      </c>
      <c r="P5" s="37">
        <v>0</v>
      </c>
    </row>
    <row r="6" spans="1:16" s="10" customFormat="1" x14ac:dyDescent="0.2">
      <c r="A6" s="11"/>
      <c r="B6" s="11">
        <v>7</v>
      </c>
      <c r="C6" s="33" t="s">
        <v>27</v>
      </c>
      <c r="D6" s="11"/>
      <c r="E6" s="34">
        <v>0</v>
      </c>
      <c r="F6" s="37">
        <v>0</v>
      </c>
      <c r="G6" s="37">
        <v>0</v>
      </c>
      <c r="H6" s="17">
        <v>0</v>
      </c>
      <c r="I6" s="17">
        <v>0</v>
      </c>
      <c r="J6" s="17">
        <v>0</v>
      </c>
      <c r="K6" s="17">
        <v>0</v>
      </c>
      <c r="L6" s="17">
        <v>0</v>
      </c>
      <c r="M6" s="17">
        <v>0</v>
      </c>
      <c r="N6" s="17">
        <v>0</v>
      </c>
      <c r="O6" s="38">
        <v>0</v>
      </c>
      <c r="P6" s="37">
        <v>0</v>
      </c>
    </row>
    <row r="7" spans="1:16" s="10" customFormat="1" x14ac:dyDescent="0.2">
      <c r="A7" s="11"/>
      <c r="B7" s="11">
        <v>47</v>
      </c>
      <c r="C7" s="33" t="s">
        <v>28</v>
      </c>
      <c r="D7" s="11"/>
      <c r="E7" s="34">
        <v>0</v>
      </c>
      <c r="F7" s="37">
        <v>0</v>
      </c>
      <c r="G7" s="37">
        <v>0</v>
      </c>
      <c r="H7" s="17">
        <v>0</v>
      </c>
      <c r="I7" s="17">
        <v>0</v>
      </c>
      <c r="J7" s="17">
        <v>0</v>
      </c>
      <c r="K7" s="17">
        <v>0</v>
      </c>
      <c r="L7" s="17">
        <v>0</v>
      </c>
      <c r="M7" s="17">
        <v>0</v>
      </c>
      <c r="N7" s="17">
        <v>0</v>
      </c>
      <c r="O7" s="38">
        <v>0</v>
      </c>
      <c r="P7" s="37">
        <v>0</v>
      </c>
    </row>
    <row r="8" spans="1:16" s="10" customFormat="1" x14ac:dyDescent="0.2">
      <c r="A8" s="11"/>
      <c r="B8" s="11">
        <v>48</v>
      </c>
      <c r="C8" s="33" t="s">
        <v>29</v>
      </c>
      <c r="D8" s="11"/>
      <c r="E8" s="34">
        <v>0</v>
      </c>
      <c r="F8" s="37">
        <v>0</v>
      </c>
      <c r="G8" s="37">
        <v>0</v>
      </c>
      <c r="H8" s="17">
        <v>0</v>
      </c>
      <c r="I8" s="17">
        <v>0</v>
      </c>
      <c r="J8" s="17">
        <v>0</v>
      </c>
      <c r="K8" s="17">
        <v>0</v>
      </c>
      <c r="L8" s="17">
        <v>0</v>
      </c>
      <c r="M8" s="17">
        <v>0</v>
      </c>
      <c r="N8" s="17">
        <v>0</v>
      </c>
      <c r="O8" s="38">
        <v>0</v>
      </c>
      <c r="P8" s="37">
        <v>0</v>
      </c>
    </row>
    <row r="9" spans="1:16" s="10" customFormat="1" x14ac:dyDescent="0.2">
      <c r="A9" s="11"/>
      <c r="B9" s="11">
        <v>90</v>
      </c>
      <c r="C9" s="33" t="s">
        <v>30</v>
      </c>
      <c r="D9" s="11"/>
      <c r="E9" s="34">
        <v>4.9296331438443833E-5</v>
      </c>
      <c r="F9" s="37">
        <v>2176</v>
      </c>
      <c r="G9" s="37">
        <v>648</v>
      </c>
      <c r="H9" s="17">
        <v>0</v>
      </c>
      <c r="I9" s="17">
        <v>0</v>
      </c>
      <c r="J9" s="17">
        <v>0</v>
      </c>
      <c r="K9" s="17">
        <v>0</v>
      </c>
      <c r="L9" s="17">
        <v>-4055</v>
      </c>
      <c r="M9" s="17">
        <v>0</v>
      </c>
      <c r="N9" s="17">
        <v>-7557</v>
      </c>
      <c r="O9" s="38">
        <v>1103</v>
      </c>
      <c r="P9" s="37">
        <v>-7685</v>
      </c>
    </row>
    <row r="10" spans="1:16" s="10" customFormat="1" ht="25.5" x14ac:dyDescent="0.2">
      <c r="A10" s="11"/>
      <c r="B10" s="11">
        <v>91</v>
      </c>
      <c r="C10" s="33" t="s">
        <v>31</v>
      </c>
      <c r="D10" s="11"/>
      <c r="E10" s="34">
        <v>3.5790081342273704E-5</v>
      </c>
      <c r="F10" s="37">
        <v>1580</v>
      </c>
      <c r="G10" s="37">
        <v>470</v>
      </c>
      <c r="H10" s="17">
        <v>0</v>
      </c>
      <c r="I10" s="17">
        <v>0</v>
      </c>
      <c r="J10" s="17">
        <v>0</v>
      </c>
      <c r="K10" s="17">
        <v>0</v>
      </c>
      <c r="L10" s="17">
        <v>-2944</v>
      </c>
      <c r="M10" s="17">
        <v>0</v>
      </c>
      <c r="N10" s="17">
        <v>-5487</v>
      </c>
      <c r="O10" s="38">
        <v>8336</v>
      </c>
      <c r="P10" s="37">
        <v>1955</v>
      </c>
    </row>
    <row r="11" spans="1:16" s="10" customFormat="1" x14ac:dyDescent="0.2">
      <c r="A11" s="11"/>
      <c r="B11" s="11">
        <v>100</v>
      </c>
      <c r="C11" s="33" t="s">
        <v>32</v>
      </c>
      <c r="D11" s="11"/>
      <c r="E11" s="34">
        <v>1.1643183313082945E-3</v>
      </c>
      <c r="F11" s="37">
        <v>51394</v>
      </c>
      <c r="G11" s="37">
        <v>15299</v>
      </c>
      <c r="H11" s="17">
        <v>0</v>
      </c>
      <c r="I11" s="17">
        <v>0</v>
      </c>
      <c r="J11" s="17">
        <v>0</v>
      </c>
      <c r="K11" s="17">
        <v>0</v>
      </c>
      <c r="L11" s="17">
        <v>-95780</v>
      </c>
      <c r="M11" s="17">
        <v>0</v>
      </c>
      <c r="N11" s="17">
        <v>-178499</v>
      </c>
      <c r="O11" s="38">
        <v>-19277</v>
      </c>
      <c r="P11" s="37">
        <v>-226863</v>
      </c>
    </row>
    <row r="12" spans="1:16" s="10" customFormat="1" x14ac:dyDescent="0.2">
      <c r="A12" s="11"/>
      <c r="B12" s="11">
        <v>101</v>
      </c>
      <c r="C12" s="33" t="s">
        <v>33</v>
      </c>
      <c r="D12" s="11"/>
      <c r="E12" s="34">
        <v>2.3853417499836872E-3</v>
      </c>
      <c r="F12" s="37">
        <v>105291</v>
      </c>
      <c r="G12" s="37">
        <v>31342</v>
      </c>
      <c r="H12" s="17">
        <v>0</v>
      </c>
      <c r="I12" s="17">
        <v>0</v>
      </c>
      <c r="J12" s="17">
        <v>0</v>
      </c>
      <c r="K12" s="17">
        <v>0</v>
      </c>
      <c r="L12" s="17">
        <v>-196225</v>
      </c>
      <c r="M12" s="17">
        <v>0</v>
      </c>
      <c r="N12" s="17">
        <v>-365691</v>
      </c>
      <c r="O12" s="38">
        <v>16800</v>
      </c>
      <c r="P12" s="37">
        <v>-408483</v>
      </c>
    </row>
    <row r="13" spans="1:16" s="10" customFormat="1" x14ac:dyDescent="0.2">
      <c r="A13" s="11"/>
      <c r="B13" s="11">
        <v>102</v>
      </c>
      <c r="C13" s="33" t="s">
        <v>34</v>
      </c>
      <c r="D13" s="11"/>
      <c r="E13" s="34">
        <v>0</v>
      </c>
      <c r="F13" s="37">
        <v>0</v>
      </c>
      <c r="G13" s="37">
        <v>0</v>
      </c>
      <c r="H13" s="17">
        <v>0</v>
      </c>
      <c r="I13" s="17">
        <v>0</v>
      </c>
      <c r="J13" s="17">
        <v>0</v>
      </c>
      <c r="K13" s="17">
        <v>0</v>
      </c>
      <c r="L13" s="17">
        <v>0</v>
      </c>
      <c r="M13" s="17">
        <v>0</v>
      </c>
      <c r="N13" s="17">
        <v>0</v>
      </c>
      <c r="O13" s="38">
        <v>0</v>
      </c>
      <c r="P13" s="37">
        <v>0</v>
      </c>
    </row>
    <row r="14" spans="1:16" s="10" customFormat="1" x14ac:dyDescent="0.2">
      <c r="A14" s="11"/>
      <c r="B14" s="11">
        <v>103</v>
      </c>
      <c r="C14" s="33" t="s">
        <v>35</v>
      </c>
      <c r="D14" s="11"/>
      <c r="E14" s="34">
        <v>3.9015852996392652E-3</v>
      </c>
      <c r="F14" s="37">
        <v>172219</v>
      </c>
      <c r="G14" s="37">
        <v>51265</v>
      </c>
      <c r="H14" s="17">
        <v>0</v>
      </c>
      <c r="I14" s="17">
        <v>0</v>
      </c>
      <c r="J14" s="17">
        <v>0</v>
      </c>
      <c r="K14" s="17">
        <v>0</v>
      </c>
      <c r="L14" s="17">
        <v>-320956</v>
      </c>
      <c r="M14" s="17">
        <v>0</v>
      </c>
      <c r="N14" s="17">
        <v>-598142</v>
      </c>
      <c r="O14" s="38">
        <v>10410</v>
      </c>
      <c r="P14" s="37">
        <v>-685204</v>
      </c>
    </row>
    <row r="15" spans="1:16" s="10" customFormat="1" x14ac:dyDescent="0.2">
      <c r="A15" s="11"/>
      <c r="B15" s="11">
        <v>107</v>
      </c>
      <c r="C15" s="33" t="s">
        <v>36</v>
      </c>
      <c r="D15" s="11"/>
      <c r="E15" s="34">
        <v>8.7260025966047277E-4</v>
      </c>
      <c r="F15" s="37">
        <v>38517</v>
      </c>
      <c r="G15" s="37">
        <v>11466</v>
      </c>
      <c r="H15" s="17">
        <v>0</v>
      </c>
      <c r="I15" s="17">
        <v>0</v>
      </c>
      <c r="J15" s="17">
        <v>0</v>
      </c>
      <c r="K15" s="17">
        <v>0</v>
      </c>
      <c r="L15" s="17">
        <v>-71783</v>
      </c>
      <c r="M15" s="17">
        <v>0</v>
      </c>
      <c r="N15" s="17">
        <v>-133776</v>
      </c>
      <c r="O15" s="38">
        <v>26352</v>
      </c>
      <c r="P15" s="37">
        <v>-129224</v>
      </c>
    </row>
    <row r="16" spans="1:16" s="10" customFormat="1" x14ac:dyDescent="0.2">
      <c r="A16" s="11"/>
      <c r="B16" s="11">
        <v>109</v>
      </c>
      <c r="C16" s="33" t="s">
        <v>37</v>
      </c>
      <c r="D16" s="11"/>
      <c r="E16" s="34">
        <v>2.7537936070415645E-4</v>
      </c>
      <c r="F16" s="37">
        <v>12155</v>
      </c>
      <c r="G16" s="37">
        <v>3618</v>
      </c>
      <c r="H16" s="17">
        <v>0</v>
      </c>
      <c r="I16" s="17">
        <v>0</v>
      </c>
      <c r="J16" s="17">
        <v>0</v>
      </c>
      <c r="K16" s="17">
        <v>0</v>
      </c>
      <c r="L16" s="17">
        <v>-22653</v>
      </c>
      <c r="M16" s="17">
        <v>0</v>
      </c>
      <c r="N16" s="17">
        <v>-42218</v>
      </c>
      <c r="O16" s="38">
        <v>-2575</v>
      </c>
      <c r="P16" s="37">
        <v>-51673</v>
      </c>
    </row>
    <row r="17" spans="1:16" s="10" customFormat="1" x14ac:dyDescent="0.2">
      <c r="A17" s="11"/>
      <c r="B17" s="11">
        <v>110</v>
      </c>
      <c r="C17" s="33" t="s">
        <v>38</v>
      </c>
      <c r="D17" s="11"/>
      <c r="E17" s="34">
        <v>3.5124969421210657E-4</v>
      </c>
      <c r="F17" s="37">
        <v>15504</v>
      </c>
      <c r="G17" s="37">
        <v>4615</v>
      </c>
      <c r="H17" s="17">
        <v>0</v>
      </c>
      <c r="I17" s="17">
        <v>0</v>
      </c>
      <c r="J17" s="17">
        <v>0</v>
      </c>
      <c r="K17" s="17">
        <v>0</v>
      </c>
      <c r="L17" s="17">
        <v>-28895</v>
      </c>
      <c r="M17" s="17">
        <v>0</v>
      </c>
      <c r="N17" s="17">
        <v>-53849</v>
      </c>
      <c r="O17" s="38">
        <v>10574</v>
      </c>
      <c r="P17" s="37">
        <v>-52051</v>
      </c>
    </row>
    <row r="18" spans="1:16" s="10" customFormat="1" x14ac:dyDescent="0.2">
      <c r="A18" s="11"/>
      <c r="B18" s="11">
        <v>111</v>
      </c>
      <c r="C18" s="33" t="s">
        <v>39</v>
      </c>
      <c r="D18" s="11"/>
      <c r="E18" s="34">
        <v>3.2803519725896888E-3</v>
      </c>
      <c r="F18" s="37">
        <v>144798</v>
      </c>
      <c r="G18" s="37">
        <v>43102</v>
      </c>
      <c r="H18" s="17">
        <v>0</v>
      </c>
      <c r="I18" s="17">
        <v>0</v>
      </c>
      <c r="J18" s="17">
        <v>0</v>
      </c>
      <c r="K18" s="17">
        <v>0</v>
      </c>
      <c r="L18" s="17">
        <v>-269851</v>
      </c>
      <c r="M18" s="17">
        <v>0</v>
      </c>
      <c r="N18" s="17">
        <v>-502902</v>
      </c>
      <c r="O18" s="38">
        <v>48596</v>
      </c>
      <c r="P18" s="37">
        <v>-536257</v>
      </c>
    </row>
    <row r="19" spans="1:16" s="10" customFormat="1" x14ac:dyDescent="0.2">
      <c r="A19" s="11"/>
      <c r="B19" s="11">
        <v>112</v>
      </c>
      <c r="C19" s="33" t="s">
        <v>40</v>
      </c>
      <c r="D19" s="11"/>
      <c r="E19" s="34">
        <v>3.0919196788631404E-5</v>
      </c>
      <c r="F19" s="37">
        <v>1365</v>
      </c>
      <c r="G19" s="37">
        <v>406</v>
      </c>
      <c r="H19" s="17">
        <v>0</v>
      </c>
      <c r="I19" s="17">
        <v>0</v>
      </c>
      <c r="J19" s="17">
        <v>0</v>
      </c>
      <c r="K19" s="17">
        <v>0</v>
      </c>
      <c r="L19" s="17">
        <v>-2544</v>
      </c>
      <c r="M19" s="17">
        <v>0</v>
      </c>
      <c r="N19" s="17">
        <v>-4740</v>
      </c>
      <c r="O19" s="38">
        <v>902</v>
      </c>
      <c r="P19" s="37">
        <v>-4611</v>
      </c>
    </row>
    <row r="20" spans="1:16" s="10" customFormat="1" x14ac:dyDescent="0.2">
      <c r="A20" s="11"/>
      <c r="B20" s="11">
        <v>113</v>
      </c>
      <c r="C20" s="33" t="s">
        <v>41</v>
      </c>
      <c r="D20" s="11"/>
      <c r="E20" s="34">
        <v>2.2064472136895138E-3</v>
      </c>
      <c r="F20" s="37">
        <v>97395</v>
      </c>
      <c r="G20" s="37">
        <v>28992</v>
      </c>
      <c r="H20" s="17">
        <v>0</v>
      </c>
      <c r="I20" s="17">
        <v>0</v>
      </c>
      <c r="J20" s="17">
        <v>0</v>
      </c>
      <c r="K20" s="17">
        <v>0</v>
      </c>
      <c r="L20" s="17">
        <v>-181509</v>
      </c>
      <c r="M20" s="17">
        <v>0</v>
      </c>
      <c r="N20" s="17">
        <v>-338265</v>
      </c>
      <c r="O20" s="38">
        <v>38166</v>
      </c>
      <c r="P20" s="37">
        <v>-355221</v>
      </c>
    </row>
    <row r="21" spans="1:16" s="10" customFormat="1" x14ac:dyDescent="0.2">
      <c r="A21" s="11"/>
      <c r="B21" s="11">
        <v>114</v>
      </c>
      <c r="C21" s="33" t="s">
        <v>42</v>
      </c>
      <c r="D21" s="11"/>
      <c r="E21" s="34">
        <v>1.0175809448043594E-2</v>
      </c>
      <c r="F21" s="37">
        <v>449169</v>
      </c>
      <c r="G21" s="37">
        <v>133705</v>
      </c>
      <c r="H21" s="17">
        <v>0</v>
      </c>
      <c r="I21" s="17">
        <v>0</v>
      </c>
      <c r="J21" s="17">
        <v>0</v>
      </c>
      <c r="K21" s="17">
        <v>0</v>
      </c>
      <c r="L21" s="17">
        <v>-837091</v>
      </c>
      <c r="M21" s="17">
        <v>0</v>
      </c>
      <c r="N21" s="17">
        <v>-1560027</v>
      </c>
      <c r="O21" s="38">
        <v>24703</v>
      </c>
      <c r="P21" s="37">
        <v>-1789541</v>
      </c>
    </row>
    <row r="22" spans="1:16" s="10" customFormat="1" x14ac:dyDescent="0.2">
      <c r="A22" s="11"/>
      <c r="B22" s="11">
        <v>115</v>
      </c>
      <c r="C22" s="33" t="s">
        <v>43</v>
      </c>
      <c r="D22" s="11"/>
      <c r="E22" s="34">
        <v>7.1364443617671375E-3</v>
      </c>
      <c r="F22" s="37">
        <v>315009</v>
      </c>
      <c r="G22" s="37">
        <v>93769</v>
      </c>
      <c r="H22" s="17">
        <v>0</v>
      </c>
      <c r="I22" s="17">
        <v>0</v>
      </c>
      <c r="J22" s="17">
        <v>0</v>
      </c>
      <c r="K22" s="17">
        <v>0</v>
      </c>
      <c r="L22" s="17">
        <v>-587064</v>
      </c>
      <c r="M22" s="17">
        <v>0</v>
      </c>
      <c r="N22" s="17">
        <v>-1094070</v>
      </c>
      <c r="O22" s="38">
        <v>58540</v>
      </c>
      <c r="P22" s="37">
        <v>-1213816</v>
      </c>
    </row>
    <row r="23" spans="1:16" s="10" customFormat="1" x14ac:dyDescent="0.2">
      <c r="A23" s="11"/>
      <c r="B23" s="11">
        <v>116</v>
      </c>
      <c r="C23" s="33" t="s">
        <v>44</v>
      </c>
      <c r="D23" s="11"/>
      <c r="E23" s="34">
        <v>1.6560516499929689E-3</v>
      </c>
      <c r="F23" s="37">
        <v>73100</v>
      </c>
      <c r="G23" s="37">
        <v>21760</v>
      </c>
      <c r="H23" s="17">
        <v>0</v>
      </c>
      <c r="I23" s="17">
        <v>0</v>
      </c>
      <c r="J23" s="17">
        <v>0</v>
      </c>
      <c r="K23" s="17">
        <v>0</v>
      </c>
      <c r="L23" s="17">
        <v>-136232</v>
      </c>
      <c r="M23" s="17">
        <v>0</v>
      </c>
      <c r="N23" s="17">
        <v>-253885</v>
      </c>
      <c r="O23" s="38">
        <v>-69442</v>
      </c>
      <c r="P23" s="37">
        <v>-364699</v>
      </c>
    </row>
    <row r="24" spans="1:16" s="10" customFormat="1" x14ac:dyDescent="0.2">
      <c r="A24" s="11"/>
      <c r="B24" s="11">
        <v>117</v>
      </c>
      <c r="C24" s="33" t="s">
        <v>45</v>
      </c>
      <c r="D24" s="11"/>
      <c r="E24" s="34">
        <v>9.6086366752805503E-4</v>
      </c>
      <c r="F24" s="37">
        <v>42413</v>
      </c>
      <c r="G24" s="37">
        <v>12625</v>
      </c>
      <c r="H24" s="17">
        <v>0</v>
      </c>
      <c r="I24" s="17">
        <v>0</v>
      </c>
      <c r="J24" s="17">
        <v>0</v>
      </c>
      <c r="K24" s="17">
        <v>0</v>
      </c>
      <c r="L24" s="17">
        <v>-79043</v>
      </c>
      <c r="M24" s="17">
        <v>0</v>
      </c>
      <c r="N24" s="17">
        <v>-147308</v>
      </c>
      <c r="O24" s="38">
        <v>-18450</v>
      </c>
      <c r="P24" s="37">
        <v>-189763</v>
      </c>
    </row>
    <row r="25" spans="1:16" s="10" customFormat="1" x14ac:dyDescent="0.2">
      <c r="A25" s="11"/>
      <c r="B25" s="11">
        <v>119</v>
      </c>
      <c r="C25" s="33" t="s">
        <v>46</v>
      </c>
      <c r="D25" s="11"/>
      <c r="E25" s="34">
        <v>3.2398916322827915E-5</v>
      </c>
      <c r="F25" s="37">
        <v>1430</v>
      </c>
      <c r="G25" s="37">
        <v>426</v>
      </c>
      <c r="H25" s="17">
        <v>0</v>
      </c>
      <c r="I25" s="17">
        <v>0</v>
      </c>
      <c r="J25" s="17">
        <v>0</v>
      </c>
      <c r="K25" s="17">
        <v>0</v>
      </c>
      <c r="L25" s="17">
        <v>-2665</v>
      </c>
      <c r="M25" s="17">
        <v>0</v>
      </c>
      <c r="N25" s="17">
        <v>-4967</v>
      </c>
      <c r="O25" s="38">
        <v>2476</v>
      </c>
      <c r="P25" s="37">
        <v>-3300</v>
      </c>
    </row>
    <row r="26" spans="1:16" s="10" customFormat="1" x14ac:dyDescent="0.2">
      <c r="A26" s="11"/>
      <c r="B26" s="11">
        <v>121</v>
      </c>
      <c r="C26" s="33" t="s">
        <v>47</v>
      </c>
      <c r="D26" s="11"/>
      <c r="E26" s="34">
        <v>4.3009893678232073E-4</v>
      </c>
      <c r="F26" s="37">
        <v>18985</v>
      </c>
      <c r="G26" s="37">
        <v>5651</v>
      </c>
      <c r="H26" s="17">
        <v>0</v>
      </c>
      <c r="I26" s="17">
        <v>0</v>
      </c>
      <c r="J26" s="17">
        <v>0</v>
      </c>
      <c r="K26" s="17">
        <v>0</v>
      </c>
      <c r="L26" s="17">
        <v>-35381</v>
      </c>
      <c r="M26" s="17">
        <v>0</v>
      </c>
      <c r="N26" s="17">
        <v>-65937</v>
      </c>
      <c r="O26" s="38">
        <v>31718</v>
      </c>
      <c r="P26" s="37">
        <v>-44964</v>
      </c>
    </row>
    <row r="27" spans="1:16" s="10" customFormat="1" x14ac:dyDescent="0.2">
      <c r="A27" s="11"/>
      <c r="B27" s="11">
        <v>122</v>
      </c>
      <c r="C27" s="33" t="s">
        <v>48</v>
      </c>
      <c r="D27" s="11"/>
      <c r="E27" s="34">
        <v>4.597898309141334E-4</v>
      </c>
      <c r="F27" s="37">
        <v>20296</v>
      </c>
      <c r="G27" s="37">
        <v>6041</v>
      </c>
      <c r="H27" s="17">
        <v>0</v>
      </c>
      <c r="I27" s="17">
        <v>0</v>
      </c>
      <c r="J27" s="17">
        <v>0</v>
      </c>
      <c r="K27" s="17">
        <v>0</v>
      </c>
      <c r="L27" s="17">
        <v>-37824</v>
      </c>
      <c r="M27" s="17">
        <v>0</v>
      </c>
      <c r="N27" s="17">
        <v>-70489</v>
      </c>
      <c r="O27" s="38">
        <v>-9600</v>
      </c>
      <c r="P27" s="37">
        <v>-91576</v>
      </c>
    </row>
    <row r="28" spans="1:16" s="10" customFormat="1" x14ac:dyDescent="0.2">
      <c r="A28" s="11"/>
      <c r="B28" s="11">
        <v>123</v>
      </c>
      <c r="C28" s="33" t="s">
        <v>49</v>
      </c>
      <c r="D28" s="11"/>
      <c r="E28" s="34">
        <v>2.739936050534244E-3</v>
      </c>
      <c r="F28" s="37">
        <v>120943</v>
      </c>
      <c r="G28" s="37">
        <v>36001</v>
      </c>
      <c r="H28" s="17">
        <v>0</v>
      </c>
      <c r="I28" s="17">
        <v>0</v>
      </c>
      <c r="J28" s="17">
        <v>0</v>
      </c>
      <c r="K28" s="17">
        <v>0</v>
      </c>
      <c r="L28" s="17">
        <v>-225395</v>
      </c>
      <c r="M28" s="17">
        <v>0</v>
      </c>
      <c r="N28" s="17">
        <v>-420053</v>
      </c>
      <c r="O28" s="38">
        <v>-5414</v>
      </c>
      <c r="P28" s="37">
        <v>-493918</v>
      </c>
    </row>
    <row r="29" spans="1:16" s="10" customFormat="1" x14ac:dyDescent="0.2">
      <c r="A29" s="11"/>
      <c r="B29" s="11">
        <v>124</v>
      </c>
      <c r="C29" s="33" t="s">
        <v>50</v>
      </c>
      <c r="D29" s="11"/>
      <c r="E29" s="34">
        <v>0</v>
      </c>
      <c r="F29" s="37">
        <v>0</v>
      </c>
      <c r="G29" s="37">
        <v>0</v>
      </c>
      <c r="H29" s="17">
        <v>0</v>
      </c>
      <c r="I29" s="17">
        <v>0</v>
      </c>
      <c r="J29" s="17">
        <v>0</v>
      </c>
      <c r="K29" s="17">
        <v>0</v>
      </c>
      <c r="L29" s="17">
        <v>0</v>
      </c>
      <c r="M29" s="17">
        <v>0</v>
      </c>
      <c r="N29" s="17">
        <v>0</v>
      </c>
      <c r="O29" s="38">
        <v>0</v>
      </c>
      <c r="P29" s="37">
        <v>0</v>
      </c>
    </row>
    <row r="30" spans="1:16" s="10" customFormat="1" x14ac:dyDescent="0.2">
      <c r="A30" s="11"/>
      <c r="B30" s="11">
        <v>125</v>
      </c>
      <c r="C30" s="33" t="s">
        <v>51</v>
      </c>
      <c r="D30" s="11"/>
      <c r="E30" s="34">
        <v>7.6422180855972258E-4</v>
      </c>
      <c r="F30" s="37">
        <v>33733</v>
      </c>
      <c r="G30" s="37">
        <v>10041</v>
      </c>
      <c r="H30" s="17">
        <v>0</v>
      </c>
      <c r="I30" s="17">
        <v>0</v>
      </c>
      <c r="J30" s="17">
        <v>0</v>
      </c>
      <c r="K30" s="17">
        <v>0</v>
      </c>
      <c r="L30" s="17">
        <v>-62867</v>
      </c>
      <c r="M30" s="17">
        <v>0</v>
      </c>
      <c r="N30" s="17">
        <v>-117161</v>
      </c>
      <c r="O30" s="38">
        <v>11343</v>
      </c>
      <c r="P30" s="37">
        <v>-124911</v>
      </c>
    </row>
    <row r="31" spans="1:16" s="10" customFormat="1" x14ac:dyDescent="0.2">
      <c r="A31" s="11"/>
      <c r="B31" s="11">
        <v>126</v>
      </c>
      <c r="C31" s="33" t="s">
        <v>52</v>
      </c>
      <c r="D31" s="11"/>
      <c r="E31" s="34">
        <v>0</v>
      </c>
      <c r="F31" s="37">
        <v>0</v>
      </c>
      <c r="G31" s="37">
        <v>0</v>
      </c>
      <c r="H31" s="17">
        <v>0</v>
      </c>
      <c r="I31" s="17">
        <v>0</v>
      </c>
      <c r="J31" s="17">
        <v>0</v>
      </c>
      <c r="K31" s="17">
        <v>0</v>
      </c>
      <c r="L31" s="17">
        <v>0</v>
      </c>
      <c r="M31" s="17">
        <v>0</v>
      </c>
      <c r="N31" s="17">
        <v>0</v>
      </c>
      <c r="O31" s="38">
        <v>0</v>
      </c>
      <c r="P31" s="37">
        <v>0</v>
      </c>
    </row>
    <row r="32" spans="1:16" s="10" customFormat="1" x14ac:dyDescent="0.2">
      <c r="A32" s="11"/>
      <c r="B32" s="11">
        <v>127</v>
      </c>
      <c r="C32" s="33" t="s">
        <v>53</v>
      </c>
      <c r="D32" s="11"/>
      <c r="E32" s="34">
        <v>1.5739822397407848E-3</v>
      </c>
      <c r="F32" s="37">
        <v>69477</v>
      </c>
      <c r="G32" s="37">
        <v>20681</v>
      </c>
      <c r="H32" s="17">
        <v>0</v>
      </c>
      <c r="I32" s="17">
        <v>0</v>
      </c>
      <c r="J32" s="17">
        <v>0</v>
      </c>
      <c r="K32" s="17">
        <v>0</v>
      </c>
      <c r="L32" s="17">
        <v>-129480</v>
      </c>
      <c r="M32" s="17">
        <v>0</v>
      </c>
      <c r="N32" s="17">
        <v>-241303</v>
      </c>
      <c r="O32" s="38">
        <v>87295</v>
      </c>
      <c r="P32" s="37">
        <v>-193330</v>
      </c>
    </row>
    <row r="33" spans="1:16" s="10" customFormat="1" x14ac:dyDescent="0.2">
      <c r="A33" s="11"/>
      <c r="B33" s="11">
        <v>128</v>
      </c>
      <c r="C33" s="33" t="s">
        <v>54</v>
      </c>
      <c r="D33" s="11"/>
      <c r="E33" s="34">
        <v>2.4187065473068115E-3</v>
      </c>
      <c r="F33" s="37">
        <v>106764</v>
      </c>
      <c r="G33" s="37">
        <v>31781</v>
      </c>
      <c r="H33" s="17">
        <v>0</v>
      </c>
      <c r="I33" s="17">
        <v>0</v>
      </c>
      <c r="J33" s="17">
        <v>0</v>
      </c>
      <c r="K33" s="17">
        <v>0</v>
      </c>
      <c r="L33" s="17">
        <v>-198970</v>
      </c>
      <c r="M33" s="17">
        <v>0</v>
      </c>
      <c r="N33" s="17">
        <v>-370806</v>
      </c>
      <c r="O33" s="38">
        <v>6156</v>
      </c>
      <c r="P33" s="37">
        <v>-425075</v>
      </c>
    </row>
    <row r="34" spans="1:16" s="10" customFormat="1" x14ac:dyDescent="0.2">
      <c r="A34" s="11"/>
      <c r="B34" s="11">
        <v>129</v>
      </c>
      <c r="C34" s="33" t="s">
        <v>55</v>
      </c>
      <c r="D34" s="11"/>
      <c r="E34" s="34">
        <v>1.1560876030296946E-3</v>
      </c>
      <c r="F34" s="37">
        <v>51031</v>
      </c>
      <c r="G34" s="37">
        <v>15190</v>
      </c>
      <c r="H34" s="17">
        <v>0</v>
      </c>
      <c r="I34" s="17">
        <v>0</v>
      </c>
      <c r="J34" s="17">
        <v>0</v>
      </c>
      <c r="K34" s="17">
        <v>0</v>
      </c>
      <c r="L34" s="17">
        <v>-95103</v>
      </c>
      <c r="M34" s="17">
        <v>0</v>
      </c>
      <c r="N34" s="17">
        <v>-177237</v>
      </c>
      <c r="O34" s="38">
        <v>19976</v>
      </c>
      <c r="P34" s="37">
        <v>-186143</v>
      </c>
    </row>
    <row r="35" spans="1:16" s="10" customFormat="1" x14ac:dyDescent="0.2">
      <c r="A35" s="11"/>
      <c r="B35" s="11">
        <v>131</v>
      </c>
      <c r="C35" s="33" t="s">
        <v>56</v>
      </c>
      <c r="D35" s="11"/>
      <c r="E35" s="34">
        <v>0</v>
      </c>
      <c r="F35" s="37">
        <v>0</v>
      </c>
      <c r="G35" s="37">
        <v>0</v>
      </c>
      <c r="H35" s="17">
        <v>0</v>
      </c>
      <c r="I35" s="17">
        <v>0</v>
      </c>
      <c r="J35" s="17">
        <v>0</v>
      </c>
      <c r="K35" s="17">
        <v>0</v>
      </c>
      <c r="L35" s="17">
        <v>0</v>
      </c>
      <c r="M35" s="17">
        <v>0</v>
      </c>
      <c r="N35" s="17">
        <v>0</v>
      </c>
      <c r="O35" s="38">
        <v>0</v>
      </c>
      <c r="P35" s="37">
        <v>0</v>
      </c>
    </row>
    <row r="36" spans="1:16" s="10" customFormat="1" x14ac:dyDescent="0.2">
      <c r="A36" s="11"/>
      <c r="B36" s="11">
        <v>132</v>
      </c>
      <c r="C36" s="33" t="s">
        <v>57</v>
      </c>
      <c r="D36" s="11"/>
      <c r="E36" s="34">
        <v>5.2920797775752638E-4</v>
      </c>
      <c r="F36" s="37">
        <v>23360</v>
      </c>
      <c r="G36" s="37">
        <v>6954</v>
      </c>
      <c r="H36" s="17">
        <v>0</v>
      </c>
      <c r="I36" s="17">
        <v>0</v>
      </c>
      <c r="J36" s="17">
        <v>0</v>
      </c>
      <c r="K36" s="17">
        <v>0</v>
      </c>
      <c r="L36" s="17">
        <v>-43534</v>
      </c>
      <c r="M36" s="17">
        <v>0</v>
      </c>
      <c r="N36" s="17">
        <v>-81132</v>
      </c>
      <c r="O36" s="38">
        <v>61604</v>
      </c>
      <c r="P36" s="37">
        <v>-32748</v>
      </c>
    </row>
    <row r="37" spans="1:16" s="10" customFormat="1" x14ac:dyDescent="0.2">
      <c r="A37" s="11"/>
      <c r="B37" s="11">
        <v>133</v>
      </c>
      <c r="C37" s="33" t="s">
        <v>58</v>
      </c>
      <c r="D37" s="11"/>
      <c r="E37" s="34">
        <v>1.1434778191730635E-3</v>
      </c>
      <c r="F37" s="37">
        <v>50474</v>
      </c>
      <c r="G37" s="37">
        <v>15025</v>
      </c>
      <c r="H37" s="17">
        <v>0</v>
      </c>
      <c r="I37" s="17">
        <v>0</v>
      </c>
      <c r="J37" s="17">
        <v>0</v>
      </c>
      <c r="K37" s="17">
        <v>0</v>
      </c>
      <c r="L37" s="17">
        <v>-94066</v>
      </c>
      <c r="M37" s="17">
        <v>0</v>
      </c>
      <c r="N37" s="17">
        <v>-175304</v>
      </c>
      <c r="O37" s="38">
        <v>-1953</v>
      </c>
      <c r="P37" s="37">
        <v>-205824</v>
      </c>
    </row>
    <row r="38" spans="1:16" s="10" customFormat="1" x14ac:dyDescent="0.2">
      <c r="A38" s="11"/>
      <c r="B38" s="11">
        <v>135</v>
      </c>
      <c r="C38" s="33" t="s">
        <v>59</v>
      </c>
      <c r="D38" s="11"/>
      <c r="E38" s="34">
        <v>0</v>
      </c>
      <c r="F38" s="37">
        <v>0</v>
      </c>
      <c r="G38" s="37">
        <v>0</v>
      </c>
      <c r="H38" s="17">
        <v>0</v>
      </c>
      <c r="I38" s="17">
        <v>0</v>
      </c>
      <c r="J38" s="17">
        <v>0</v>
      </c>
      <c r="K38" s="17">
        <v>0</v>
      </c>
      <c r="L38" s="17">
        <v>0</v>
      </c>
      <c r="M38" s="17">
        <v>0</v>
      </c>
      <c r="N38" s="17">
        <v>0</v>
      </c>
      <c r="O38" s="38">
        <v>0</v>
      </c>
      <c r="P38" s="37">
        <v>0</v>
      </c>
    </row>
    <row r="39" spans="1:16" s="10" customFormat="1" x14ac:dyDescent="0.2">
      <c r="A39" s="11"/>
      <c r="B39" s="11">
        <v>136</v>
      </c>
      <c r="C39" s="33" t="s">
        <v>60</v>
      </c>
      <c r="D39" s="11"/>
      <c r="E39" s="34">
        <v>2.3304135111876867E-3</v>
      </c>
      <c r="F39" s="37">
        <v>102867</v>
      </c>
      <c r="G39" s="37">
        <v>30620</v>
      </c>
      <c r="H39" s="17">
        <v>0</v>
      </c>
      <c r="I39" s="17">
        <v>0</v>
      </c>
      <c r="J39" s="17">
        <v>0</v>
      </c>
      <c r="K39" s="17">
        <v>0</v>
      </c>
      <c r="L39" s="17">
        <v>-191706</v>
      </c>
      <c r="M39" s="17">
        <v>0</v>
      </c>
      <c r="N39" s="17">
        <v>-357270</v>
      </c>
      <c r="O39" s="38">
        <v>-34335</v>
      </c>
      <c r="P39" s="37">
        <v>-449824</v>
      </c>
    </row>
    <row r="40" spans="1:16" s="10" customFormat="1" x14ac:dyDescent="0.2">
      <c r="A40" s="11"/>
      <c r="B40" s="11">
        <v>137</v>
      </c>
      <c r="C40" s="33" t="s">
        <v>61</v>
      </c>
      <c r="D40" s="11"/>
      <c r="E40" s="34">
        <v>0</v>
      </c>
      <c r="F40" s="37">
        <v>0</v>
      </c>
      <c r="G40" s="37">
        <v>0</v>
      </c>
      <c r="H40" s="17">
        <v>0</v>
      </c>
      <c r="I40" s="17">
        <v>0</v>
      </c>
      <c r="J40" s="17">
        <v>0</v>
      </c>
      <c r="K40" s="17">
        <v>0</v>
      </c>
      <c r="L40" s="17">
        <v>0</v>
      </c>
      <c r="M40" s="17">
        <v>0</v>
      </c>
      <c r="N40" s="17">
        <v>0</v>
      </c>
      <c r="O40" s="38">
        <v>0</v>
      </c>
      <c r="P40" s="37">
        <v>0</v>
      </c>
    </row>
    <row r="41" spans="1:16" s="10" customFormat="1" x14ac:dyDescent="0.2">
      <c r="A41" s="11"/>
      <c r="B41" s="11">
        <v>138</v>
      </c>
      <c r="C41" s="33" t="s">
        <v>62</v>
      </c>
      <c r="D41" s="11"/>
      <c r="E41" s="34">
        <v>0</v>
      </c>
      <c r="F41" s="37">
        <v>0</v>
      </c>
      <c r="G41" s="37">
        <v>0</v>
      </c>
      <c r="H41" s="17">
        <v>0</v>
      </c>
      <c r="I41" s="17">
        <v>0</v>
      </c>
      <c r="J41" s="17">
        <v>0</v>
      </c>
      <c r="K41" s="17">
        <v>0</v>
      </c>
      <c r="L41" s="17">
        <v>0</v>
      </c>
      <c r="M41" s="17">
        <v>0</v>
      </c>
      <c r="N41" s="17">
        <v>0</v>
      </c>
      <c r="O41" s="38">
        <v>0</v>
      </c>
      <c r="P41" s="37">
        <v>0</v>
      </c>
    </row>
    <row r="42" spans="1:16" s="10" customFormat="1" x14ac:dyDescent="0.2">
      <c r="A42" s="11"/>
      <c r="B42" s="11">
        <v>140</v>
      </c>
      <c r="C42" s="33" t="s">
        <v>63</v>
      </c>
      <c r="D42" s="11"/>
      <c r="E42" s="34">
        <v>1.3531197083969197E-3</v>
      </c>
      <c r="F42" s="37">
        <v>59728</v>
      </c>
      <c r="G42" s="37">
        <v>17779</v>
      </c>
      <c r="H42" s="17">
        <v>0</v>
      </c>
      <c r="I42" s="17">
        <v>0</v>
      </c>
      <c r="J42" s="17">
        <v>0</v>
      </c>
      <c r="K42" s="17">
        <v>0</v>
      </c>
      <c r="L42" s="17">
        <v>-111311</v>
      </c>
      <c r="M42" s="17">
        <v>0</v>
      </c>
      <c r="N42" s="17">
        <v>-207443</v>
      </c>
      <c r="O42" s="38">
        <v>45611</v>
      </c>
      <c r="P42" s="37">
        <v>-195636</v>
      </c>
    </row>
    <row r="43" spans="1:16" s="10" customFormat="1" x14ac:dyDescent="0.2">
      <c r="A43" s="11"/>
      <c r="B43" s="11">
        <v>141</v>
      </c>
      <c r="C43" s="33" t="s">
        <v>64</v>
      </c>
      <c r="D43" s="11"/>
      <c r="E43" s="34">
        <v>4.5055707516835474E-3</v>
      </c>
      <c r="F43" s="37">
        <v>198880</v>
      </c>
      <c r="G43" s="37">
        <v>59201</v>
      </c>
      <c r="H43" s="17">
        <v>0</v>
      </c>
      <c r="I43" s="17">
        <v>0</v>
      </c>
      <c r="J43" s="17">
        <v>0</v>
      </c>
      <c r="K43" s="17">
        <v>0</v>
      </c>
      <c r="L43" s="17">
        <v>-370641</v>
      </c>
      <c r="M43" s="17">
        <v>0</v>
      </c>
      <c r="N43" s="17">
        <v>-690738</v>
      </c>
      <c r="O43" s="38">
        <v>22711</v>
      </c>
      <c r="P43" s="37">
        <v>-780587</v>
      </c>
    </row>
    <row r="44" spans="1:16" s="10" customFormat="1" x14ac:dyDescent="0.2">
      <c r="A44" s="11"/>
      <c r="B44" s="11">
        <v>142</v>
      </c>
      <c r="C44" s="33" t="s">
        <v>65</v>
      </c>
      <c r="D44" s="11"/>
      <c r="E44" s="34">
        <v>0</v>
      </c>
      <c r="F44" s="37">
        <v>0</v>
      </c>
      <c r="G44" s="37">
        <v>0</v>
      </c>
      <c r="H44" s="17">
        <v>0</v>
      </c>
      <c r="I44" s="17">
        <v>0</v>
      </c>
      <c r="J44" s="17">
        <v>0</v>
      </c>
      <c r="K44" s="17">
        <v>0</v>
      </c>
      <c r="L44" s="17">
        <v>0</v>
      </c>
      <c r="M44" s="17">
        <v>0</v>
      </c>
      <c r="N44" s="17">
        <v>0</v>
      </c>
      <c r="O44" s="38">
        <v>0</v>
      </c>
      <c r="P44" s="37">
        <v>0</v>
      </c>
    </row>
    <row r="45" spans="1:16" s="10" customFormat="1" x14ac:dyDescent="0.2">
      <c r="A45" s="11"/>
      <c r="B45" s="11">
        <v>143</v>
      </c>
      <c r="C45" s="33" t="s">
        <v>66</v>
      </c>
      <c r="D45" s="11"/>
      <c r="E45" s="34">
        <v>2.6674738124751924E-4</v>
      </c>
      <c r="F45" s="37">
        <v>11774</v>
      </c>
      <c r="G45" s="37">
        <v>3505</v>
      </c>
      <c r="H45" s="17">
        <v>0</v>
      </c>
      <c r="I45" s="17">
        <v>0</v>
      </c>
      <c r="J45" s="17">
        <v>0</v>
      </c>
      <c r="K45" s="17">
        <v>0</v>
      </c>
      <c r="L45" s="17">
        <v>-21943</v>
      </c>
      <c r="M45" s="17">
        <v>0</v>
      </c>
      <c r="N45" s="17">
        <v>-40894</v>
      </c>
      <c r="O45" s="38">
        <v>-8285</v>
      </c>
      <c r="P45" s="37">
        <v>-55843</v>
      </c>
    </row>
    <row r="46" spans="1:16" s="10" customFormat="1" x14ac:dyDescent="0.2">
      <c r="A46" s="11"/>
      <c r="B46" s="11">
        <v>146</v>
      </c>
      <c r="C46" s="33" t="s">
        <v>67</v>
      </c>
      <c r="D46" s="11"/>
      <c r="E46" s="34">
        <v>6.0492678392187174E-4</v>
      </c>
      <c r="F46" s="37">
        <v>26702</v>
      </c>
      <c r="G46" s="37">
        <v>7948</v>
      </c>
      <c r="H46" s="17">
        <v>0</v>
      </c>
      <c r="I46" s="17">
        <v>0</v>
      </c>
      <c r="J46" s="17">
        <v>0</v>
      </c>
      <c r="K46" s="17">
        <v>0</v>
      </c>
      <c r="L46" s="17">
        <v>-49763</v>
      </c>
      <c r="M46" s="17">
        <v>0</v>
      </c>
      <c r="N46" s="17">
        <v>-92740</v>
      </c>
      <c r="O46" s="38">
        <v>-9622</v>
      </c>
      <c r="P46" s="37">
        <v>-117475</v>
      </c>
    </row>
    <row r="47" spans="1:16" s="10" customFormat="1" x14ac:dyDescent="0.2">
      <c r="A47" s="11"/>
      <c r="B47" s="11">
        <v>147</v>
      </c>
      <c r="C47" s="33" t="s">
        <v>68</v>
      </c>
      <c r="D47" s="11"/>
      <c r="E47" s="34">
        <v>4.1787516671721908E-4</v>
      </c>
      <c r="F47" s="37">
        <v>18445</v>
      </c>
      <c r="G47" s="37">
        <v>5491</v>
      </c>
      <c r="H47" s="17">
        <v>0</v>
      </c>
      <c r="I47" s="17">
        <v>0</v>
      </c>
      <c r="J47" s="17">
        <v>0</v>
      </c>
      <c r="K47" s="17">
        <v>0</v>
      </c>
      <c r="L47" s="17">
        <v>-34376</v>
      </c>
      <c r="M47" s="17">
        <v>0</v>
      </c>
      <c r="N47" s="17">
        <v>-64063</v>
      </c>
      <c r="O47" s="38">
        <v>14831</v>
      </c>
      <c r="P47" s="37">
        <v>-59672</v>
      </c>
    </row>
    <row r="48" spans="1:16" s="10" customFormat="1" x14ac:dyDescent="0.2">
      <c r="A48" s="11"/>
      <c r="B48" s="11">
        <v>148</v>
      </c>
      <c r="C48" s="33" t="s">
        <v>69</v>
      </c>
      <c r="D48" s="11"/>
      <c r="E48" s="34">
        <v>6.7684470867400746E-5</v>
      </c>
      <c r="F48" s="37">
        <v>2988</v>
      </c>
      <c r="G48" s="37">
        <v>889</v>
      </c>
      <c r="H48" s="17">
        <v>0</v>
      </c>
      <c r="I48" s="17">
        <v>0</v>
      </c>
      <c r="J48" s="17">
        <v>0</v>
      </c>
      <c r="K48" s="17">
        <v>0</v>
      </c>
      <c r="L48" s="17">
        <v>-5568</v>
      </c>
      <c r="M48" s="17">
        <v>0</v>
      </c>
      <c r="N48" s="17">
        <v>-10377</v>
      </c>
      <c r="O48" s="38">
        <v>2045</v>
      </c>
      <c r="P48" s="37">
        <v>-10023</v>
      </c>
    </row>
    <row r="49" spans="1:16" s="10" customFormat="1" x14ac:dyDescent="0.2">
      <c r="A49" s="11"/>
      <c r="B49" s="11">
        <v>149</v>
      </c>
      <c r="C49" s="33" t="s">
        <v>70</v>
      </c>
      <c r="D49" s="11"/>
      <c r="E49" s="34">
        <v>0</v>
      </c>
      <c r="F49" s="37">
        <v>0</v>
      </c>
      <c r="G49" s="37">
        <v>0</v>
      </c>
      <c r="H49" s="17">
        <v>0</v>
      </c>
      <c r="I49" s="17">
        <v>0</v>
      </c>
      <c r="J49" s="17">
        <v>0</v>
      </c>
      <c r="K49" s="17">
        <v>0</v>
      </c>
      <c r="L49" s="17">
        <v>0</v>
      </c>
      <c r="M49" s="17">
        <v>0</v>
      </c>
      <c r="N49" s="17">
        <v>0</v>
      </c>
      <c r="O49" s="38">
        <v>0</v>
      </c>
      <c r="P49" s="37">
        <v>0</v>
      </c>
    </row>
    <row r="50" spans="1:16" s="10" customFormat="1" x14ac:dyDescent="0.2">
      <c r="A50" s="11"/>
      <c r="B50" s="11">
        <v>150</v>
      </c>
      <c r="C50" s="33" t="s">
        <v>71</v>
      </c>
      <c r="D50" s="11"/>
      <c r="E50" s="34">
        <v>0</v>
      </c>
      <c r="F50" s="37">
        <v>0</v>
      </c>
      <c r="G50" s="37">
        <v>0</v>
      </c>
      <c r="H50" s="17">
        <v>0</v>
      </c>
      <c r="I50" s="17">
        <v>0</v>
      </c>
      <c r="J50" s="17">
        <v>0</v>
      </c>
      <c r="K50" s="17">
        <v>0</v>
      </c>
      <c r="L50" s="17">
        <v>0</v>
      </c>
      <c r="M50" s="17">
        <v>0</v>
      </c>
      <c r="N50" s="17">
        <v>0</v>
      </c>
      <c r="O50" s="38">
        <v>0</v>
      </c>
      <c r="P50" s="37">
        <v>0</v>
      </c>
    </row>
    <row r="51" spans="1:16" s="10" customFormat="1" x14ac:dyDescent="0.2">
      <c r="A51" s="11"/>
      <c r="B51" s="11">
        <v>151</v>
      </c>
      <c r="C51" s="33" t="s">
        <v>72</v>
      </c>
      <c r="D51" s="11"/>
      <c r="E51" s="34">
        <v>1.5766174610851518E-3</v>
      </c>
      <c r="F51" s="37">
        <v>69593</v>
      </c>
      <c r="G51" s="37">
        <v>20716</v>
      </c>
      <c r="H51" s="17">
        <v>0</v>
      </c>
      <c r="I51" s="17">
        <v>0</v>
      </c>
      <c r="J51" s="17">
        <v>0</v>
      </c>
      <c r="K51" s="17">
        <v>0</v>
      </c>
      <c r="L51" s="17">
        <v>-129697</v>
      </c>
      <c r="M51" s="17">
        <v>0</v>
      </c>
      <c r="N51" s="17">
        <v>-241707</v>
      </c>
      <c r="O51" s="38">
        <v>-1835</v>
      </c>
      <c r="P51" s="37">
        <v>-282930</v>
      </c>
    </row>
    <row r="52" spans="1:16" s="10" customFormat="1" x14ac:dyDescent="0.2">
      <c r="A52" s="11"/>
      <c r="B52" s="11">
        <v>152</v>
      </c>
      <c r="C52" s="33" t="s">
        <v>73</v>
      </c>
      <c r="D52" s="11"/>
      <c r="E52" s="34">
        <v>1.2028985474244309E-3</v>
      </c>
      <c r="F52" s="37">
        <v>53097</v>
      </c>
      <c r="G52" s="37">
        <v>15805</v>
      </c>
      <c r="H52" s="17">
        <v>0</v>
      </c>
      <c r="I52" s="17">
        <v>0</v>
      </c>
      <c r="J52" s="17">
        <v>0</v>
      </c>
      <c r="K52" s="17">
        <v>0</v>
      </c>
      <c r="L52" s="17">
        <v>-98954</v>
      </c>
      <c r="M52" s="17">
        <v>0</v>
      </c>
      <c r="N52" s="17">
        <v>-184413</v>
      </c>
      <c r="O52" s="38">
        <v>30728</v>
      </c>
      <c r="P52" s="37">
        <v>-183737</v>
      </c>
    </row>
    <row r="53" spans="1:16" s="10" customFormat="1" x14ac:dyDescent="0.2">
      <c r="A53" s="11"/>
      <c r="B53" s="11">
        <v>154</v>
      </c>
      <c r="C53" s="33" t="s">
        <v>74</v>
      </c>
      <c r="D53" s="11"/>
      <c r="E53" s="34">
        <v>1.9616814555223613E-2</v>
      </c>
      <c r="F53" s="37">
        <v>865904</v>
      </c>
      <c r="G53" s="37">
        <v>257755</v>
      </c>
      <c r="H53" s="17">
        <v>0</v>
      </c>
      <c r="I53" s="17">
        <v>0</v>
      </c>
      <c r="J53" s="17">
        <v>0</v>
      </c>
      <c r="K53" s="17">
        <v>0</v>
      </c>
      <c r="L53" s="17">
        <v>-1613735</v>
      </c>
      <c r="M53" s="17">
        <v>0</v>
      </c>
      <c r="N53" s="17">
        <v>-3007404</v>
      </c>
      <c r="O53" s="38">
        <v>67999</v>
      </c>
      <c r="P53" s="37">
        <v>-3429481</v>
      </c>
    </row>
    <row r="54" spans="1:16" s="10" customFormat="1" x14ac:dyDescent="0.2">
      <c r="A54" s="11"/>
      <c r="B54" s="11">
        <v>156</v>
      </c>
      <c r="C54" s="33" t="s">
        <v>75</v>
      </c>
      <c r="D54" s="11"/>
      <c r="E54" s="34">
        <v>3.2762907858246385E-2</v>
      </c>
      <c r="F54" s="37">
        <v>1446184</v>
      </c>
      <c r="G54" s="37">
        <v>430487</v>
      </c>
      <c r="H54" s="17">
        <v>0</v>
      </c>
      <c r="I54" s="17">
        <v>0</v>
      </c>
      <c r="J54" s="17">
        <v>0</v>
      </c>
      <c r="K54" s="17">
        <v>0</v>
      </c>
      <c r="L54" s="17">
        <v>-2695170</v>
      </c>
      <c r="M54" s="17">
        <v>0</v>
      </c>
      <c r="N54" s="17">
        <v>-5022798</v>
      </c>
      <c r="O54" s="38">
        <v>-130930</v>
      </c>
      <c r="P54" s="37">
        <v>-5972227</v>
      </c>
    </row>
    <row r="55" spans="1:16" s="10" customFormat="1" x14ac:dyDescent="0.2">
      <c r="A55" s="11"/>
      <c r="B55" s="11">
        <v>157</v>
      </c>
      <c r="C55" s="33" t="s">
        <v>76</v>
      </c>
      <c r="D55" s="11"/>
      <c r="E55" s="34">
        <v>1.721545323289145E-4</v>
      </c>
      <c r="F55" s="37">
        <v>7599</v>
      </c>
      <c r="G55" s="37">
        <v>2262</v>
      </c>
      <c r="H55" s="17">
        <v>0</v>
      </c>
      <c r="I55" s="17">
        <v>0</v>
      </c>
      <c r="J55" s="17">
        <v>0</v>
      </c>
      <c r="K55" s="17">
        <v>0</v>
      </c>
      <c r="L55" s="17">
        <v>-14162</v>
      </c>
      <c r="M55" s="17">
        <v>0</v>
      </c>
      <c r="N55" s="17">
        <v>-26393</v>
      </c>
      <c r="O55" s="38">
        <v>855</v>
      </c>
      <c r="P55" s="37">
        <v>-29839</v>
      </c>
    </row>
    <row r="56" spans="1:16" s="10" customFormat="1" x14ac:dyDescent="0.2">
      <c r="A56" s="11"/>
      <c r="B56" s="11">
        <v>158</v>
      </c>
      <c r="C56" s="33" t="s">
        <v>77</v>
      </c>
      <c r="D56" s="11"/>
      <c r="E56" s="34">
        <v>0</v>
      </c>
      <c r="F56" s="37">
        <v>0</v>
      </c>
      <c r="G56" s="37">
        <v>0</v>
      </c>
      <c r="H56" s="17">
        <v>0</v>
      </c>
      <c r="I56" s="17">
        <v>0</v>
      </c>
      <c r="J56" s="17">
        <v>0</v>
      </c>
      <c r="K56" s="17">
        <v>0</v>
      </c>
      <c r="L56" s="17">
        <v>0</v>
      </c>
      <c r="M56" s="17">
        <v>0</v>
      </c>
      <c r="N56" s="17">
        <v>0</v>
      </c>
      <c r="O56" s="38">
        <v>0</v>
      </c>
      <c r="P56" s="37">
        <v>0</v>
      </c>
    </row>
    <row r="57" spans="1:16" s="10" customFormat="1" x14ac:dyDescent="0.2">
      <c r="A57" s="11"/>
      <c r="B57" s="11">
        <v>160</v>
      </c>
      <c r="C57" s="33" t="s">
        <v>78</v>
      </c>
      <c r="D57" s="11"/>
      <c r="E57" s="34">
        <v>1.0672180857876931E-4</v>
      </c>
      <c r="F57" s="37">
        <v>4711</v>
      </c>
      <c r="G57" s="37">
        <v>1402</v>
      </c>
      <c r="H57" s="17">
        <v>0</v>
      </c>
      <c r="I57" s="17">
        <v>0</v>
      </c>
      <c r="J57" s="17">
        <v>0</v>
      </c>
      <c r="K57" s="17">
        <v>0</v>
      </c>
      <c r="L57" s="17">
        <v>-8779</v>
      </c>
      <c r="M57" s="17">
        <v>0</v>
      </c>
      <c r="N57" s="17">
        <v>-16361</v>
      </c>
      <c r="O57" s="38">
        <v>4824</v>
      </c>
      <c r="P57" s="37">
        <v>-14203</v>
      </c>
    </row>
    <row r="58" spans="1:16" s="10" customFormat="1" x14ac:dyDescent="0.2">
      <c r="A58" s="11"/>
      <c r="B58" s="11">
        <v>161</v>
      </c>
      <c r="C58" s="33" t="s">
        <v>79</v>
      </c>
      <c r="D58" s="11"/>
      <c r="E58" s="34">
        <v>8.4020582990144994E-3</v>
      </c>
      <c r="F58" s="37">
        <v>370874</v>
      </c>
      <c r="G58" s="37">
        <v>110399</v>
      </c>
      <c r="H58" s="17">
        <v>0</v>
      </c>
      <c r="I58" s="17">
        <v>0</v>
      </c>
      <c r="J58" s="17">
        <v>0</v>
      </c>
      <c r="K58" s="17">
        <v>0</v>
      </c>
      <c r="L58" s="17">
        <v>-691177</v>
      </c>
      <c r="M58" s="17">
        <v>0</v>
      </c>
      <c r="N58" s="17">
        <v>-1288098</v>
      </c>
      <c r="O58" s="38">
        <v>-77727</v>
      </c>
      <c r="P58" s="37">
        <v>-1575729</v>
      </c>
    </row>
    <row r="59" spans="1:16" s="10" customFormat="1" x14ac:dyDescent="0.2">
      <c r="A59" s="11"/>
      <c r="B59" s="11">
        <v>162</v>
      </c>
      <c r="C59" s="33" t="s">
        <v>80</v>
      </c>
      <c r="D59" s="11"/>
      <c r="E59" s="34">
        <v>1.8382213778648346E-5</v>
      </c>
      <c r="F59" s="37">
        <v>811</v>
      </c>
      <c r="G59" s="37">
        <v>242</v>
      </c>
      <c r="H59" s="17">
        <v>0</v>
      </c>
      <c r="I59" s="17">
        <v>0</v>
      </c>
      <c r="J59" s="17">
        <v>0</v>
      </c>
      <c r="K59" s="17">
        <v>0</v>
      </c>
      <c r="L59" s="17">
        <v>-1512</v>
      </c>
      <c r="M59" s="17">
        <v>0</v>
      </c>
      <c r="N59" s="17">
        <v>-2818</v>
      </c>
      <c r="O59" s="38">
        <v>90</v>
      </c>
      <c r="P59" s="37">
        <v>-3187</v>
      </c>
    </row>
    <row r="60" spans="1:16" s="10" customFormat="1" x14ac:dyDescent="0.2">
      <c r="A60" s="11"/>
      <c r="B60" s="11">
        <v>163</v>
      </c>
      <c r="C60" s="33" t="s">
        <v>81</v>
      </c>
      <c r="D60" s="11"/>
      <c r="E60" s="34">
        <v>0</v>
      </c>
      <c r="F60" s="37">
        <v>0</v>
      </c>
      <c r="G60" s="37">
        <v>0</v>
      </c>
      <c r="H60" s="17">
        <v>0</v>
      </c>
      <c r="I60" s="17">
        <v>0</v>
      </c>
      <c r="J60" s="17">
        <v>0</v>
      </c>
      <c r="K60" s="17">
        <v>0</v>
      </c>
      <c r="L60" s="17">
        <v>0</v>
      </c>
      <c r="M60" s="17">
        <v>0</v>
      </c>
      <c r="N60" s="17">
        <v>0</v>
      </c>
      <c r="O60" s="38">
        <v>0</v>
      </c>
      <c r="P60" s="37">
        <v>0</v>
      </c>
    </row>
    <row r="61" spans="1:16" s="10" customFormat="1" ht="25.5" x14ac:dyDescent="0.2">
      <c r="A61" s="11"/>
      <c r="B61" s="11">
        <v>164</v>
      </c>
      <c r="C61" s="33" t="s">
        <v>82</v>
      </c>
      <c r="D61" s="11"/>
      <c r="E61" s="34">
        <v>4.8379548683561211E-5</v>
      </c>
      <c r="F61" s="37">
        <v>2136</v>
      </c>
      <c r="G61" s="37">
        <v>636</v>
      </c>
      <c r="H61" s="17">
        <v>0</v>
      </c>
      <c r="I61" s="17">
        <v>0</v>
      </c>
      <c r="J61" s="17">
        <v>0</v>
      </c>
      <c r="K61" s="17">
        <v>0</v>
      </c>
      <c r="L61" s="17">
        <v>-3980</v>
      </c>
      <c r="M61" s="17">
        <v>0</v>
      </c>
      <c r="N61" s="17">
        <v>-7417</v>
      </c>
      <c r="O61" s="38">
        <v>13136</v>
      </c>
      <c r="P61" s="37">
        <v>4511</v>
      </c>
    </row>
    <row r="62" spans="1:16" s="10" customFormat="1" x14ac:dyDescent="0.2">
      <c r="A62" s="11"/>
      <c r="B62" s="11">
        <v>165</v>
      </c>
      <c r="C62" s="33" t="s">
        <v>83</v>
      </c>
      <c r="D62" s="11"/>
      <c r="E62" s="34">
        <v>1.1270849308551484E-3</v>
      </c>
      <c r="F62" s="37">
        <v>49751</v>
      </c>
      <c r="G62" s="37">
        <v>14809</v>
      </c>
      <c r="H62" s="17">
        <v>0</v>
      </c>
      <c r="I62" s="17">
        <v>0</v>
      </c>
      <c r="J62" s="17">
        <v>0</v>
      </c>
      <c r="K62" s="17">
        <v>0</v>
      </c>
      <c r="L62" s="17">
        <v>-92717</v>
      </c>
      <c r="M62" s="17">
        <v>0</v>
      </c>
      <c r="N62" s="17">
        <v>-172791</v>
      </c>
      <c r="O62" s="38">
        <v>25805</v>
      </c>
      <c r="P62" s="37">
        <v>-175143</v>
      </c>
    </row>
    <row r="63" spans="1:16" s="10" customFormat="1" x14ac:dyDescent="0.2">
      <c r="A63" s="11"/>
      <c r="B63" s="11">
        <v>166</v>
      </c>
      <c r="C63" s="33" t="s">
        <v>84</v>
      </c>
      <c r="D63" s="11"/>
      <c r="E63" s="34">
        <v>2.0297299306230025E-4</v>
      </c>
      <c r="F63" s="37">
        <v>8959</v>
      </c>
      <c r="G63" s="37">
        <v>2667</v>
      </c>
      <c r="H63" s="17">
        <v>0</v>
      </c>
      <c r="I63" s="17">
        <v>0</v>
      </c>
      <c r="J63" s="17">
        <v>0</v>
      </c>
      <c r="K63" s="17">
        <v>0</v>
      </c>
      <c r="L63" s="17">
        <v>-16697</v>
      </c>
      <c r="M63" s="17">
        <v>0</v>
      </c>
      <c r="N63" s="17">
        <v>-31117</v>
      </c>
      <c r="O63" s="38">
        <v>755</v>
      </c>
      <c r="P63" s="37">
        <v>-35433</v>
      </c>
    </row>
    <row r="64" spans="1:16" s="10" customFormat="1" x14ac:dyDescent="0.2">
      <c r="A64" s="11"/>
      <c r="B64" s="11">
        <v>169</v>
      </c>
      <c r="C64" s="33" t="s">
        <v>85</v>
      </c>
      <c r="D64" s="11"/>
      <c r="E64" s="34">
        <v>0</v>
      </c>
      <c r="F64" s="37">
        <v>0</v>
      </c>
      <c r="G64" s="37">
        <v>0</v>
      </c>
      <c r="H64" s="17">
        <v>0</v>
      </c>
      <c r="I64" s="17">
        <v>0</v>
      </c>
      <c r="J64" s="17">
        <v>0</v>
      </c>
      <c r="K64" s="17">
        <v>0</v>
      </c>
      <c r="L64" s="17">
        <v>0</v>
      </c>
      <c r="M64" s="17">
        <v>0</v>
      </c>
      <c r="N64" s="17">
        <v>0</v>
      </c>
      <c r="O64" s="38">
        <v>0</v>
      </c>
      <c r="P64" s="37">
        <v>0</v>
      </c>
    </row>
    <row r="65" spans="1:16" s="10" customFormat="1" x14ac:dyDescent="0.2">
      <c r="A65" s="11"/>
      <c r="B65" s="11">
        <v>170</v>
      </c>
      <c r="C65" s="33" t="s">
        <v>86</v>
      </c>
      <c r="D65" s="11"/>
      <c r="E65" s="34">
        <v>0</v>
      </c>
      <c r="F65" s="37">
        <v>0</v>
      </c>
      <c r="G65" s="37">
        <v>0</v>
      </c>
      <c r="H65" s="17">
        <v>0</v>
      </c>
      <c r="I65" s="17">
        <v>0</v>
      </c>
      <c r="J65" s="17">
        <v>0</v>
      </c>
      <c r="K65" s="17">
        <v>0</v>
      </c>
      <c r="L65" s="17">
        <v>0</v>
      </c>
      <c r="M65" s="17">
        <v>0</v>
      </c>
      <c r="N65" s="17">
        <v>0</v>
      </c>
      <c r="O65" s="38">
        <v>0</v>
      </c>
      <c r="P65" s="37">
        <v>0</v>
      </c>
    </row>
    <row r="66" spans="1:16" s="10" customFormat="1" x14ac:dyDescent="0.2">
      <c r="A66" s="11"/>
      <c r="B66" s="11">
        <v>171</v>
      </c>
      <c r="C66" s="33" t="s">
        <v>87</v>
      </c>
      <c r="D66" s="11"/>
      <c r="E66" s="34">
        <v>7.4000545344370073E-3</v>
      </c>
      <c r="F66" s="37">
        <v>326645</v>
      </c>
      <c r="G66" s="37">
        <v>97233</v>
      </c>
      <c r="H66" s="17">
        <v>0</v>
      </c>
      <c r="I66" s="17">
        <v>0</v>
      </c>
      <c r="J66" s="17">
        <v>0</v>
      </c>
      <c r="K66" s="17">
        <v>0</v>
      </c>
      <c r="L66" s="17">
        <v>-608750</v>
      </c>
      <c r="M66" s="17">
        <v>0</v>
      </c>
      <c r="N66" s="17">
        <v>-1134483</v>
      </c>
      <c r="O66" s="38">
        <v>26219</v>
      </c>
      <c r="P66" s="37">
        <v>-1293136</v>
      </c>
    </row>
    <row r="67" spans="1:16" s="10" customFormat="1" x14ac:dyDescent="0.2">
      <c r="A67" s="11"/>
      <c r="B67" s="11">
        <v>172</v>
      </c>
      <c r="C67" s="33" t="s">
        <v>88</v>
      </c>
      <c r="D67" s="11"/>
      <c r="E67" s="34">
        <v>3.4144011873486254E-3</v>
      </c>
      <c r="F67" s="37">
        <v>150715</v>
      </c>
      <c r="G67" s="37">
        <v>44863</v>
      </c>
      <c r="H67" s="17">
        <v>0</v>
      </c>
      <c r="I67" s="17">
        <v>0</v>
      </c>
      <c r="J67" s="17">
        <v>0</v>
      </c>
      <c r="K67" s="17">
        <v>0</v>
      </c>
      <c r="L67" s="17">
        <v>-280878</v>
      </c>
      <c r="M67" s="17">
        <v>0</v>
      </c>
      <c r="N67" s="17">
        <v>-523453</v>
      </c>
      <c r="O67" s="38">
        <v>48333</v>
      </c>
      <c r="P67" s="37">
        <v>-560420</v>
      </c>
    </row>
    <row r="68" spans="1:16" s="10" customFormat="1" x14ac:dyDescent="0.2">
      <c r="A68" s="11"/>
      <c r="B68" s="11">
        <v>173</v>
      </c>
      <c r="C68" s="33" t="s">
        <v>89</v>
      </c>
      <c r="D68" s="11"/>
      <c r="E68" s="34">
        <v>0</v>
      </c>
      <c r="F68" s="37">
        <v>0</v>
      </c>
      <c r="G68" s="37">
        <v>0</v>
      </c>
      <c r="H68" s="17">
        <v>0</v>
      </c>
      <c r="I68" s="17">
        <v>0</v>
      </c>
      <c r="J68" s="17">
        <v>0</v>
      </c>
      <c r="K68" s="17">
        <v>0</v>
      </c>
      <c r="L68" s="17">
        <v>0</v>
      </c>
      <c r="M68" s="17">
        <v>0</v>
      </c>
      <c r="N68" s="17">
        <v>0</v>
      </c>
      <c r="O68" s="38">
        <v>0</v>
      </c>
      <c r="P68" s="37">
        <v>0</v>
      </c>
    </row>
    <row r="69" spans="1:16" s="10" customFormat="1" x14ac:dyDescent="0.2">
      <c r="A69" s="11"/>
      <c r="B69" s="11">
        <v>174</v>
      </c>
      <c r="C69" s="33" t="s">
        <v>90</v>
      </c>
      <c r="D69" s="11"/>
      <c r="E69" s="34">
        <v>1.5748473846858356E-3</v>
      </c>
      <c r="F69" s="37">
        <v>69515</v>
      </c>
      <c r="G69" s="37">
        <v>20693</v>
      </c>
      <c r="H69" s="17">
        <v>0</v>
      </c>
      <c r="I69" s="17">
        <v>0</v>
      </c>
      <c r="J69" s="17">
        <v>0</v>
      </c>
      <c r="K69" s="17">
        <v>0</v>
      </c>
      <c r="L69" s="17">
        <v>-129551</v>
      </c>
      <c r="M69" s="17">
        <v>0</v>
      </c>
      <c r="N69" s="17">
        <v>-241436</v>
      </c>
      <c r="O69" s="38">
        <v>103393</v>
      </c>
      <c r="P69" s="37">
        <v>-177386</v>
      </c>
    </row>
    <row r="70" spans="1:16" s="10" customFormat="1" x14ac:dyDescent="0.2">
      <c r="A70" s="11"/>
      <c r="B70" s="11">
        <v>175</v>
      </c>
      <c r="C70" s="33" t="s">
        <v>91</v>
      </c>
      <c r="D70" s="11"/>
      <c r="E70" s="34">
        <v>0</v>
      </c>
      <c r="F70" s="37">
        <v>0</v>
      </c>
      <c r="G70" s="37">
        <v>0</v>
      </c>
      <c r="H70" s="17">
        <v>0</v>
      </c>
      <c r="I70" s="17">
        <v>0</v>
      </c>
      <c r="J70" s="17">
        <v>0</v>
      </c>
      <c r="K70" s="17">
        <v>0</v>
      </c>
      <c r="L70" s="17">
        <v>0</v>
      </c>
      <c r="M70" s="17">
        <v>0</v>
      </c>
      <c r="N70" s="17">
        <v>0</v>
      </c>
      <c r="O70" s="38">
        <v>0</v>
      </c>
      <c r="P70" s="37">
        <v>0</v>
      </c>
    </row>
    <row r="71" spans="1:16" s="10" customFormat="1" x14ac:dyDescent="0.2">
      <c r="A71" s="11"/>
      <c r="B71" s="11">
        <v>180</v>
      </c>
      <c r="C71" s="33" t="s">
        <v>92</v>
      </c>
      <c r="D71" s="11"/>
      <c r="E71" s="34">
        <v>1.276571311189375E-4</v>
      </c>
      <c r="F71" s="37">
        <v>5635</v>
      </c>
      <c r="G71" s="37">
        <v>1677</v>
      </c>
      <c r="H71" s="17">
        <v>0</v>
      </c>
      <c r="I71" s="17">
        <v>0</v>
      </c>
      <c r="J71" s="17">
        <v>0</v>
      </c>
      <c r="K71" s="17">
        <v>0</v>
      </c>
      <c r="L71" s="17">
        <v>-10501</v>
      </c>
      <c r="M71" s="17">
        <v>0</v>
      </c>
      <c r="N71" s="17">
        <v>-19571</v>
      </c>
      <c r="O71" s="38">
        <v>10704</v>
      </c>
      <c r="P71" s="37">
        <v>-12056</v>
      </c>
    </row>
    <row r="72" spans="1:16" s="10" customFormat="1" x14ac:dyDescent="0.2">
      <c r="A72" s="11"/>
      <c r="B72" s="11">
        <v>181</v>
      </c>
      <c r="C72" s="33" t="s">
        <v>93</v>
      </c>
      <c r="D72" s="11"/>
      <c r="E72" s="34">
        <v>1.5585052876562796E-3</v>
      </c>
      <c r="F72" s="37">
        <v>68794</v>
      </c>
      <c r="G72" s="37">
        <v>20478</v>
      </c>
      <c r="H72" s="17">
        <v>0</v>
      </c>
      <c r="I72" s="17">
        <v>0</v>
      </c>
      <c r="J72" s="17">
        <v>0</v>
      </c>
      <c r="K72" s="17">
        <v>0</v>
      </c>
      <c r="L72" s="17">
        <v>-128207</v>
      </c>
      <c r="M72" s="17">
        <v>0</v>
      </c>
      <c r="N72" s="17">
        <v>-238930</v>
      </c>
      <c r="O72" s="38">
        <v>-8058</v>
      </c>
      <c r="P72" s="37">
        <v>-285923</v>
      </c>
    </row>
    <row r="73" spans="1:16" s="10" customFormat="1" x14ac:dyDescent="0.2">
      <c r="A73" s="11"/>
      <c r="B73" s="11">
        <v>182</v>
      </c>
      <c r="C73" s="33" t="s">
        <v>94</v>
      </c>
      <c r="D73" s="11"/>
      <c r="E73" s="34">
        <v>7.733767689821645E-3</v>
      </c>
      <c r="F73" s="37">
        <v>341375</v>
      </c>
      <c r="G73" s="37">
        <v>101618</v>
      </c>
      <c r="H73" s="17">
        <v>0</v>
      </c>
      <c r="I73" s="17">
        <v>0</v>
      </c>
      <c r="J73" s="17">
        <v>0</v>
      </c>
      <c r="K73" s="17">
        <v>0</v>
      </c>
      <c r="L73" s="17">
        <v>-636202</v>
      </c>
      <c r="M73" s="17">
        <v>0</v>
      </c>
      <c r="N73" s="17">
        <v>-1185644</v>
      </c>
      <c r="O73" s="38">
        <v>230117</v>
      </c>
      <c r="P73" s="37">
        <v>-1148736</v>
      </c>
    </row>
    <row r="74" spans="1:16" s="10" customFormat="1" x14ac:dyDescent="0.2">
      <c r="A74" s="11"/>
      <c r="B74" s="11">
        <v>183</v>
      </c>
      <c r="C74" s="33" t="s">
        <v>95</v>
      </c>
      <c r="D74" s="11"/>
      <c r="E74" s="34">
        <v>3.9090668564145675E-5</v>
      </c>
      <c r="F74" s="37">
        <v>1725</v>
      </c>
      <c r="G74" s="37">
        <v>514</v>
      </c>
      <c r="H74" s="17">
        <v>0</v>
      </c>
      <c r="I74" s="17">
        <v>0</v>
      </c>
      <c r="J74" s="17">
        <v>0</v>
      </c>
      <c r="K74" s="17">
        <v>0</v>
      </c>
      <c r="L74" s="17">
        <v>-3216</v>
      </c>
      <c r="M74" s="17">
        <v>0</v>
      </c>
      <c r="N74" s="17">
        <v>-5993</v>
      </c>
      <c r="O74" s="38">
        <v>-2340</v>
      </c>
      <c r="P74" s="37">
        <v>-9310</v>
      </c>
    </row>
    <row r="75" spans="1:16" s="10" customFormat="1" x14ac:dyDescent="0.2">
      <c r="A75" s="11"/>
      <c r="B75" s="11">
        <v>184</v>
      </c>
      <c r="C75" s="33" t="s">
        <v>96</v>
      </c>
      <c r="D75" s="11"/>
      <c r="E75" s="34">
        <v>0</v>
      </c>
      <c r="F75" s="37">
        <v>0</v>
      </c>
      <c r="G75" s="37">
        <v>0</v>
      </c>
      <c r="H75" s="17">
        <v>0</v>
      </c>
      <c r="I75" s="17">
        <v>0</v>
      </c>
      <c r="J75" s="17">
        <v>0</v>
      </c>
      <c r="K75" s="17">
        <v>0</v>
      </c>
      <c r="L75" s="17">
        <v>0</v>
      </c>
      <c r="M75" s="17">
        <v>0</v>
      </c>
      <c r="N75" s="17">
        <v>0</v>
      </c>
      <c r="O75" s="38">
        <v>-5528</v>
      </c>
      <c r="P75" s="37">
        <v>-5528</v>
      </c>
    </row>
    <row r="76" spans="1:16" s="10" customFormat="1" x14ac:dyDescent="0.2">
      <c r="A76" s="11"/>
      <c r="B76" s="11">
        <v>185</v>
      </c>
      <c r="C76" s="33" t="s">
        <v>97</v>
      </c>
      <c r="D76" s="11"/>
      <c r="E76" s="34">
        <v>7.0083512720897846E-6</v>
      </c>
      <c r="F76" s="37">
        <v>309</v>
      </c>
      <c r="G76" s="37">
        <v>92</v>
      </c>
      <c r="H76" s="17">
        <v>0</v>
      </c>
      <c r="I76" s="17">
        <v>0</v>
      </c>
      <c r="J76" s="17">
        <v>0</v>
      </c>
      <c r="K76" s="17">
        <v>0</v>
      </c>
      <c r="L76" s="17">
        <v>-577</v>
      </c>
      <c r="M76" s="17">
        <v>0</v>
      </c>
      <c r="N76" s="17">
        <v>-1074</v>
      </c>
      <c r="O76" s="38">
        <v>-7250</v>
      </c>
      <c r="P76" s="37">
        <v>-8500</v>
      </c>
    </row>
    <row r="77" spans="1:16" s="10" customFormat="1" x14ac:dyDescent="0.2">
      <c r="A77" s="11"/>
      <c r="B77" s="11">
        <v>186</v>
      </c>
      <c r="C77" s="33" t="s">
        <v>98</v>
      </c>
      <c r="D77" s="11"/>
      <c r="E77" s="34">
        <v>5.6309761839369529E-5</v>
      </c>
      <c r="F77" s="37">
        <v>2486</v>
      </c>
      <c r="G77" s="37">
        <v>740</v>
      </c>
      <c r="H77" s="17">
        <v>0</v>
      </c>
      <c r="I77" s="17">
        <v>0</v>
      </c>
      <c r="J77" s="17">
        <v>0</v>
      </c>
      <c r="K77" s="17">
        <v>0</v>
      </c>
      <c r="L77" s="17">
        <v>-4632</v>
      </c>
      <c r="M77" s="17">
        <v>0</v>
      </c>
      <c r="N77" s="17">
        <v>-8633</v>
      </c>
      <c r="O77" s="38">
        <v>2508</v>
      </c>
      <c r="P77" s="37">
        <v>-7531</v>
      </c>
    </row>
    <row r="78" spans="1:16" s="10" customFormat="1" x14ac:dyDescent="0.2">
      <c r="A78" s="11"/>
      <c r="B78" s="11">
        <v>187</v>
      </c>
      <c r="C78" s="33" t="s">
        <v>99</v>
      </c>
      <c r="D78" s="11"/>
      <c r="E78" s="34">
        <v>4.4908810645686087E-5</v>
      </c>
      <c r="F78" s="37">
        <v>1982</v>
      </c>
      <c r="G78" s="37">
        <v>590</v>
      </c>
      <c r="H78" s="17">
        <v>0</v>
      </c>
      <c r="I78" s="17">
        <v>0</v>
      </c>
      <c r="J78" s="17">
        <v>0</v>
      </c>
      <c r="K78" s="17">
        <v>0</v>
      </c>
      <c r="L78" s="17">
        <v>-3694</v>
      </c>
      <c r="M78" s="17">
        <v>0</v>
      </c>
      <c r="N78" s="17">
        <v>-6885</v>
      </c>
      <c r="O78" s="38">
        <v>-2823</v>
      </c>
      <c r="P78" s="37">
        <v>-10830</v>
      </c>
    </row>
    <row r="79" spans="1:16" s="10" customFormat="1" x14ac:dyDescent="0.2">
      <c r="A79" s="11"/>
      <c r="B79" s="11">
        <v>188</v>
      </c>
      <c r="C79" s="33" t="s">
        <v>100</v>
      </c>
      <c r="D79" s="11"/>
      <c r="E79" s="34">
        <v>3.1225637561731592E-5</v>
      </c>
      <c r="F79" s="37">
        <v>1378</v>
      </c>
      <c r="G79" s="37">
        <v>410</v>
      </c>
      <c r="H79" s="17">
        <v>0</v>
      </c>
      <c r="I79" s="17">
        <v>0</v>
      </c>
      <c r="J79" s="17">
        <v>0</v>
      </c>
      <c r="K79" s="17">
        <v>0</v>
      </c>
      <c r="L79" s="17">
        <v>-2569</v>
      </c>
      <c r="M79" s="17">
        <v>0</v>
      </c>
      <c r="N79" s="17">
        <v>-4787</v>
      </c>
      <c r="O79" s="38">
        <v>-4456</v>
      </c>
      <c r="P79" s="37">
        <v>-10024</v>
      </c>
    </row>
    <row r="80" spans="1:16" s="10" customFormat="1" x14ac:dyDescent="0.2">
      <c r="A80" s="11"/>
      <c r="B80" s="11">
        <v>190</v>
      </c>
      <c r="C80" s="33" t="s">
        <v>101</v>
      </c>
      <c r="D80" s="11"/>
      <c r="E80" s="34">
        <v>3.2983016138958116E-5</v>
      </c>
      <c r="F80" s="37">
        <v>1456</v>
      </c>
      <c r="G80" s="37">
        <v>433</v>
      </c>
      <c r="H80" s="17">
        <v>0</v>
      </c>
      <c r="I80" s="17">
        <v>0</v>
      </c>
      <c r="J80" s="17">
        <v>0</v>
      </c>
      <c r="K80" s="17">
        <v>0</v>
      </c>
      <c r="L80" s="17">
        <v>-2713</v>
      </c>
      <c r="M80" s="17">
        <v>0</v>
      </c>
      <c r="N80" s="17">
        <v>-5057</v>
      </c>
      <c r="O80" s="38">
        <v>368</v>
      </c>
      <c r="P80" s="37">
        <v>-5513</v>
      </c>
    </row>
    <row r="81" spans="1:16" s="10" customFormat="1" x14ac:dyDescent="0.2">
      <c r="A81" s="11"/>
      <c r="B81" s="11">
        <v>191</v>
      </c>
      <c r="C81" s="33" t="s">
        <v>102</v>
      </c>
      <c r="D81" s="11"/>
      <c r="E81" s="34">
        <v>3.1415969449642774E-3</v>
      </c>
      <c r="F81" s="37">
        <v>138673</v>
      </c>
      <c r="G81" s="37">
        <v>41279</v>
      </c>
      <c r="H81" s="17">
        <v>0</v>
      </c>
      <c r="I81" s="17">
        <v>0</v>
      </c>
      <c r="J81" s="17">
        <v>0</v>
      </c>
      <c r="K81" s="17">
        <v>0</v>
      </c>
      <c r="L81" s="17">
        <v>-258437</v>
      </c>
      <c r="M81" s="17">
        <v>0</v>
      </c>
      <c r="N81" s="17">
        <v>-481630</v>
      </c>
      <c r="O81" s="38">
        <v>-3960</v>
      </c>
      <c r="P81" s="37">
        <v>-564075</v>
      </c>
    </row>
    <row r="82" spans="1:16" s="10" customFormat="1" x14ac:dyDescent="0.2">
      <c r="A82" s="11"/>
      <c r="B82" s="11">
        <v>192</v>
      </c>
      <c r="C82" s="33" t="s">
        <v>103</v>
      </c>
      <c r="D82" s="11"/>
      <c r="E82" s="34">
        <v>4.3777011436749738E-5</v>
      </c>
      <c r="F82" s="37">
        <v>1932</v>
      </c>
      <c r="G82" s="37">
        <v>575</v>
      </c>
      <c r="H82" s="17">
        <v>0</v>
      </c>
      <c r="I82" s="17">
        <v>0</v>
      </c>
      <c r="J82" s="17">
        <v>0</v>
      </c>
      <c r="K82" s="17">
        <v>0</v>
      </c>
      <c r="L82" s="17">
        <v>-3601</v>
      </c>
      <c r="M82" s="17">
        <v>0</v>
      </c>
      <c r="N82" s="17">
        <v>-6711</v>
      </c>
      <c r="O82" s="38">
        <v>-4305</v>
      </c>
      <c r="P82" s="37">
        <v>-12110</v>
      </c>
    </row>
    <row r="83" spans="1:16" s="10" customFormat="1" x14ac:dyDescent="0.2">
      <c r="A83" s="11"/>
      <c r="B83" s="11">
        <v>193</v>
      </c>
      <c r="C83" s="33" t="s">
        <v>104</v>
      </c>
      <c r="D83" s="11"/>
      <c r="E83" s="34">
        <v>3.1037709794802748E-5</v>
      </c>
      <c r="F83" s="37">
        <v>1370</v>
      </c>
      <c r="G83" s="37">
        <v>408</v>
      </c>
      <c r="H83" s="17">
        <v>0</v>
      </c>
      <c r="I83" s="17">
        <v>0</v>
      </c>
      <c r="J83" s="17">
        <v>0</v>
      </c>
      <c r="K83" s="17">
        <v>0</v>
      </c>
      <c r="L83" s="17">
        <v>-2553</v>
      </c>
      <c r="M83" s="17">
        <v>0</v>
      </c>
      <c r="N83" s="17">
        <v>-4758</v>
      </c>
      <c r="O83" s="38">
        <v>1782</v>
      </c>
      <c r="P83" s="37">
        <v>-3751</v>
      </c>
    </row>
    <row r="84" spans="1:16" s="10" customFormat="1" x14ac:dyDescent="0.2">
      <c r="A84" s="11"/>
      <c r="B84" s="11">
        <v>194</v>
      </c>
      <c r="C84" s="33" t="s">
        <v>105</v>
      </c>
      <c r="D84" s="11"/>
      <c r="E84" s="34">
        <v>6.7414989221796558E-3</v>
      </c>
      <c r="F84" s="37">
        <v>297576</v>
      </c>
      <c r="G84" s="37">
        <v>88580</v>
      </c>
      <c r="H84" s="17">
        <v>0</v>
      </c>
      <c r="I84" s="17">
        <v>0</v>
      </c>
      <c r="J84" s="17">
        <v>0</v>
      </c>
      <c r="K84" s="17">
        <v>0</v>
      </c>
      <c r="L84" s="17">
        <v>-554575</v>
      </c>
      <c r="M84" s="17">
        <v>0</v>
      </c>
      <c r="N84" s="17">
        <v>-1033522</v>
      </c>
      <c r="O84" s="38">
        <v>47341</v>
      </c>
      <c r="P84" s="37">
        <v>-1154600</v>
      </c>
    </row>
    <row r="85" spans="1:16" s="10" customFormat="1" x14ac:dyDescent="0.2">
      <c r="A85" s="11"/>
      <c r="B85" s="11">
        <v>197</v>
      </c>
      <c r="C85" s="33" t="s">
        <v>106</v>
      </c>
      <c r="D85" s="11"/>
      <c r="E85" s="34">
        <v>0</v>
      </c>
      <c r="F85" s="37">
        <v>0</v>
      </c>
      <c r="G85" s="37">
        <v>0</v>
      </c>
      <c r="H85" s="17">
        <v>0</v>
      </c>
      <c r="I85" s="17">
        <v>0</v>
      </c>
      <c r="J85" s="17">
        <v>0</v>
      </c>
      <c r="K85" s="17">
        <v>0</v>
      </c>
      <c r="L85" s="17">
        <v>0</v>
      </c>
      <c r="M85" s="17">
        <v>0</v>
      </c>
      <c r="N85" s="17">
        <v>0</v>
      </c>
      <c r="O85" s="38">
        <v>0</v>
      </c>
      <c r="P85" s="37">
        <v>0</v>
      </c>
    </row>
    <row r="86" spans="1:16" s="10" customFormat="1" x14ac:dyDescent="0.2">
      <c r="A86" s="11"/>
      <c r="B86" s="11">
        <v>199</v>
      </c>
      <c r="C86" s="33" t="s">
        <v>107</v>
      </c>
      <c r="D86" s="11"/>
      <c r="E86" s="34">
        <v>4.8655413101069194E-3</v>
      </c>
      <c r="F86" s="37">
        <v>214769</v>
      </c>
      <c r="G86" s="37">
        <v>63931</v>
      </c>
      <c r="H86" s="17">
        <v>0</v>
      </c>
      <c r="I86" s="17">
        <v>0</v>
      </c>
      <c r="J86" s="17">
        <v>0</v>
      </c>
      <c r="K86" s="17">
        <v>0</v>
      </c>
      <c r="L86" s="17">
        <v>-400253</v>
      </c>
      <c r="M86" s="17">
        <v>0</v>
      </c>
      <c r="N86" s="17">
        <v>-745924</v>
      </c>
      <c r="O86" s="38">
        <v>70114</v>
      </c>
      <c r="P86" s="37">
        <v>-797363</v>
      </c>
    </row>
    <row r="87" spans="1:16" s="10" customFormat="1" x14ac:dyDescent="0.2">
      <c r="A87" s="11"/>
      <c r="B87" s="11">
        <v>200</v>
      </c>
      <c r="C87" s="33" t="s">
        <v>108</v>
      </c>
      <c r="D87" s="11"/>
      <c r="E87" s="34">
        <v>1.4956002770234747E-4</v>
      </c>
      <c r="F87" s="37">
        <v>6602</v>
      </c>
      <c r="G87" s="37">
        <v>1965</v>
      </c>
      <c r="H87" s="17">
        <v>0</v>
      </c>
      <c r="I87" s="17">
        <v>0</v>
      </c>
      <c r="J87" s="17">
        <v>0</v>
      </c>
      <c r="K87" s="17">
        <v>0</v>
      </c>
      <c r="L87" s="17">
        <v>-12303</v>
      </c>
      <c r="M87" s="17">
        <v>0</v>
      </c>
      <c r="N87" s="17">
        <v>-22929</v>
      </c>
      <c r="O87" s="38">
        <v>4414</v>
      </c>
      <c r="P87" s="37">
        <v>-22251</v>
      </c>
    </row>
    <row r="88" spans="1:16" s="10" customFormat="1" x14ac:dyDescent="0.2">
      <c r="A88" s="11"/>
      <c r="B88" s="11">
        <v>201</v>
      </c>
      <c r="C88" s="33" t="s">
        <v>109</v>
      </c>
      <c r="D88" s="11"/>
      <c r="E88" s="34">
        <v>3.6094202646538829E-3</v>
      </c>
      <c r="F88" s="37">
        <v>159323</v>
      </c>
      <c r="G88" s="37">
        <v>47426</v>
      </c>
      <c r="H88" s="17">
        <v>0</v>
      </c>
      <c r="I88" s="17">
        <v>0</v>
      </c>
      <c r="J88" s="17">
        <v>0</v>
      </c>
      <c r="K88" s="17">
        <v>0</v>
      </c>
      <c r="L88" s="17">
        <v>-296921</v>
      </c>
      <c r="M88" s="17">
        <v>0</v>
      </c>
      <c r="N88" s="17">
        <v>-553351</v>
      </c>
      <c r="O88" s="38">
        <v>186130</v>
      </c>
      <c r="P88" s="37">
        <v>-457393</v>
      </c>
    </row>
    <row r="89" spans="1:16" s="10" customFormat="1" x14ac:dyDescent="0.2">
      <c r="A89" s="11"/>
      <c r="B89" s="11">
        <v>202</v>
      </c>
      <c r="C89" s="33" t="s">
        <v>110</v>
      </c>
      <c r="D89" s="11"/>
      <c r="E89" s="34">
        <v>1.0977309522694513E-3</v>
      </c>
      <c r="F89" s="37">
        <v>48455</v>
      </c>
      <c r="G89" s="37">
        <v>14424</v>
      </c>
      <c r="H89" s="17">
        <v>0</v>
      </c>
      <c r="I89" s="17">
        <v>0</v>
      </c>
      <c r="J89" s="17">
        <v>0</v>
      </c>
      <c r="K89" s="17">
        <v>0</v>
      </c>
      <c r="L89" s="17">
        <v>-90302</v>
      </c>
      <c r="M89" s="17">
        <v>0</v>
      </c>
      <c r="N89" s="17">
        <v>-168290</v>
      </c>
      <c r="O89" s="38">
        <v>-20584</v>
      </c>
      <c r="P89" s="37">
        <v>-216297</v>
      </c>
    </row>
    <row r="90" spans="1:16" s="10" customFormat="1" x14ac:dyDescent="0.2">
      <c r="A90" s="11"/>
      <c r="B90" s="11">
        <v>203</v>
      </c>
      <c r="C90" s="33" t="s">
        <v>111</v>
      </c>
      <c r="D90" s="11"/>
      <c r="E90" s="34">
        <v>2.2402970678164682E-3</v>
      </c>
      <c r="F90" s="37">
        <v>98889</v>
      </c>
      <c r="G90" s="37">
        <v>29436</v>
      </c>
      <c r="H90" s="17">
        <v>0</v>
      </c>
      <c r="I90" s="17">
        <v>0</v>
      </c>
      <c r="J90" s="17">
        <v>0</v>
      </c>
      <c r="K90" s="17">
        <v>0</v>
      </c>
      <c r="L90" s="17">
        <v>-184293</v>
      </c>
      <c r="M90" s="17">
        <v>0</v>
      </c>
      <c r="N90" s="17">
        <v>-343454</v>
      </c>
      <c r="O90" s="38">
        <v>-159455</v>
      </c>
      <c r="P90" s="37">
        <v>-558877</v>
      </c>
    </row>
    <row r="91" spans="1:16" s="10" customFormat="1" x14ac:dyDescent="0.2">
      <c r="A91" s="11"/>
      <c r="B91" s="11">
        <v>204</v>
      </c>
      <c r="C91" s="33" t="s">
        <v>112</v>
      </c>
      <c r="D91" s="11"/>
      <c r="E91" s="34">
        <v>2.2604035611827621E-2</v>
      </c>
      <c r="F91" s="37">
        <v>997762</v>
      </c>
      <c r="G91" s="37">
        <v>297005</v>
      </c>
      <c r="H91" s="17">
        <v>0</v>
      </c>
      <c r="I91" s="17">
        <v>0</v>
      </c>
      <c r="J91" s="17">
        <v>0</v>
      </c>
      <c r="K91" s="17">
        <v>0</v>
      </c>
      <c r="L91" s="17">
        <v>-1859472</v>
      </c>
      <c r="M91" s="17">
        <v>0</v>
      </c>
      <c r="N91" s="17">
        <v>-3465367</v>
      </c>
      <c r="O91" s="38">
        <v>362168</v>
      </c>
      <c r="P91" s="37">
        <v>-3667904</v>
      </c>
    </row>
    <row r="92" spans="1:16" s="10" customFormat="1" x14ac:dyDescent="0.2">
      <c r="A92" s="11"/>
      <c r="B92" s="11">
        <v>206</v>
      </c>
      <c r="C92" s="33" t="s">
        <v>113</v>
      </c>
      <c r="D92" s="11"/>
      <c r="E92" s="34">
        <v>3.04404465697728E-3</v>
      </c>
      <c r="F92" s="37">
        <v>134367</v>
      </c>
      <c r="G92" s="37">
        <v>39997</v>
      </c>
      <c r="H92" s="17">
        <v>0</v>
      </c>
      <c r="I92" s="17">
        <v>0</v>
      </c>
      <c r="J92" s="17">
        <v>0</v>
      </c>
      <c r="K92" s="17">
        <v>0</v>
      </c>
      <c r="L92" s="17">
        <v>-250412</v>
      </c>
      <c r="M92" s="17">
        <v>0</v>
      </c>
      <c r="N92" s="17">
        <v>-466675</v>
      </c>
      <c r="O92" s="38">
        <v>-528632</v>
      </c>
      <c r="P92" s="37">
        <v>-1071355</v>
      </c>
    </row>
    <row r="93" spans="1:16" s="10" customFormat="1" x14ac:dyDescent="0.2">
      <c r="A93" s="11"/>
      <c r="B93" s="11">
        <v>207</v>
      </c>
      <c r="C93" s="33" t="s">
        <v>114</v>
      </c>
      <c r="D93" s="11"/>
      <c r="E93" s="34">
        <v>0</v>
      </c>
      <c r="F93" s="37">
        <v>0</v>
      </c>
      <c r="G93" s="37">
        <v>0</v>
      </c>
      <c r="H93" s="17">
        <v>0</v>
      </c>
      <c r="I93" s="17">
        <v>0</v>
      </c>
      <c r="J93" s="17">
        <v>0</v>
      </c>
      <c r="K93" s="17">
        <v>0</v>
      </c>
      <c r="L93" s="17">
        <v>0</v>
      </c>
      <c r="M93" s="17">
        <v>0</v>
      </c>
      <c r="N93" s="17">
        <v>0</v>
      </c>
      <c r="O93" s="38">
        <v>0</v>
      </c>
      <c r="P93" s="37">
        <v>0</v>
      </c>
    </row>
    <row r="94" spans="1:16" s="10" customFormat="1" x14ac:dyDescent="0.2">
      <c r="A94" s="11"/>
      <c r="B94" s="11">
        <v>208</v>
      </c>
      <c r="C94" s="33" t="s">
        <v>115</v>
      </c>
      <c r="D94" s="11"/>
      <c r="E94" s="34">
        <v>8.0850303358122835E-2</v>
      </c>
      <c r="F94" s="37">
        <v>3568805</v>
      </c>
      <c r="G94" s="37">
        <v>1062330</v>
      </c>
      <c r="H94" s="17">
        <v>0</v>
      </c>
      <c r="I94" s="17">
        <v>0</v>
      </c>
      <c r="J94" s="17">
        <v>0</v>
      </c>
      <c r="K94" s="17">
        <v>0</v>
      </c>
      <c r="L94" s="17">
        <v>-6650977</v>
      </c>
      <c r="M94" s="17">
        <v>0</v>
      </c>
      <c r="N94" s="17">
        <v>-12394953</v>
      </c>
      <c r="O94" s="38">
        <v>2108953</v>
      </c>
      <c r="P94" s="37">
        <v>-12305842</v>
      </c>
    </row>
    <row r="95" spans="1:16" s="10" customFormat="1" x14ac:dyDescent="0.2">
      <c r="A95" s="11"/>
      <c r="B95" s="11">
        <v>209</v>
      </c>
      <c r="C95" s="33" t="s">
        <v>116</v>
      </c>
      <c r="D95" s="11"/>
      <c r="E95" s="34">
        <v>0</v>
      </c>
      <c r="F95" s="37">
        <v>0</v>
      </c>
      <c r="G95" s="37">
        <v>0</v>
      </c>
      <c r="H95" s="17">
        <v>0</v>
      </c>
      <c r="I95" s="17">
        <v>0</v>
      </c>
      <c r="J95" s="17">
        <v>0</v>
      </c>
      <c r="K95" s="17">
        <v>0</v>
      </c>
      <c r="L95" s="17">
        <v>0</v>
      </c>
      <c r="M95" s="17">
        <v>0</v>
      </c>
      <c r="N95" s="17">
        <v>0</v>
      </c>
      <c r="O95" s="38">
        <v>0</v>
      </c>
      <c r="P95" s="37">
        <v>0</v>
      </c>
    </row>
    <row r="96" spans="1:16" s="10" customFormat="1" x14ac:dyDescent="0.2">
      <c r="A96" s="11"/>
      <c r="B96" s="11">
        <v>211</v>
      </c>
      <c r="C96" s="33" t="s">
        <v>117</v>
      </c>
      <c r="D96" s="11"/>
      <c r="E96" s="34">
        <v>6.4657352407269152E-3</v>
      </c>
      <c r="F96" s="37">
        <v>285403</v>
      </c>
      <c r="G96" s="37">
        <v>84956</v>
      </c>
      <c r="H96" s="17">
        <v>0</v>
      </c>
      <c r="I96" s="17">
        <v>0</v>
      </c>
      <c r="J96" s="17">
        <v>0</v>
      </c>
      <c r="K96" s="17">
        <v>0</v>
      </c>
      <c r="L96" s="17">
        <v>-531890</v>
      </c>
      <c r="M96" s="17">
        <v>0</v>
      </c>
      <c r="N96" s="17">
        <v>-991245</v>
      </c>
      <c r="O96" s="38">
        <v>61056</v>
      </c>
      <c r="P96" s="37">
        <v>-1091720</v>
      </c>
    </row>
    <row r="97" spans="1:16" s="10" customFormat="1" x14ac:dyDescent="0.2">
      <c r="A97" s="11"/>
      <c r="B97" s="11">
        <v>212</v>
      </c>
      <c r="C97" s="33" t="s">
        <v>118</v>
      </c>
      <c r="D97" s="11"/>
      <c r="E97" s="34">
        <v>6.3097772037342603E-3</v>
      </c>
      <c r="F97" s="37">
        <v>278519</v>
      </c>
      <c r="G97" s="37">
        <v>82907</v>
      </c>
      <c r="H97" s="17">
        <v>0</v>
      </c>
      <c r="I97" s="17">
        <v>0</v>
      </c>
      <c r="J97" s="17">
        <v>0</v>
      </c>
      <c r="K97" s="17">
        <v>0</v>
      </c>
      <c r="L97" s="17">
        <v>-519060</v>
      </c>
      <c r="M97" s="17">
        <v>0</v>
      </c>
      <c r="N97" s="17">
        <v>-967336</v>
      </c>
      <c r="O97" s="38">
        <v>-104545</v>
      </c>
      <c r="P97" s="37">
        <v>-1229515</v>
      </c>
    </row>
    <row r="98" spans="1:16" s="10" customFormat="1" x14ac:dyDescent="0.2">
      <c r="A98" s="11"/>
      <c r="B98" s="11">
        <v>213</v>
      </c>
      <c r="C98" s="33" t="s">
        <v>119</v>
      </c>
      <c r="D98" s="11"/>
      <c r="E98" s="34">
        <v>8.5971264745651702E-3</v>
      </c>
      <c r="F98" s="37">
        <v>379485</v>
      </c>
      <c r="G98" s="37">
        <v>112962</v>
      </c>
      <c r="H98" s="17">
        <v>0</v>
      </c>
      <c r="I98" s="17">
        <v>0</v>
      </c>
      <c r="J98" s="17">
        <v>0</v>
      </c>
      <c r="K98" s="17">
        <v>0</v>
      </c>
      <c r="L98" s="17">
        <v>-707224</v>
      </c>
      <c r="M98" s="17">
        <v>0</v>
      </c>
      <c r="N98" s="17">
        <v>-1318003</v>
      </c>
      <c r="O98" s="38">
        <v>37651</v>
      </c>
      <c r="P98" s="37">
        <v>-1495129</v>
      </c>
    </row>
    <row r="99" spans="1:16" s="10" customFormat="1" x14ac:dyDescent="0.2">
      <c r="A99" s="11"/>
      <c r="B99" s="11">
        <v>214</v>
      </c>
      <c r="C99" s="33" t="s">
        <v>120</v>
      </c>
      <c r="D99" s="11"/>
      <c r="E99" s="34">
        <v>8.5945318862514913E-3</v>
      </c>
      <c r="F99" s="37">
        <v>379370</v>
      </c>
      <c r="G99" s="37">
        <v>112928</v>
      </c>
      <c r="H99" s="17">
        <v>0</v>
      </c>
      <c r="I99" s="17">
        <v>0</v>
      </c>
      <c r="J99" s="17">
        <v>0</v>
      </c>
      <c r="K99" s="17">
        <v>0</v>
      </c>
      <c r="L99" s="17">
        <v>-707011</v>
      </c>
      <c r="M99" s="17">
        <v>0</v>
      </c>
      <c r="N99" s="17">
        <v>-1317606</v>
      </c>
      <c r="O99" s="38">
        <v>50140</v>
      </c>
      <c r="P99" s="37">
        <v>-1482179</v>
      </c>
    </row>
    <row r="100" spans="1:16" s="10" customFormat="1" x14ac:dyDescent="0.2">
      <c r="A100" s="11"/>
      <c r="B100" s="11">
        <v>215</v>
      </c>
      <c r="C100" s="33" t="s">
        <v>121</v>
      </c>
      <c r="D100" s="11"/>
      <c r="E100" s="34">
        <v>7.1293564374766182E-3</v>
      </c>
      <c r="F100" s="37">
        <v>314696</v>
      </c>
      <c r="G100" s="37">
        <v>93676</v>
      </c>
      <c r="H100" s="17">
        <v>0</v>
      </c>
      <c r="I100" s="17">
        <v>0</v>
      </c>
      <c r="J100" s="17">
        <v>0</v>
      </c>
      <c r="K100" s="17">
        <v>0</v>
      </c>
      <c r="L100" s="17">
        <v>-586481</v>
      </c>
      <c r="M100" s="17">
        <v>0</v>
      </c>
      <c r="N100" s="17">
        <v>-1092983</v>
      </c>
      <c r="O100" s="38">
        <v>50</v>
      </c>
      <c r="P100" s="37">
        <v>-1271042</v>
      </c>
    </row>
    <row r="101" spans="1:16" s="10" customFormat="1" x14ac:dyDescent="0.2">
      <c r="A101" s="11"/>
      <c r="B101" s="11">
        <v>216</v>
      </c>
      <c r="C101" s="33" t="s">
        <v>122</v>
      </c>
      <c r="D101" s="11"/>
      <c r="E101" s="34">
        <v>3.6223154955510928E-2</v>
      </c>
      <c r="F101" s="37">
        <v>1598922</v>
      </c>
      <c r="G101" s="37">
        <v>475953</v>
      </c>
      <c r="H101" s="17">
        <v>0</v>
      </c>
      <c r="I101" s="17">
        <v>0</v>
      </c>
      <c r="J101" s="17">
        <v>0</v>
      </c>
      <c r="K101" s="17">
        <v>0</v>
      </c>
      <c r="L101" s="17">
        <v>-2979820</v>
      </c>
      <c r="M101" s="17">
        <v>0</v>
      </c>
      <c r="N101" s="17">
        <v>-5553279</v>
      </c>
      <c r="O101" s="38">
        <v>772714</v>
      </c>
      <c r="P101" s="37">
        <v>-5685510</v>
      </c>
    </row>
    <row r="102" spans="1:16" s="10" customFormat="1" x14ac:dyDescent="0.2">
      <c r="A102" s="11"/>
      <c r="B102" s="11">
        <v>217</v>
      </c>
      <c r="C102" s="33" t="s">
        <v>123</v>
      </c>
      <c r="D102" s="11"/>
      <c r="E102" s="34">
        <v>1.4794882645301858E-2</v>
      </c>
      <c r="F102" s="37">
        <v>653059</v>
      </c>
      <c r="G102" s="37">
        <v>194397</v>
      </c>
      <c r="H102" s="17">
        <v>0</v>
      </c>
      <c r="I102" s="17">
        <v>0</v>
      </c>
      <c r="J102" s="17">
        <v>0</v>
      </c>
      <c r="K102" s="17">
        <v>0</v>
      </c>
      <c r="L102" s="17">
        <v>-1217069</v>
      </c>
      <c r="M102" s="17">
        <v>0</v>
      </c>
      <c r="N102" s="17">
        <v>-2268166</v>
      </c>
      <c r="O102" s="38">
        <v>160325</v>
      </c>
      <c r="P102" s="37">
        <v>-2477454</v>
      </c>
    </row>
    <row r="103" spans="1:16" s="10" customFormat="1" x14ac:dyDescent="0.2">
      <c r="A103" s="11"/>
      <c r="B103" s="11">
        <v>218</v>
      </c>
      <c r="C103" s="33" t="s">
        <v>124</v>
      </c>
      <c r="D103" s="11"/>
      <c r="E103" s="34">
        <v>1.546015709848765E-3</v>
      </c>
      <c r="F103" s="37">
        <v>68243</v>
      </c>
      <c r="G103" s="37">
        <v>20314</v>
      </c>
      <c r="H103" s="17">
        <v>0</v>
      </c>
      <c r="I103" s="17">
        <v>0</v>
      </c>
      <c r="J103" s="17">
        <v>0</v>
      </c>
      <c r="K103" s="17">
        <v>0</v>
      </c>
      <c r="L103" s="17">
        <v>-127180</v>
      </c>
      <c r="M103" s="17">
        <v>0</v>
      </c>
      <c r="N103" s="17">
        <v>-237016</v>
      </c>
      <c r="O103" s="38">
        <v>-17364</v>
      </c>
      <c r="P103" s="37">
        <v>-293003</v>
      </c>
    </row>
    <row r="104" spans="1:16" s="10" customFormat="1" x14ac:dyDescent="0.2">
      <c r="A104" s="11"/>
      <c r="B104" s="11">
        <v>219</v>
      </c>
      <c r="C104" s="33" t="s">
        <v>125</v>
      </c>
      <c r="D104" s="11"/>
      <c r="E104" s="34">
        <v>0</v>
      </c>
      <c r="F104" s="37">
        <v>0</v>
      </c>
      <c r="G104" s="37">
        <v>0</v>
      </c>
      <c r="H104" s="17">
        <v>0</v>
      </c>
      <c r="I104" s="17">
        <v>0</v>
      </c>
      <c r="J104" s="17">
        <v>0</v>
      </c>
      <c r="K104" s="17">
        <v>0</v>
      </c>
      <c r="L104" s="17">
        <v>0</v>
      </c>
      <c r="M104" s="17">
        <v>0</v>
      </c>
      <c r="N104" s="17">
        <v>0</v>
      </c>
      <c r="O104" s="38">
        <v>0</v>
      </c>
      <c r="P104" s="37">
        <v>0</v>
      </c>
    </row>
    <row r="105" spans="1:16" s="10" customFormat="1" x14ac:dyDescent="0.2">
      <c r="A105" s="11"/>
      <c r="B105" s="11">
        <v>220</v>
      </c>
      <c r="C105" s="33" t="s">
        <v>126</v>
      </c>
      <c r="D105" s="11"/>
      <c r="E105" s="34">
        <v>0</v>
      </c>
      <c r="F105" s="37">
        <v>0</v>
      </c>
      <c r="G105" s="37">
        <v>0</v>
      </c>
      <c r="H105" s="17">
        <v>0</v>
      </c>
      <c r="I105" s="17">
        <v>0</v>
      </c>
      <c r="J105" s="17">
        <v>0</v>
      </c>
      <c r="K105" s="17">
        <v>0</v>
      </c>
      <c r="L105" s="17">
        <v>0</v>
      </c>
      <c r="M105" s="17">
        <v>0</v>
      </c>
      <c r="N105" s="17">
        <v>0</v>
      </c>
      <c r="O105" s="38">
        <v>0</v>
      </c>
      <c r="P105" s="37">
        <v>0</v>
      </c>
    </row>
    <row r="106" spans="1:16" s="10" customFormat="1" x14ac:dyDescent="0.2">
      <c r="A106" s="11"/>
      <c r="B106" s="11">
        <v>221</v>
      </c>
      <c r="C106" s="33" t="s">
        <v>127</v>
      </c>
      <c r="D106" s="11"/>
      <c r="E106" s="34">
        <v>2.5165840688436025E-2</v>
      </c>
      <c r="F106" s="37">
        <v>1110843</v>
      </c>
      <c r="G106" s="37">
        <v>330666</v>
      </c>
      <c r="H106" s="17">
        <v>0</v>
      </c>
      <c r="I106" s="17">
        <v>0</v>
      </c>
      <c r="J106" s="17">
        <v>0</v>
      </c>
      <c r="K106" s="17">
        <v>0</v>
      </c>
      <c r="L106" s="17">
        <v>-2070214</v>
      </c>
      <c r="M106" s="17">
        <v>0</v>
      </c>
      <c r="N106" s="17">
        <v>-3858111</v>
      </c>
      <c r="O106" s="38">
        <v>196721</v>
      </c>
      <c r="P106" s="37">
        <v>-4290095</v>
      </c>
    </row>
    <row r="107" spans="1:16" s="10" customFormat="1" x14ac:dyDescent="0.2">
      <c r="A107" s="11"/>
      <c r="B107" s="11">
        <v>222</v>
      </c>
      <c r="C107" s="33" t="s">
        <v>128</v>
      </c>
      <c r="D107" s="11"/>
      <c r="E107" s="34">
        <v>1.7795591328529639E-3</v>
      </c>
      <c r="F107" s="37">
        <v>78551</v>
      </c>
      <c r="G107" s="37">
        <v>23382</v>
      </c>
      <c r="H107" s="17">
        <v>0</v>
      </c>
      <c r="I107" s="17">
        <v>0</v>
      </c>
      <c r="J107" s="17">
        <v>0</v>
      </c>
      <c r="K107" s="17">
        <v>0</v>
      </c>
      <c r="L107" s="17">
        <v>-146392</v>
      </c>
      <c r="M107" s="17">
        <v>0</v>
      </c>
      <c r="N107" s="17">
        <v>-272820</v>
      </c>
      <c r="O107" s="38">
        <v>-5181</v>
      </c>
      <c r="P107" s="37">
        <v>-322460</v>
      </c>
    </row>
    <row r="108" spans="1:16" s="10" customFormat="1" x14ac:dyDescent="0.2">
      <c r="A108" s="11"/>
      <c r="B108" s="11">
        <v>223</v>
      </c>
      <c r="C108" s="33" t="s">
        <v>129</v>
      </c>
      <c r="D108" s="11"/>
      <c r="E108" s="34">
        <v>2.6252137675174358E-3</v>
      </c>
      <c r="F108" s="37">
        <v>115879</v>
      </c>
      <c r="G108" s="37">
        <v>34494</v>
      </c>
      <c r="H108" s="17">
        <v>0</v>
      </c>
      <c r="I108" s="17">
        <v>0</v>
      </c>
      <c r="J108" s="17">
        <v>0</v>
      </c>
      <c r="K108" s="17">
        <v>0</v>
      </c>
      <c r="L108" s="17">
        <v>-215958</v>
      </c>
      <c r="M108" s="17">
        <v>0</v>
      </c>
      <c r="N108" s="17">
        <v>-402465</v>
      </c>
      <c r="O108" s="38">
        <v>116549</v>
      </c>
      <c r="P108" s="37">
        <v>-351501</v>
      </c>
    </row>
    <row r="109" spans="1:16" s="10" customFormat="1" x14ac:dyDescent="0.2">
      <c r="A109" s="11"/>
      <c r="B109" s="11">
        <v>226</v>
      </c>
      <c r="C109" s="33" t="s">
        <v>130</v>
      </c>
      <c r="D109" s="11"/>
      <c r="E109" s="34">
        <v>1.230122677984934E-4</v>
      </c>
      <c r="F109" s="37">
        <v>5430</v>
      </c>
      <c r="G109" s="37">
        <v>1616</v>
      </c>
      <c r="H109" s="17">
        <v>0</v>
      </c>
      <c r="I109" s="17">
        <v>0</v>
      </c>
      <c r="J109" s="17">
        <v>0</v>
      </c>
      <c r="K109" s="17">
        <v>0</v>
      </c>
      <c r="L109" s="17">
        <v>-10119</v>
      </c>
      <c r="M109" s="17">
        <v>0</v>
      </c>
      <c r="N109" s="17">
        <v>-18859</v>
      </c>
      <c r="O109" s="38">
        <v>3997</v>
      </c>
      <c r="P109" s="37">
        <v>-17935</v>
      </c>
    </row>
    <row r="110" spans="1:16" s="10" customFormat="1" x14ac:dyDescent="0.2">
      <c r="A110" s="11"/>
      <c r="B110" s="11">
        <v>229</v>
      </c>
      <c r="C110" s="33" t="s">
        <v>131</v>
      </c>
      <c r="D110" s="11"/>
      <c r="E110" s="34">
        <v>9.3090425678511706E-3</v>
      </c>
      <c r="F110" s="37">
        <v>410909</v>
      </c>
      <c r="G110" s="37">
        <v>122316</v>
      </c>
      <c r="H110" s="17">
        <v>0</v>
      </c>
      <c r="I110" s="17">
        <v>0</v>
      </c>
      <c r="J110" s="17">
        <v>0</v>
      </c>
      <c r="K110" s="17">
        <v>0</v>
      </c>
      <c r="L110" s="17">
        <v>-765788</v>
      </c>
      <c r="M110" s="17">
        <v>0</v>
      </c>
      <c r="N110" s="17">
        <v>-1427146</v>
      </c>
      <c r="O110" s="38">
        <v>-192152</v>
      </c>
      <c r="P110" s="37">
        <v>-1851861</v>
      </c>
    </row>
    <row r="111" spans="1:16" s="10" customFormat="1" x14ac:dyDescent="0.2">
      <c r="A111" s="11"/>
      <c r="B111" s="11">
        <v>230</v>
      </c>
      <c r="C111" s="33" t="s">
        <v>132</v>
      </c>
      <c r="D111" s="11"/>
      <c r="E111" s="34">
        <v>0</v>
      </c>
      <c r="F111" s="37">
        <v>0</v>
      </c>
      <c r="G111" s="37">
        <v>0</v>
      </c>
      <c r="H111" s="17">
        <v>0</v>
      </c>
      <c r="I111" s="17">
        <v>0</v>
      </c>
      <c r="J111" s="17">
        <v>0</v>
      </c>
      <c r="K111" s="17">
        <v>0</v>
      </c>
      <c r="L111" s="17">
        <v>0</v>
      </c>
      <c r="M111" s="17">
        <v>0</v>
      </c>
      <c r="N111" s="17">
        <v>0</v>
      </c>
      <c r="O111" s="38">
        <v>0</v>
      </c>
      <c r="P111" s="37">
        <v>0</v>
      </c>
    </row>
    <row r="112" spans="1:16" s="10" customFormat="1" x14ac:dyDescent="0.2">
      <c r="A112" s="11"/>
      <c r="B112" s="11">
        <v>231</v>
      </c>
      <c r="C112" s="33" t="s">
        <v>133</v>
      </c>
      <c r="D112" s="11"/>
      <c r="E112" s="34">
        <v>0</v>
      </c>
      <c r="F112" s="37">
        <v>0</v>
      </c>
      <c r="G112" s="37">
        <v>0</v>
      </c>
      <c r="H112" s="17">
        <v>0</v>
      </c>
      <c r="I112" s="17">
        <v>0</v>
      </c>
      <c r="J112" s="17">
        <v>0</v>
      </c>
      <c r="K112" s="17">
        <v>0</v>
      </c>
      <c r="L112" s="17">
        <v>0</v>
      </c>
      <c r="M112" s="17">
        <v>0</v>
      </c>
      <c r="N112" s="17">
        <v>0</v>
      </c>
      <c r="O112" s="38">
        <v>0</v>
      </c>
      <c r="P112" s="37">
        <v>0</v>
      </c>
    </row>
    <row r="113" spans="1:16" s="10" customFormat="1" x14ac:dyDescent="0.2">
      <c r="A113" s="11"/>
      <c r="B113" s="11">
        <v>232</v>
      </c>
      <c r="C113" s="33" t="s">
        <v>134</v>
      </c>
      <c r="D113" s="11"/>
      <c r="E113" s="34">
        <v>0</v>
      </c>
      <c r="F113" s="37">
        <v>0</v>
      </c>
      <c r="G113" s="37">
        <v>0</v>
      </c>
      <c r="H113" s="17">
        <v>0</v>
      </c>
      <c r="I113" s="17">
        <v>0</v>
      </c>
      <c r="J113" s="17">
        <v>0</v>
      </c>
      <c r="K113" s="17">
        <v>0</v>
      </c>
      <c r="L113" s="17">
        <v>0</v>
      </c>
      <c r="M113" s="17">
        <v>0</v>
      </c>
      <c r="N113" s="17">
        <v>0</v>
      </c>
      <c r="O113" s="38">
        <v>0</v>
      </c>
      <c r="P113" s="37">
        <v>0</v>
      </c>
    </row>
    <row r="114" spans="1:16" s="10" customFormat="1" x14ac:dyDescent="0.2">
      <c r="A114" s="11"/>
      <c r="B114" s="11">
        <v>233</v>
      </c>
      <c r="C114" s="33" t="s">
        <v>135</v>
      </c>
      <c r="D114" s="11"/>
      <c r="E114" s="34">
        <v>8.0773385877553212E-5</v>
      </c>
      <c r="F114" s="37">
        <v>3565</v>
      </c>
      <c r="G114" s="37">
        <v>1061</v>
      </c>
      <c r="H114" s="17">
        <v>0</v>
      </c>
      <c r="I114" s="17">
        <v>0</v>
      </c>
      <c r="J114" s="17">
        <v>0</v>
      </c>
      <c r="K114" s="17">
        <v>0</v>
      </c>
      <c r="L114" s="17">
        <v>-6645</v>
      </c>
      <c r="M114" s="17">
        <v>0</v>
      </c>
      <c r="N114" s="17">
        <v>-12383</v>
      </c>
      <c r="O114" s="38">
        <v>-3023</v>
      </c>
      <c r="P114" s="37">
        <v>-17425</v>
      </c>
    </row>
    <row r="115" spans="1:16" s="10" customFormat="1" x14ac:dyDescent="0.2">
      <c r="A115" s="11"/>
      <c r="B115" s="11">
        <v>234</v>
      </c>
      <c r="C115" s="33" t="s">
        <v>136</v>
      </c>
      <c r="D115" s="11"/>
      <c r="E115" s="34">
        <v>8.9084872304644202E-4</v>
      </c>
      <c r="F115" s="37">
        <v>39323</v>
      </c>
      <c r="G115" s="37">
        <v>11705</v>
      </c>
      <c r="H115" s="17">
        <v>0</v>
      </c>
      <c r="I115" s="17">
        <v>0</v>
      </c>
      <c r="J115" s="17">
        <v>0</v>
      </c>
      <c r="K115" s="17">
        <v>0</v>
      </c>
      <c r="L115" s="17">
        <v>-73284</v>
      </c>
      <c r="M115" s="17">
        <v>0</v>
      </c>
      <c r="N115" s="17">
        <v>-136574</v>
      </c>
      <c r="O115" s="38">
        <v>19033</v>
      </c>
      <c r="P115" s="37">
        <v>-139797</v>
      </c>
    </row>
    <row r="116" spans="1:16" s="10" customFormat="1" x14ac:dyDescent="0.2">
      <c r="A116" s="11"/>
      <c r="B116" s="11">
        <v>236</v>
      </c>
      <c r="C116" s="33" t="s">
        <v>137</v>
      </c>
      <c r="D116" s="11"/>
      <c r="E116" s="34">
        <v>6.9660174951117593E-2</v>
      </c>
      <c r="F116" s="37">
        <v>3074862</v>
      </c>
      <c r="G116" s="37">
        <v>915298</v>
      </c>
      <c r="H116" s="17">
        <v>0</v>
      </c>
      <c r="I116" s="17">
        <v>0</v>
      </c>
      <c r="J116" s="17">
        <v>0</v>
      </c>
      <c r="K116" s="17">
        <v>0</v>
      </c>
      <c r="L116" s="17">
        <v>-5730445</v>
      </c>
      <c r="M116" s="17">
        <v>0</v>
      </c>
      <c r="N116" s="17">
        <v>-10679423</v>
      </c>
      <c r="O116" s="38">
        <v>1466875</v>
      </c>
      <c r="P116" s="37">
        <v>-10952833</v>
      </c>
    </row>
    <row r="117" spans="1:16" s="10" customFormat="1" x14ac:dyDescent="0.2">
      <c r="A117" s="11"/>
      <c r="B117" s="11">
        <v>238</v>
      </c>
      <c r="C117" s="33" t="s">
        <v>138</v>
      </c>
      <c r="D117" s="11"/>
      <c r="E117" s="34">
        <v>2.2673645919045306E-3</v>
      </c>
      <c r="F117" s="37">
        <v>100084</v>
      </c>
      <c r="G117" s="37">
        <v>29792</v>
      </c>
      <c r="H117" s="17">
        <v>0</v>
      </c>
      <c r="I117" s="17">
        <v>0</v>
      </c>
      <c r="J117" s="17">
        <v>0</v>
      </c>
      <c r="K117" s="17">
        <v>0</v>
      </c>
      <c r="L117" s="17">
        <v>-186520</v>
      </c>
      <c r="M117" s="17">
        <v>0</v>
      </c>
      <c r="N117" s="17">
        <v>-347604</v>
      </c>
      <c r="O117" s="38">
        <v>102296</v>
      </c>
      <c r="P117" s="37">
        <v>-301952</v>
      </c>
    </row>
    <row r="118" spans="1:16" s="10" customFormat="1" x14ac:dyDescent="0.2">
      <c r="A118" s="11"/>
      <c r="B118" s="11">
        <v>239</v>
      </c>
      <c r="C118" s="33" t="s">
        <v>139</v>
      </c>
      <c r="D118" s="11"/>
      <c r="E118" s="34">
        <v>3.4291822987826101E-4</v>
      </c>
      <c r="F118" s="37">
        <v>15137</v>
      </c>
      <c r="G118" s="37">
        <v>4506</v>
      </c>
      <c r="H118" s="17">
        <v>0</v>
      </c>
      <c r="I118" s="17">
        <v>0</v>
      </c>
      <c r="J118" s="17">
        <v>0</v>
      </c>
      <c r="K118" s="17">
        <v>0</v>
      </c>
      <c r="L118" s="17">
        <v>-28209</v>
      </c>
      <c r="M118" s="17">
        <v>0</v>
      </c>
      <c r="N118" s="17">
        <v>-52572</v>
      </c>
      <c r="O118" s="38">
        <v>7301</v>
      </c>
      <c r="P118" s="37">
        <v>-53837</v>
      </c>
    </row>
    <row r="119" spans="1:16" s="10" customFormat="1" x14ac:dyDescent="0.2">
      <c r="A119" s="11"/>
      <c r="B119" s="11">
        <v>241</v>
      </c>
      <c r="C119" s="33" t="s">
        <v>140</v>
      </c>
      <c r="D119" s="11"/>
      <c r="E119" s="34">
        <v>1.1454214324742734E-3</v>
      </c>
      <c r="F119" s="37">
        <v>50560</v>
      </c>
      <c r="G119" s="37">
        <v>15050</v>
      </c>
      <c r="H119" s="17">
        <v>0</v>
      </c>
      <c r="I119" s="17">
        <v>0</v>
      </c>
      <c r="J119" s="17">
        <v>0</v>
      </c>
      <c r="K119" s="17">
        <v>0</v>
      </c>
      <c r="L119" s="17">
        <v>-94226</v>
      </c>
      <c r="M119" s="17">
        <v>0</v>
      </c>
      <c r="N119" s="17">
        <v>-175602</v>
      </c>
      <c r="O119" s="38">
        <v>11902</v>
      </c>
      <c r="P119" s="37">
        <v>-192316</v>
      </c>
    </row>
    <row r="120" spans="1:16" s="10" customFormat="1" x14ac:dyDescent="0.2">
      <c r="A120" s="11"/>
      <c r="B120" s="11">
        <v>242</v>
      </c>
      <c r="C120" s="33" t="s">
        <v>141</v>
      </c>
      <c r="D120" s="11"/>
      <c r="E120" s="34">
        <v>9.8545401583069476E-3</v>
      </c>
      <c r="F120" s="37">
        <v>434988</v>
      </c>
      <c r="G120" s="37">
        <v>129483</v>
      </c>
      <c r="H120" s="17">
        <v>0</v>
      </c>
      <c r="I120" s="17">
        <v>0</v>
      </c>
      <c r="J120" s="17">
        <v>0</v>
      </c>
      <c r="K120" s="17">
        <v>0</v>
      </c>
      <c r="L120" s="17">
        <v>-810663</v>
      </c>
      <c r="M120" s="17">
        <v>0</v>
      </c>
      <c r="N120" s="17">
        <v>-1510774</v>
      </c>
      <c r="O120" s="38">
        <v>197197</v>
      </c>
      <c r="P120" s="37">
        <v>-1559769</v>
      </c>
    </row>
    <row r="121" spans="1:16" s="10" customFormat="1" x14ac:dyDescent="0.2">
      <c r="A121" s="11"/>
      <c r="B121" s="11">
        <v>245</v>
      </c>
      <c r="C121" s="33" t="s">
        <v>142</v>
      </c>
      <c r="D121" s="11"/>
      <c r="E121" s="34">
        <v>5.0122282439310842E-4</v>
      </c>
      <c r="F121" s="37">
        <v>22124</v>
      </c>
      <c r="G121" s="37">
        <v>6586</v>
      </c>
      <c r="H121" s="17">
        <v>0</v>
      </c>
      <c r="I121" s="17">
        <v>0</v>
      </c>
      <c r="J121" s="17">
        <v>0</v>
      </c>
      <c r="K121" s="17">
        <v>0</v>
      </c>
      <c r="L121" s="17">
        <v>-41232</v>
      </c>
      <c r="M121" s="17">
        <v>0</v>
      </c>
      <c r="N121" s="17">
        <v>-76841</v>
      </c>
      <c r="O121" s="38">
        <v>21973</v>
      </c>
      <c r="P121" s="37">
        <v>-67390</v>
      </c>
    </row>
    <row r="122" spans="1:16" s="10" customFormat="1" x14ac:dyDescent="0.2">
      <c r="A122" s="11"/>
      <c r="B122" s="11">
        <v>246</v>
      </c>
      <c r="C122" s="33" t="s">
        <v>143</v>
      </c>
      <c r="D122" s="11"/>
      <c r="E122" s="34">
        <v>0</v>
      </c>
      <c r="F122" s="37">
        <v>0</v>
      </c>
      <c r="G122" s="37">
        <v>0</v>
      </c>
      <c r="H122" s="17">
        <v>0</v>
      </c>
      <c r="I122" s="17">
        <v>0</v>
      </c>
      <c r="J122" s="17">
        <v>0</v>
      </c>
      <c r="K122" s="17">
        <v>0</v>
      </c>
      <c r="L122" s="17">
        <v>0</v>
      </c>
      <c r="M122" s="17">
        <v>0</v>
      </c>
      <c r="N122" s="17">
        <v>0</v>
      </c>
      <c r="O122" s="38">
        <v>-139</v>
      </c>
      <c r="P122" s="37">
        <v>-139</v>
      </c>
    </row>
    <row r="123" spans="1:16" s="10" customFormat="1" x14ac:dyDescent="0.2">
      <c r="A123" s="11"/>
      <c r="B123" s="11">
        <v>247</v>
      </c>
      <c r="C123" s="33" t="s">
        <v>144</v>
      </c>
      <c r="D123" s="11"/>
      <c r="E123" s="34">
        <v>4.3463840817941961E-2</v>
      </c>
      <c r="F123" s="37">
        <v>1918533</v>
      </c>
      <c r="G123" s="37">
        <v>571092</v>
      </c>
      <c r="H123" s="17">
        <v>0</v>
      </c>
      <c r="I123" s="17">
        <v>0</v>
      </c>
      <c r="J123" s="17">
        <v>0</v>
      </c>
      <c r="K123" s="17">
        <v>0</v>
      </c>
      <c r="L123" s="17">
        <v>-3575460</v>
      </c>
      <c r="M123" s="17">
        <v>0</v>
      </c>
      <c r="N123" s="17">
        <v>-6663330</v>
      </c>
      <c r="O123" s="38">
        <v>1025386</v>
      </c>
      <c r="P123" s="37">
        <v>-6723779</v>
      </c>
    </row>
    <row r="124" spans="1:16" s="10" customFormat="1" x14ac:dyDescent="0.2">
      <c r="A124" s="11"/>
      <c r="B124" s="11">
        <v>261</v>
      </c>
      <c r="C124" s="33" t="s">
        <v>145</v>
      </c>
      <c r="D124" s="11"/>
      <c r="E124" s="34">
        <v>2.3762975145698684E-3</v>
      </c>
      <c r="F124" s="37">
        <v>104892</v>
      </c>
      <c r="G124" s="37">
        <v>31223</v>
      </c>
      <c r="H124" s="17">
        <v>0</v>
      </c>
      <c r="I124" s="17">
        <v>0</v>
      </c>
      <c r="J124" s="17">
        <v>0</v>
      </c>
      <c r="K124" s="17">
        <v>0</v>
      </c>
      <c r="L124" s="17">
        <v>-195481</v>
      </c>
      <c r="M124" s="17">
        <v>0</v>
      </c>
      <c r="N124" s="17">
        <v>-364304</v>
      </c>
      <c r="O124" s="38">
        <v>19779</v>
      </c>
      <c r="P124" s="37">
        <v>-403891</v>
      </c>
    </row>
    <row r="125" spans="1:16" s="10" customFormat="1" x14ac:dyDescent="0.2">
      <c r="A125" s="11"/>
      <c r="B125" s="11">
        <v>262</v>
      </c>
      <c r="C125" s="33" t="s">
        <v>146</v>
      </c>
      <c r="D125" s="11"/>
      <c r="E125" s="34">
        <v>9.0706866702749411E-3</v>
      </c>
      <c r="F125" s="37">
        <v>400388</v>
      </c>
      <c r="G125" s="37">
        <v>119184</v>
      </c>
      <c r="H125" s="17">
        <v>0</v>
      </c>
      <c r="I125" s="17">
        <v>0</v>
      </c>
      <c r="J125" s="17">
        <v>0</v>
      </c>
      <c r="K125" s="17">
        <v>0</v>
      </c>
      <c r="L125" s="17">
        <v>-746181</v>
      </c>
      <c r="M125" s="17">
        <v>0</v>
      </c>
      <c r="N125" s="17">
        <v>-1390604</v>
      </c>
      <c r="O125" s="38">
        <v>-37112</v>
      </c>
      <c r="P125" s="37">
        <v>-1654325</v>
      </c>
    </row>
    <row r="126" spans="1:16" s="10" customFormat="1" x14ac:dyDescent="0.2">
      <c r="A126" s="11"/>
      <c r="B126" s="11">
        <v>263</v>
      </c>
      <c r="C126" s="33" t="s">
        <v>147</v>
      </c>
      <c r="D126" s="11"/>
      <c r="E126" s="34">
        <v>1.8236696737499388E-4</v>
      </c>
      <c r="F126" s="37">
        <v>8050</v>
      </c>
      <c r="G126" s="37">
        <v>2396</v>
      </c>
      <c r="H126" s="17">
        <v>0</v>
      </c>
      <c r="I126" s="17">
        <v>0</v>
      </c>
      <c r="J126" s="17">
        <v>0</v>
      </c>
      <c r="K126" s="17">
        <v>0</v>
      </c>
      <c r="L126" s="17">
        <v>-15002</v>
      </c>
      <c r="M126" s="17">
        <v>0</v>
      </c>
      <c r="N126" s="17">
        <v>-27958</v>
      </c>
      <c r="O126" s="38">
        <v>-6024</v>
      </c>
      <c r="P126" s="37">
        <v>-38538</v>
      </c>
    </row>
    <row r="127" spans="1:16" s="10" customFormat="1" x14ac:dyDescent="0.2">
      <c r="A127" s="11"/>
      <c r="B127" s="11">
        <v>268</v>
      </c>
      <c r="C127" s="33" t="s">
        <v>148</v>
      </c>
      <c r="D127" s="11"/>
      <c r="E127" s="34">
        <v>3.379050450650658E-3</v>
      </c>
      <c r="F127" s="37">
        <v>149154</v>
      </c>
      <c r="G127" s="37">
        <v>44399</v>
      </c>
      <c r="H127" s="17">
        <v>0</v>
      </c>
      <c r="I127" s="17">
        <v>0</v>
      </c>
      <c r="J127" s="17">
        <v>0</v>
      </c>
      <c r="K127" s="17">
        <v>0</v>
      </c>
      <c r="L127" s="17">
        <v>-277970</v>
      </c>
      <c r="M127" s="17">
        <v>0</v>
      </c>
      <c r="N127" s="17">
        <v>-518034</v>
      </c>
      <c r="O127" s="38">
        <v>7795</v>
      </c>
      <c r="P127" s="37">
        <v>-594656</v>
      </c>
    </row>
    <row r="128" spans="1:16" s="10" customFormat="1" x14ac:dyDescent="0.2">
      <c r="A128" s="11"/>
      <c r="B128" s="11">
        <v>270</v>
      </c>
      <c r="C128" s="33" t="s">
        <v>149</v>
      </c>
      <c r="D128" s="11"/>
      <c r="E128" s="34">
        <v>1.0080174531192155E-3</v>
      </c>
      <c r="F128" s="37">
        <v>44495</v>
      </c>
      <c r="G128" s="37">
        <v>13245</v>
      </c>
      <c r="H128" s="17">
        <v>0</v>
      </c>
      <c r="I128" s="17">
        <v>0</v>
      </c>
      <c r="J128" s="17">
        <v>0</v>
      </c>
      <c r="K128" s="17">
        <v>0</v>
      </c>
      <c r="L128" s="17">
        <v>-82922</v>
      </c>
      <c r="M128" s="17">
        <v>0</v>
      </c>
      <c r="N128" s="17">
        <v>-154537</v>
      </c>
      <c r="O128" s="38">
        <v>263103</v>
      </c>
      <c r="P128" s="37">
        <v>83384</v>
      </c>
    </row>
    <row r="129" spans="1:16" s="10" customFormat="1" x14ac:dyDescent="0.2">
      <c r="A129" s="11"/>
      <c r="B129" s="11">
        <v>275</v>
      </c>
      <c r="C129" s="33" t="s">
        <v>150</v>
      </c>
      <c r="D129" s="11"/>
      <c r="E129" s="34">
        <v>1.3919115548812191E-3</v>
      </c>
      <c r="F129" s="37">
        <v>61440</v>
      </c>
      <c r="G129" s="37">
        <v>18289</v>
      </c>
      <c r="H129" s="17">
        <v>0</v>
      </c>
      <c r="I129" s="17">
        <v>0</v>
      </c>
      <c r="J129" s="17">
        <v>0</v>
      </c>
      <c r="K129" s="17">
        <v>0</v>
      </c>
      <c r="L129" s="17">
        <v>-114503</v>
      </c>
      <c r="M129" s="17">
        <v>0</v>
      </c>
      <c r="N129" s="17">
        <v>-213390</v>
      </c>
      <c r="O129" s="38">
        <v>-35282</v>
      </c>
      <c r="P129" s="37">
        <v>-283446</v>
      </c>
    </row>
    <row r="130" spans="1:16" s="10" customFormat="1" x14ac:dyDescent="0.2">
      <c r="A130" s="11"/>
      <c r="B130" s="11">
        <v>276</v>
      </c>
      <c r="C130" s="33" t="s">
        <v>151</v>
      </c>
      <c r="D130" s="11"/>
      <c r="E130" s="34">
        <v>1.7839085601794524E-3</v>
      </c>
      <c r="F130" s="37">
        <v>78743</v>
      </c>
      <c r="G130" s="37">
        <v>23440</v>
      </c>
      <c r="H130" s="17">
        <v>0</v>
      </c>
      <c r="I130" s="17">
        <v>0</v>
      </c>
      <c r="J130" s="17">
        <v>0</v>
      </c>
      <c r="K130" s="17">
        <v>0</v>
      </c>
      <c r="L130" s="17">
        <v>-146749</v>
      </c>
      <c r="M130" s="17">
        <v>0</v>
      </c>
      <c r="N130" s="17">
        <v>-273486</v>
      </c>
      <c r="O130" s="38">
        <v>-127993</v>
      </c>
      <c r="P130" s="37">
        <v>-446045</v>
      </c>
    </row>
    <row r="131" spans="1:16" s="10" customFormat="1" x14ac:dyDescent="0.2">
      <c r="A131" s="11"/>
      <c r="B131" s="11">
        <v>277</v>
      </c>
      <c r="C131" s="33" t="s">
        <v>152</v>
      </c>
      <c r="D131" s="11"/>
      <c r="E131" s="34">
        <v>7.2071907008011227E-4</v>
      </c>
      <c r="F131" s="37">
        <v>31813</v>
      </c>
      <c r="G131" s="37">
        <v>9470</v>
      </c>
      <c r="H131" s="17">
        <v>0</v>
      </c>
      <c r="I131" s="17">
        <v>0</v>
      </c>
      <c r="J131" s="17">
        <v>0</v>
      </c>
      <c r="K131" s="17">
        <v>0</v>
      </c>
      <c r="L131" s="17">
        <v>-59288</v>
      </c>
      <c r="M131" s="17">
        <v>0</v>
      </c>
      <c r="N131" s="17">
        <v>-110492</v>
      </c>
      <c r="O131" s="38">
        <v>-4267</v>
      </c>
      <c r="P131" s="37">
        <v>-132764</v>
      </c>
    </row>
    <row r="132" spans="1:16" s="10" customFormat="1" x14ac:dyDescent="0.2">
      <c r="A132" s="11"/>
      <c r="B132" s="11">
        <v>278</v>
      </c>
      <c r="C132" s="33" t="s">
        <v>153</v>
      </c>
      <c r="D132" s="11"/>
      <c r="E132" s="34">
        <v>1.1919699552124874E-3</v>
      </c>
      <c r="F132" s="37">
        <v>52615</v>
      </c>
      <c r="G132" s="37">
        <v>15662</v>
      </c>
      <c r="H132" s="17">
        <v>0</v>
      </c>
      <c r="I132" s="17">
        <v>0</v>
      </c>
      <c r="J132" s="17">
        <v>0</v>
      </c>
      <c r="K132" s="17">
        <v>0</v>
      </c>
      <c r="L132" s="17">
        <v>-98055</v>
      </c>
      <c r="M132" s="17">
        <v>0</v>
      </c>
      <c r="N132" s="17">
        <v>-182738</v>
      </c>
      <c r="O132" s="38">
        <v>21819</v>
      </c>
      <c r="P132" s="37">
        <v>-190697</v>
      </c>
    </row>
    <row r="133" spans="1:16" s="10" customFormat="1" x14ac:dyDescent="0.2">
      <c r="A133" s="11"/>
      <c r="B133" s="11">
        <v>279</v>
      </c>
      <c r="C133" s="33" t="s">
        <v>154</v>
      </c>
      <c r="D133" s="11"/>
      <c r="E133" s="34">
        <v>1.2367949602323808E-3</v>
      </c>
      <c r="F133" s="37">
        <v>54593</v>
      </c>
      <c r="G133" s="37">
        <v>16251</v>
      </c>
      <c r="H133" s="17">
        <v>0</v>
      </c>
      <c r="I133" s="17">
        <v>0</v>
      </c>
      <c r="J133" s="17">
        <v>0</v>
      </c>
      <c r="K133" s="17">
        <v>0</v>
      </c>
      <c r="L133" s="17">
        <v>-101742</v>
      </c>
      <c r="M133" s="17">
        <v>0</v>
      </c>
      <c r="N133" s="17">
        <v>-189610</v>
      </c>
      <c r="O133" s="38">
        <v>-99915</v>
      </c>
      <c r="P133" s="37">
        <v>-320423</v>
      </c>
    </row>
    <row r="134" spans="1:16" s="10" customFormat="1" x14ac:dyDescent="0.2">
      <c r="A134" s="11"/>
      <c r="B134" s="11">
        <v>280</v>
      </c>
      <c r="C134" s="33" t="s">
        <v>155</v>
      </c>
      <c r="D134" s="11"/>
      <c r="E134" s="34">
        <v>1.5615488709590543E-2</v>
      </c>
      <c r="F134" s="37">
        <v>689282</v>
      </c>
      <c r="G134" s="37">
        <v>205179</v>
      </c>
      <c r="H134" s="17">
        <v>0</v>
      </c>
      <c r="I134" s="17">
        <v>0</v>
      </c>
      <c r="J134" s="17">
        <v>0</v>
      </c>
      <c r="K134" s="17">
        <v>0</v>
      </c>
      <c r="L134" s="17">
        <v>-1284575</v>
      </c>
      <c r="M134" s="17">
        <v>0</v>
      </c>
      <c r="N134" s="17">
        <v>-2393971</v>
      </c>
      <c r="O134" s="38">
        <v>-510459</v>
      </c>
      <c r="P134" s="37">
        <v>-3294544</v>
      </c>
    </row>
    <row r="135" spans="1:16" s="10" customFormat="1" x14ac:dyDescent="0.2">
      <c r="A135" s="11"/>
      <c r="B135" s="11">
        <v>282</v>
      </c>
      <c r="C135" s="33" t="s">
        <v>156</v>
      </c>
      <c r="D135" s="11"/>
      <c r="E135" s="34">
        <v>2.1691079980522862E-3</v>
      </c>
      <c r="F135" s="37">
        <v>95746</v>
      </c>
      <c r="G135" s="37">
        <v>28501</v>
      </c>
      <c r="H135" s="17">
        <v>0</v>
      </c>
      <c r="I135" s="17">
        <v>0</v>
      </c>
      <c r="J135" s="17">
        <v>0</v>
      </c>
      <c r="K135" s="17">
        <v>0</v>
      </c>
      <c r="L135" s="17">
        <v>-178437</v>
      </c>
      <c r="M135" s="17">
        <v>0</v>
      </c>
      <c r="N135" s="17">
        <v>-332540</v>
      </c>
      <c r="O135" s="38">
        <v>56095</v>
      </c>
      <c r="P135" s="37">
        <v>-330635</v>
      </c>
    </row>
    <row r="136" spans="1:16" s="10" customFormat="1" x14ac:dyDescent="0.2">
      <c r="A136" s="11"/>
      <c r="B136" s="11">
        <v>283</v>
      </c>
      <c r="C136" s="33" t="s">
        <v>157</v>
      </c>
      <c r="D136" s="11"/>
      <c r="E136" s="34">
        <v>4.0392593193440997E-3</v>
      </c>
      <c r="F136" s="37">
        <v>178297</v>
      </c>
      <c r="G136" s="37">
        <v>53074</v>
      </c>
      <c r="H136" s="17">
        <v>0</v>
      </c>
      <c r="I136" s="17">
        <v>0</v>
      </c>
      <c r="J136" s="17">
        <v>0</v>
      </c>
      <c r="K136" s="17">
        <v>0</v>
      </c>
      <c r="L136" s="17">
        <v>-332281</v>
      </c>
      <c r="M136" s="17">
        <v>0</v>
      </c>
      <c r="N136" s="17">
        <v>-619249</v>
      </c>
      <c r="O136" s="38">
        <v>-267944</v>
      </c>
      <c r="P136" s="37">
        <v>-988103</v>
      </c>
    </row>
    <row r="137" spans="1:16" s="10" customFormat="1" x14ac:dyDescent="0.2">
      <c r="A137" s="11"/>
      <c r="B137" s="11">
        <v>284</v>
      </c>
      <c r="C137" s="33" t="s">
        <v>158</v>
      </c>
      <c r="D137" s="11"/>
      <c r="E137" s="34">
        <v>5.1853926763768734E-4</v>
      </c>
      <c r="F137" s="37">
        <v>22889</v>
      </c>
      <c r="G137" s="37">
        <v>6813</v>
      </c>
      <c r="H137" s="17">
        <v>0</v>
      </c>
      <c r="I137" s="17">
        <v>0</v>
      </c>
      <c r="J137" s="17">
        <v>0</v>
      </c>
      <c r="K137" s="17">
        <v>0</v>
      </c>
      <c r="L137" s="17">
        <v>-42657</v>
      </c>
      <c r="M137" s="17">
        <v>0</v>
      </c>
      <c r="N137" s="17">
        <v>-79496</v>
      </c>
      <c r="O137" s="38">
        <v>-22958</v>
      </c>
      <c r="P137" s="37">
        <v>-115409</v>
      </c>
    </row>
    <row r="138" spans="1:16" s="10" customFormat="1" x14ac:dyDescent="0.2">
      <c r="A138" s="11"/>
      <c r="B138" s="11">
        <v>285</v>
      </c>
      <c r="C138" s="33" t="s">
        <v>159</v>
      </c>
      <c r="D138" s="11"/>
      <c r="E138" s="34">
        <v>2.1495279563898346E-3</v>
      </c>
      <c r="F138" s="37">
        <v>94882</v>
      </c>
      <c r="G138" s="37">
        <v>28244</v>
      </c>
      <c r="H138" s="17">
        <v>0</v>
      </c>
      <c r="I138" s="17">
        <v>0</v>
      </c>
      <c r="J138" s="17">
        <v>0</v>
      </c>
      <c r="K138" s="17">
        <v>0</v>
      </c>
      <c r="L138" s="17">
        <v>-176826</v>
      </c>
      <c r="M138" s="17">
        <v>0</v>
      </c>
      <c r="N138" s="17">
        <v>-329539</v>
      </c>
      <c r="O138" s="38">
        <v>55154</v>
      </c>
      <c r="P138" s="37">
        <v>-328085</v>
      </c>
    </row>
    <row r="139" spans="1:16" s="10" customFormat="1" x14ac:dyDescent="0.2">
      <c r="A139" s="11"/>
      <c r="B139" s="11">
        <v>286</v>
      </c>
      <c r="C139" s="33" t="s">
        <v>160</v>
      </c>
      <c r="D139" s="11"/>
      <c r="E139" s="34">
        <v>2.6468542424443239E-3</v>
      </c>
      <c r="F139" s="37">
        <v>116835</v>
      </c>
      <c r="G139" s="37">
        <v>34778</v>
      </c>
      <c r="H139" s="17">
        <v>0</v>
      </c>
      <c r="I139" s="17">
        <v>0</v>
      </c>
      <c r="J139" s="17">
        <v>0</v>
      </c>
      <c r="K139" s="17">
        <v>0</v>
      </c>
      <c r="L139" s="17">
        <v>-217738</v>
      </c>
      <c r="M139" s="17">
        <v>0</v>
      </c>
      <c r="N139" s="17">
        <v>-405782</v>
      </c>
      <c r="O139" s="38">
        <v>-74819</v>
      </c>
      <c r="P139" s="37">
        <v>-546726</v>
      </c>
    </row>
    <row r="140" spans="1:16" s="10" customFormat="1" x14ac:dyDescent="0.2">
      <c r="A140" s="11"/>
      <c r="B140" s="11">
        <v>287</v>
      </c>
      <c r="C140" s="33" t="s">
        <v>161</v>
      </c>
      <c r="D140" s="11"/>
      <c r="E140" s="34">
        <v>6.8041279668123761E-4</v>
      </c>
      <c r="F140" s="37">
        <v>30034</v>
      </c>
      <c r="G140" s="37">
        <v>8940</v>
      </c>
      <c r="H140" s="17">
        <v>0</v>
      </c>
      <c r="I140" s="17">
        <v>0</v>
      </c>
      <c r="J140" s="17">
        <v>0</v>
      </c>
      <c r="K140" s="17">
        <v>0</v>
      </c>
      <c r="L140" s="17">
        <v>-55973</v>
      </c>
      <c r="M140" s="17">
        <v>0</v>
      </c>
      <c r="N140" s="17">
        <v>-104312</v>
      </c>
      <c r="O140" s="38">
        <v>-32781</v>
      </c>
      <c r="P140" s="37">
        <v>-154092</v>
      </c>
    </row>
    <row r="141" spans="1:16" s="10" customFormat="1" x14ac:dyDescent="0.2">
      <c r="A141" s="11"/>
      <c r="B141" s="11">
        <v>288</v>
      </c>
      <c r="C141" s="33" t="s">
        <v>162</v>
      </c>
      <c r="D141" s="11"/>
      <c r="E141" s="34">
        <v>1.0564689561279521E-3</v>
      </c>
      <c r="F141" s="37">
        <v>46633</v>
      </c>
      <c r="G141" s="37">
        <v>13881</v>
      </c>
      <c r="H141" s="17">
        <v>0</v>
      </c>
      <c r="I141" s="17">
        <v>0</v>
      </c>
      <c r="J141" s="17">
        <v>0</v>
      </c>
      <c r="K141" s="17">
        <v>0</v>
      </c>
      <c r="L141" s="17">
        <v>-86908</v>
      </c>
      <c r="M141" s="17">
        <v>0</v>
      </c>
      <c r="N141" s="17">
        <v>-161965</v>
      </c>
      <c r="O141" s="38">
        <v>-64390</v>
      </c>
      <c r="P141" s="37">
        <v>-252749</v>
      </c>
    </row>
    <row r="142" spans="1:16" s="10" customFormat="1" x14ac:dyDescent="0.2">
      <c r="A142" s="11"/>
      <c r="B142" s="11">
        <v>290</v>
      </c>
      <c r="C142" s="33" t="s">
        <v>163</v>
      </c>
      <c r="D142" s="11"/>
      <c r="E142" s="34">
        <v>3.0543959215448739E-3</v>
      </c>
      <c r="F142" s="37">
        <v>134824</v>
      </c>
      <c r="G142" s="37">
        <v>40133</v>
      </c>
      <c r="H142" s="17">
        <v>0</v>
      </c>
      <c r="I142" s="17">
        <v>0</v>
      </c>
      <c r="J142" s="17">
        <v>0</v>
      </c>
      <c r="K142" s="17">
        <v>0</v>
      </c>
      <c r="L142" s="17">
        <v>-251263</v>
      </c>
      <c r="M142" s="17">
        <v>0</v>
      </c>
      <c r="N142" s="17">
        <v>-468262</v>
      </c>
      <c r="O142" s="38">
        <v>-43741</v>
      </c>
      <c r="P142" s="37">
        <v>-588309</v>
      </c>
    </row>
    <row r="143" spans="1:16" s="10" customFormat="1" x14ac:dyDescent="0.2">
      <c r="A143" s="11"/>
      <c r="B143" s="11">
        <v>291</v>
      </c>
      <c r="C143" s="33" t="s">
        <v>164</v>
      </c>
      <c r="D143" s="11"/>
      <c r="E143" s="34">
        <v>2.053814313041438E-3</v>
      </c>
      <c r="F143" s="37">
        <v>90657</v>
      </c>
      <c r="G143" s="37">
        <v>26986</v>
      </c>
      <c r="H143" s="17">
        <v>0</v>
      </c>
      <c r="I143" s="17">
        <v>0</v>
      </c>
      <c r="J143" s="17">
        <v>0</v>
      </c>
      <c r="K143" s="17">
        <v>0</v>
      </c>
      <c r="L143" s="17">
        <v>-168953</v>
      </c>
      <c r="M143" s="17">
        <v>0</v>
      </c>
      <c r="N143" s="17">
        <v>-314865</v>
      </c>
      <c r="O143" s="38">
        <v>-23577</v>
      </c>
      <c r="P143" s="37">
        <v>-389752</v>
      </c>
    </row>
    <row r="144" spans="1:16" s="10" customFormat="1" x14ac:dyDescent="0.2">
      <c r="A144" s="11"/>
      <c r="B144" s="11">
        <v>292</v>
      </c>
      <c r="C144" s="33" t="s">
        <v>165</v>
      </c>
      <c r="D144" s="11"/>
      <c r="E144" s="34">
        <v>1.6128942922742006E-3</v>
      </c>
      <c r="F144" s="37">
        <v>71195</v>
      </c>
      <c r="G144" s="37">
        <v>21193</v>
      </c>
      <c r="H144" s="17">
        <v>0</v>
      </c>
      <c r="I144" s="17">
        <v>0</v>
      </c>
      <c r="J144" s="17">
        <v>0</v>
      </c>
      <c r="K144" s="17">
        <v>0</v>
      </c>
      <c r="L144" s="17">
        <v>-132681</v>
      </c>
      <c r="M144" s="17">
        <v>0</v>
      </c>
      <c r="N144" s="17">
        <v>-247269</v>
      </c>
      <c r="O144" s="38">
        <v>-4057</v>
      </c>
      <c r="P144" s="37">
        <v>-291619</v>
      </c>
    </row>
    <row r="145" spans="1:16" s="10" customFormat="1" x14ac:dyDescent="0.2">
      <c r="A145" s="11"/>
      <c r="B145" s="11">
        <v>293</v>
      </c>
      <c r="C145" s="33" t="s">
        <v>166</v>
      </c>
      <c r="D145" s="11"/>
      <c r="E145" s="34">
        <v>2.7516417494580819E-3</v>
      </c>
      <c r="F145" s="37">
        <v>121460</v>
      </c>
      <c r="G145" s="37">
        <v>36155</v>
      </c>
      <c r="H145" s="17">
        <v>0</v>
      </c>
      <c r="I145" s="17">
        <v>0</v>
      </c>
      <c r="J145" s="17">
        <v>0</v>
      </c>
      <c r="K145" s="17">
        <v>0</v>
      </c>
      <c r="L145" s="17">
        <v>-226358</v>
      </c>
      <c r="M145" s="17">
        <v>0</v>
      </c>
      <c r="N145" s="17">
        <v>-421847</v>
      </c>
      <c r="O145" s="38">
        <v>-291373</v>
      </c>
      <c r="P145" s="37">
        <v>-781963</v>
      </c>
    </row>
    <row r="146" spans="1:16" s="10" customFormat="1" x14ac:dyDescent="0.2">
      <c r="A146" s="11"/>
      <c r="B146" s="11">
        <v>294</v>
      </c>
      <c r="C146" s="33" t="s">
        <v>167</v>
      </c>
      <c r="D146" s="11"/>
      <c r="E146" s="34">
        <v>1.6743678350967504E-3</v>
      </c>
      <c r="F146" s="37">
        <v>73908</v>
      </c>
      <c r="G146" s="37">
        <v>22000</v>
      </c>
      <c r="H146" s="17">
        <v>0</v>
      </c>
      <c r="I146" s="17">
        <v>0</v>
      </c>
      <c r="J146" s="17">
        <v>0</v>
      </c>
      <c r="K146" s="17">
        <v>0</v>
      </c>
      <c r="L146" s="17">
        <v>-137738</v>
      </c>
      <c r="M146" s="17">
        <v>0</v>
      </c>
      <c r="N146" s="17">
        <v>-256693</v>
      </c>
      <c r="O146" s="38">
        <v>40632</v>
      </c>
      <c r="P146" s="37">
        <v>-257891</v>
      </c>
    </row>
    <row r="147" spans="1:16" s="10" customFormat="1" x14ac:dyDescent="0.2">
      <c r="A147" s="11"/>
      <c r="B147" s="11">
        <v>295</v>
      </c>
      <c r="C147" s="33" t="s">
        <v>168</v>
      </c>
      <c r="D147" s="11"/>
      <c r="E147" s="34">
        <v>7.9855155570952348E-3</v>
      </c>
      <c r="F147" s="37">
        <v>352488</v>
      </c>
      <c r="G147" s="37">
        <v>104925</v>
      </c>
      <c r="H147" s="17">
        <v>0</v>
      </c>
      <c r="I147" s="17">
        <v>0</v>
      </c>
      <c r="J147" s="17">
        <v>0</v>
      </c>
      <c r="K147" s="17">
        <v>0</v>
      </c>
      <c r="L147" s="17">
        <v>-656911</v>
      </c>
      <c r="M147" s="17">
        <v>0</v>
      </c>
      <c r="N147" s="17">
        <v>-1224239</v>
      </c>
      <c r="O147" s="38">
        <v>-584776</v>
      </c>
      <c r="P147" s="37">
        <v>-2008513</v>
      </c>
    </row>
    <row r="148" spans="1:16" s="10" customFormat="1" x14ac:dyDescent="0.2">
      <c r="A148" s="11"/>
      <c r="B148" s="11">
        <v>296</v>
      </c>
      <c r="C148" s="33" t="s">
        <v>169</v>
      </c>
      <c r="D148" s="11"/>
      <c r="E148" s="34">
        <v>1.2706050278501204E-3</v>
      </c>
      <c r="F148" s="37">
        <v>56086</v>
      </c>
      <c r="G148" s="37">
        <v>16695</v>
      </c>
      <c r="H148" s="17">
        <v>0</v>
      </c>
      <c r="I148" s="17">
        <v>0</v>
      </c>
      <c r="J148" s="17">
        <v>0</v>
      </c>
      <c r="K148" s="17">
        <v>0</v>
      </c>
      <c r="L148" s="17">
        <v>-104524</v>
      </c>
      <c r="M148" s="17">
        <v>0</v>
      </c>
      <c r="N148" s="17">
        <v>-194793</v>
      </c>
      <c r="O148" s="38">
        <v>-11705</v>
      </c>
      <c r="P148" s="37">
        <v>-238241</v>
      </c>
    </row>
    <row r="149" spans="1:16" s="10" customFormat="1" x14ac:dyDescent="0.2">
      <c r="A149" s="11"/>
      <c r="B149" s="11">
        <v>297</v>
      </c>
      <c r="C149" s="33" t="s">
        <v>170</v>
      </c>
      <c r="D149" s="11"/>
      <c r="E149" s="34">
        <v>2.4790101974541557E-3</v>
      </c>
      <c r="F149" s="37">
        <v>109426</v>
      </c>
      <c r="G149" s="37">
        <v>32573</v>
      </c>
      <c r="H149" s="17">
        <v>0</v>
      </c>
      <c r="I149" s="17">
        <v>0</v>
      </c>
      <c r="J149" s="17">
        <v>0</v>
      </c>
      <c r="K149" s="17">
        <v>0</v>
      </c>
      <c r="L149" s="17">
        <v>-203930</v>
      </c>
      <c r="M149" s="17">
        <v>0</v>
      </c>
      <c r="N149" s="17">
        <v>-380051</v>
      </c>
      <c r="O149" s="38">
        <v>32837</v>
      </c>
      <c r="P149" s="37">
        <v>-409145</v>
      </c>
    </row>
    <row r="150" spans="1:16" s="10" customFormat="1" x14ac:dyDescent="0.2">
      <c r="A150" s="11"/>
      <c r="B150" s="11">
        <v>298</v>
      </c>
      <c r="C150" s="33" t="s">
        <v>171</v>
      </c>
      <c r="D150" s="11"/>
      <c r="E150" s="34">
        <v>2.598052279545909E-3</v>
      </c>
      <c r="F150" s="37">
        <v>114680</v>
      </c>
      <c r="G150" s="37">
        <v>34137</v>
      </c>
      <c r="H150" s="17">
        <v>0</v>
      </c>
      <c r="I150" s="17">
        <v>0</v>
      </c>
      <c r="J150" s="17">
        <v>0</v>
      </c>
      <c r="K150" s="17">
        <v>0</v>
      </c>
      <c r="L150" s="17">
        <v>-213723</v>
      </c>
      <c r="M150" s="17">
        <v>0</v>
      </c>
      <c r="N150" s="17">
        <v>-398301</v>
      </c>
      <c r="O150" s="38">
        <v>-16927</v>
      </c>
      <c r="P150" s="37">
        <v>-480134</v>
      </c>
    </row>
    <row r="151" spans="1:16" s="10" customFormat="1" x14ac:dyDescent="0.2">
      <c r="A151" s="11"/>
      <c r="B151" s="11">
        <v>299</v>
      </c>
      <c r="C151" s="33" t="s">
        <v>172</v>
      </c>
      <c r="D151" s="11"/>
      <c r="E151" s="34">
        <v>1.5343667278635944E-3</v>
      </c>
      <c r="F151" s="37">
        <v>67728</v>
      </c>
      <c r="G151" s="37">
        <v>20161</v>
      </c>
      <c r="H151" s="17">
        <v>0</v>
      </c>
      <c r="I151" s="17">
        <v>0</v>
      </c>
      <c r="J151" s="17">
        <v>0</v>
      </c>
      <c r="K151" s="17">
        <v>0</v>
      </c>
      <c r="L151" s="17">
        <v>-126221</v>
      </c>
      <c r="M151" s="17">
        <v>0</v>
      </c>
      <c r="N151" s="17">
        <v>-235230</v>
      </c>
      <c r="O151" s="38">
        <v>20174</v>
      </c>
      <c r="P151" s="37">
        <v>-253388</v>
      </c>
    </row>
    <row r="152" spans="1:16" s="10" customFormat="1" x14ac:dyDescent="0.2">
      <c r="A152" s="11"/>
      <c r="B152" s="11">
        <v>301</v>
      </c>
      <c r="C152" s="33" t="s">
        <v>173</v>
      </c>
      <c r="D152" s="11"/>
      <c r="E152" s="34">
        <v>4.9967005005582205E-3</v>
      </c>
      <c r="F152" s="37">
        <v>220559</v>
      </c>
      <c r="G152" s="37">
        <v>65654</v>
      </c>
      <c r="H152" s="17">
        <v>0</v>
      </c>
      <c r="I152" s="17">
        <v>0</v>
      </c>
      <c r="J152" s="17">
        <v>0</v>
      </c>
      <c r="K152" s="17">
        <v>0</v>
      </c>
      <c r="L152" s="17">
        <v>-411043</v>
      </c>
      <c r="M152" s="17">
        <v>0</v>
      </c>
      <c r="N152" s="17">
        <v>-766031</v>
      </c>
      <c r="O152" s="38">
        <v>-2612</v>
      </c>
      <c r="P152" s="37">
        <v>-893473</v>
      </c>
    </row>
    <row r="153" spans="1:16" s="10" customFormat="1" x14ac:dyDescent="0.2">
      <c r="A153" s="11"/>
      <c r="B153" s="11">
        <v>305</v>
      </c>
      <c r="C153" s="33" t="s">
        <v>174</v>
      </c>
      <c r="D153" s="11"/>
      <c r="E153" s="34">
        <v>0</v>
      </c>
      <c r="F153" s="37">
        <v>0</v>
      </c>
      <c r="G153" s="37">
        <v>0</v>
      </c>
      <c r="H153" s="17">
        <v>0</v>
      </c>
      <c r="I153" s="17">
        <v>0</v>
      </c>
      <c r="J153" s="17">
        <v>0</v>
      </c>
      <c r="K153" s="17">
        <v>0</v>
      </c>
      <c r="L153" s="17">
        <v>0</v>
      </c>
      <c r="M153" s="17">
        <v>0</v>
      </c>
      <c r="N153" s="17">
        <v>0</v>
      </c>
      <c r="O153" s="38">
        <v>0</v>
      </c>
      <c r="P153" s="37">
        <v>0</v>
      </c>
    </row>
    <row r="154" spans="1:16" s="10" customFormat="1" x14ac:dyDescent="0.2">
      <c r="A154" s="11"/>
      <c r="B154" s="11">
        <v>310</v>
      </c>
      <c r="C154" s="33" t="s">
        <v>175</v>
      </c>
      <c r="D154" s="11"/>
      <c r="E154" s="34">
        <v>1.4836939525106178E-3</v>
      </c>
      <c r="F154" s="37">
        <v>65492</v>
      </c>
      <c r="G154" s="37">
        <v>19495</v>
      </c>
      <c r="H154" s="17">
        <v>0</v>
      </c>
      <c r="I154" s="17">
        <v>0</v>
      </c>
      <c r="J154" s="17">
        <v>0</v>
      </c>
      <c r="K154" s="17">
        <v>0</v>
      </c>
      <c r="L154" s="17">
        <v>-122053</v>
      </c>
      <c r="M154" s="17">
        <v>0</v>
      </c>
      <c r="N154" s="17">
        <v>-227461</v>
      </c>
      <c r="O154" s="38">
        <v>85514</v>
      </c>
      <c r="P154" s="37">
        <v>-179013</v>
      </c>
    </row>
    <row r="155" spans="1:16" s="10" customFormat="1" x14ac:dyDescent="0.2">
      <c r="A155" s="11"/>
      <c r="B155" s="11">
        <v>311</v>
      </c>
      <c r="C155" s="33" t="s">
        <v>176</v>
      </c>
      <c r="D155" s="11"/>
      <c r="E155" s="34">
        <v>0</v>
      </c>
      <c r="F155" s="37">
        <v>0</v>
      </c>
      <c r="G155" s="37">
        <v>0</v>
      </c>
      <c r="H155" s="17">
        <v>0</v>
      </c>
      <c r="I155" s="17">
        <v>0</v>
      </c>
      <c r="J155" s="17">
        <v>0</v>
      </c>
      <c r="K155" s="17">
        <v>0</v>
      </c>
      <c r="L155" s="17">
        <v>0</v>
      </c>
      <c r="M155" s="17">
        <v>0</v>
      </c>
      <c r="N155" s="17">
        <v>0</v>
      </c>
      <c r="O155" s="38">
        <v>0</v>
      </c>
      <c r="P155" s="37">
        <v>0</v>
      </c>
    </row>
    <row r="156" spans="1:16" s="10" customFormat="1" x14ac:dyDescent="0.2">
      <c r="A156" s="11"/>
      <c r="B156" s="11">
        <v>319</v>
      </c>
      <c r="C156" s="33" t="s">
        <v>177</v>
      </c>
      <c r="D156" s="11"/>
      <c r="E156" s="34">
        <v>0</v>
      </c>
      <c r="F156" s="37">
        <v>0</v>
      </c>
      <c r="G156" s="37">
        <v>0</v>
      </c>
      <c r="H156" s="17">
        <v>0</v>
      </c>
      <c r="I156" s="17">
        <v>0</v>
      </c>
      <c r="J156" s="17">
        <v>0</v>
      </c>
      <c r="K156" s="17">
        <v>0</v>
      </c>
      <c r="L156" s="17">
        <v>0</v>
      </c>
      <c r="M156" s="17">
        <v>0</v>
      </c>
      <c r="N156" s="17">
        <v>0</v>
      </c>
      <c r="O156" s="38">
        <v>0</v>
      </c>
      <c r="P156" s="37">
        <v>0</v>
      </c>
    </row>
    <row r="157" spans="1:16" s="10" customFormat="1" x14ac:dyDescent="0.2">
      <c r="A157" s="11"/>
      <c r="B157" s="11">
        <v>320</v>
      </c>
      <c r="C157" s="33" t="s">
        <v>178</v>
      </c>
      <c r="D157" s="11"/>
      <c r="E157" s="34">
        <v>8.4121208997599186E-4</v>
      </c>
      <c r="F157" s="37">
        <v>37132</v>
      </c>
      <c r="G157" s="37">
        <v>11053</v>
      </c>
      <c r="H157" s="17">
        <v>0</v>
      </c>
      <c r="I157" s="17">
        <v>0</v>
      </c>
      <c r="J157" s="17">
        <v>0</v>
      </c>
      <c r="K157" s="17">
        <v>0</v>
      </c>
      <c r="L157" s="17">
        <v>-69201</v>
      </c>
      <c r="M157" s="17">
        <v>0</v>
      </c>
      <c r="N157" s="17">
        <v>-128964</v>
      </c>
      <c r="O157" s="38">
        <v>26773</v>
      </c>
      <c r="P157" s="37">
        <v>-123207</v>
      </c>
    </row>
    <row r="158" spans="1:16" s="10" customFormat="1" x14ac:dyDescent="0.2">
      <c r="A158" s="11"/>
      <c r="B158" s="11">
        <v>325</v>
      </c>
      <c r="C158" s="33" t="s">
        <v>179</v>
      </c>
      <c r="D158" s="11"/>
      <c r="E158" s="34">
        <v>0</v>
      </c>
      <c r="F158" s="37">
        <v>0</v>
      </c>
      <c r="G158" s="37">
        <v>0</v>
      </c>
      <c r="H158" s="17">
        <v>0</v>
      </c>
      <c r="I158" s="17">
        <v>0</v>
      </c>
      <c r="J158" s="17">
        <v>0</v>
      </c>
      <c r="K158" s="17">
        <v>0</v>
      </c>
      <c r="L158" s="17">
        <v>0</v>
      </c>
      <c r="M158" s="17">
        <v>0</v>
      </c>
      <c r="N158" s="17">
        <v>0</v>
      </c>
      <c r="O158" s="38">
        <v>0</v>
      </c>
      <c r="P158" s="37">
        <v>0</v>
      </c>
    </row>
    <row r="159" spans="1:16" s="10" customFormat="1" x14ac:dyDescent="0.2">
      <c r="A159" s="11"/>
      <c r="B159" s="11">
        <v>326</v>
      </c>
      <c r="C159" s="33" t="s">
        <v>180</v>
      </c>
      <c r="D159" s="11"/>
      <c r="E159" s="34">
        <v>0</v>
      </c>
      <c r="F159" s="37">
        <v>0</v>
      </c>
      <c r="G159" s="37">
        <v>0</v>
      </c>
      <c r="H159" s="17">
        <v>0</v>
      </c>
      <c r="I159" s="17">
        <v>0</v>
      </c>
      <c r="J159" s="17">
        <v>0</v>
      </c>
      <c r="K159" s="17">
        <v>0</v>
      </c>
      <c r="L159" s="17">
        <v>0</v>
      </c>
      <c r="M159" s="17">
        <v>0</v>
      </c>
      <c r="N159" s="17">
        <v>0</v>
      </c>
      <c r="O159" s="38">
        <v>0</v>
      </c>
      <c r="P159" s="37">
        <v>0</v>
      </c>
    </row>
    <row r="160" spans="1:16" s="10" customFormat="1" x14ac:dyDescent="0.2">
      <c r="A160" s="11"/>
      <c r="B160" s="11">
        <v>330</v>
      </c>
      <c r="C160" s="33" t="s">
        <v>181</v>
      </c>
      <c r="D160" s="11"/>
      <c r="E160" s="34">
        <v>1.2536983009983055E-5</v>
      </c>
      <c r="F160" s="37">
        <v>553</v>
      </c>
      <c r="G160" s="37">
        <v>165</v>
      </c>
      <c r="H160" s="17">
        <v>0</v>
      </c>
      <c r="I160" s="17">
        <v>0</v>
      </c>
      <c r="J160" s="17">
        <v>0</v>
      </c>
      <c r="K160" s="17">
        <v>0</v>
      </c>
      <c r="L160" s="17">
        <v>-1031</v>
      </c>
      <c r="M160" s="17">
        <v>0</v>
      </c>
      <c r="N160" s="17">
        <v>-1922</v>
      </c>
      <c r="O160" s="38">
        <v>-105</v>
      </c>
      <c r="P160" s="37">
        <v>-2340</v>
      </c>
    </row>
    <row r="161" spans="1:16" s="10" customFormat="1" x14ac:dyDescent="0.2">
      <c r="A161" s="11"/>
      <c r="B161" s="11">
        <v>350</v>
      </c>
      <c r="C161" s="33" t="s">
        <v>182</v>
      </c>
      <c r="D161" s="11"/>
      <c r="E161" s="34">
        <v>3.5308410624334451E-4</v>
      </c>
      <c r="F161" s="37">
        <v>15585</v>
      </c>
      <c r="G161" s="37">
        <v>4639</v>
      </c>
      <c r="H161" s="17">
        <v>0</v>
      </c>
      <c r="I161" s="17">
        <v>0</v>
      </c>
      <c r="J161" s="17">
        <v>0</v>
      </c>
      <c r="K161" s="17">
        <v>0</v>
      </c>
      <c r="L161" s="17">
        <v>-29046</v>
      </c>
      <c r="M161" s="17">
        <v>0</v>
      </c>
      <c r="N161" s="17">
        <v>-54130</v>
      </c>
      <c r="O161" s="38">
        <v>16748</v>
      </c>
      <c r="P161" s="37">
        <v>-46204</v>
      </c>
    </row>
    <row r="162" spans="1:16" s="10" customFormat="1" x14ac:dyDescent="0.2">
      <c r="A162" s="11"/>
      <c r="B162" s="11">
        <v>360</v>
      </c>
      <c r="C162" s="33" t="s">
        <v>183</v>
      </c>
      <c r="D162" s="11"/>
      <c r="E162" s="34">
        <v>2.2936076040782298E-4</v>
      </c>
      <c r="F162" s="37">
        <v>10124</v>
      </c>
      <c r="G162" s="37">
        <v>3014</v>
      </c>
      <c r="H162" s="17">
        <v>0</v>
      </c>
      <c r="I162" s="17">
        <v>0</v>
      </c>
      <c r="J162" s="17">
        <v>0</v>
      </c>
      <c r="K162" s="17">
        <v>0</v>
      </c>
      <c r="L162" s="17">
        <v>-18868</v>
      </c>
      <c r="M162" s="17">
        <v>0</v>
      </c>
      <c r="N162" s="17">
        <v>-35163</v>
      </c>
      <c r="O162" s="38">
        <v>3134</v>
      </c>
      <c r="P162" s="37">
        <v>-37759</v>
      </c>
    </row>
    <row r="163" spans="1:16" s="10" customFormat="1" x14ac:dyDescent="0.2">
      <c r="A163" s="11"/>
      <c r="B163" s="11">
        <v>400</v>
      </c>
      <c r="C163" s="33" t="s">
        <v>184</v>
      </c>
      <c r="D163" s="11"/>
      <c r="E163" s="34">
        <v>0</v>
      </c>
      <c r="F163" s="37">
        <v>0</v>
      </c>
      <c r="G163" s="37">
        <v>0</v>
      </c>
      <c r="H163" s="17">
        <v>0</v>
      </c>
      <c r="I163" s="17">
        <v>0</v>
      </c>
      <c r="J163" s="17">
        <v>0</v>
      </c>
      <c r="K163" s="17">
        <v>0</v>
      </c>
      <c r="L163" s="17">
        <v>0</v>
      </c>
      <c r="M163" s="17">
        <v>0</v>
      </c>
      <c r="N163" s="17">
        <v>0</v>
      </c>
      <c r="O163" s="38">
        <v>1605</v>
      </c>
      <c r="P163" s="37">
        <v>1605</v>
      </c>
    </row>
    <row r="164" spans="1:16" s="10" customFormat="1" x14ac:dyDescent="0.2">
      <c r="A164" s="11"/>
      <c r="B164" s="11">
        <v>402</v>
      </c>
      <c r="C164" s="33" t="s">
        <v>185</v>
      </c>
      <c r="D164" s="11"/>
      <c r="E164" s="34">
        <v>1.7888378547147076E-3</v>
      </c>
      <c r="F164" s="37">
        <v>78961</v>
      </c>
      <c r="G164" s="37">
        <v>23504</v>
      </c>
      <c r="H164" s="17">
        <v>0</v>
      </c>
      <c r="I164" s="17">
        <v>0</v>
      </c>
      <c r="J164" s="17">
        <v>0</v>
      </c>
      <c r="K164" s="17">
        <v>0</v>
      </c>
      <c r="L164" s="17">
        <v>-147155</v>
      </c>
      <c r="M164" s="17">
        <v>0</v>
      </c>
      <c r="N164" s="17">
        <v>-274242</v>
      </c>
      <c r="O164" s="38">
        <v>2455</v>
      </c>
      <c r="P164" s="37">
        <v>-316477</v>
      </c>
    </row>
    <row r="165" spans="1:16" s="10" customFormat="1" x14ac:dyDescent="0.2">
      <c r="A165" s="11"/>
      <c r="B165" s="11">
        <v>403</v>
      </c>
      <c r="C165" s="33" t="s">
        <v>186</v>
      </c>
      <c r="D165" s="11"/>
      <c r="E165" s="34">
        <v>5.1021550664924293E-3</v>
      </c>
      <c r="F165" s="37">
        <v>225214</v>
      </c>
      <c r="G165" s="37">
        <v>67040</v>
      </c>
      <c r="H165" s="17">
        <v>0</v>
      </c>
      <c r="I165" s="17">
        <v>0</v>
      </c>
      <c r="J165" s="17">
        <v>0</v>
      </c>
      <c r="K165" s="17">
        <v>0</v>
      </c>
      <c r="L165" s="17">
        <v>-419718</v>
      </c>
      <c r="M165" s="17">
        <v>0</v>
      </c>
      <c r="N165" s="17">
        <v>-782198</v>
      </c>
      <c r="O165" s="38">
        <v>-6965</v>
      </c>
      <c r="P165" s="37">
        <v>-916627</v>
      </c>
    </row>
    <row r="166" spans="1:16" s="10" customFormat="1" x14ac:dyDescent="0.2">
      <c r="A166" s="11"/>
      <c r="B166" s="11">
        <v>405</v>
      </c>
      <c r="C166" s="33" t="s">
        <v>187</v>
      </c>
      <c r="D166" s="11"/>
      <c r="E166" s="34">
        <v>4.9301410567279746E-5</v>
      </c>
      <c r="F166" s="37">
        <v>2176</v>
      </c>
      <c r="G166" s="37">
        <v>648</v>
      </c>
      <c r="H166" s="17">
        <v>0</v>
      </c>
      <c r="I166" s="17">
        <v>0</v>
      </c>
      <c r="J166" s="17">
        <v>0</v>
      </c>
      <c r="K166" s="17">
        <v>0</v>
      </c>
      <c r="L166" s="17">
        <v>-4056</v>
      </c>
      <c r="M166" s="17">
        <v>0</v>
      </c>
      <c r="N166" s="17">
        <v>-7558</v>
      </c>
      <c r="O166" s="38">
        <v>4668</v>
      </c>
      <c r="P166" s="37">
        <v>-4122</v>
      </c>
    </row>
    <row r="167" spans="1:16" s="10" customFormat="1" x14ac:dyDescent="0.2">
      <c r="A167" s="11"/>
      <c r="B167" s="11">
        <v>407</v>
      </c>
      <c r="C167" s="33" t="s">
        <v>188</v>
      </c>
      <c r="D167" s="11"/>
      <c r="E167" s="34">
        <v>0</v>
      </c>
      <c r="F167" s="37">
        <v>0</v>
      </c>
      <c r="G167" s="37">
        <v>0</v>
      </c>
      <c r="H167" s="17">
        <v>0</v>
      </c>
      <c r="I167" s="17">
        <v>0</v>
      </c>
      <c r="J167" s="17">
        <v>0</v>
      </c>
      <c r="K167" s="17">
        <v>0</v>
      </c>
      <c r="L167" s="17">
        <v>0</v>
      </c>
      <c r="M167" s="17">
        <v>0</v>
      </c>
      <c r="N167" s="17">
        <v>0</v>
      </c>
      <c r="O167" s="38">
        <v>-12818</v>
      </c>
      <c r="P167" s="37">
        <v>-12818</v>
      </c>
    </row>
    <row r="168" spans="1:16" s="10" customFormat="1" x14ac:dyDescent="0.2">
      <c r="A168" s="11"/>
      <c r="B168" s="11">
        <v>408</v>
      </c>
      <c r="C168" s="33" t="s">
        <v>189</v>
      </c>
      <c r="D168" s="11"/>
      <c r="E168" s="34">
        <v>0</v>
      </c>
      <c r="F168" s="37">
        <v>0</v>
      </c>
      <c r="G168" s="37">
        <v>0</v>
      </c>
      <c r="H168" s="17">
        <v>0</v>
      </c>
      <c r="I168" s="17">
        <v>0</v>
      </c>
      <c r="J168" s="17">
        <v>0</v>
      </c>
      <c r="K168" s="17">
        <v>0</v>
      </c>
      <c r="L168" s="17">
        <v>0</v>
      </c>
      <c r="M168" s="17">
        <v>0</v>
      </c>
      <c r="N168" s="17">
        <v>0</v>
      </c>
      <c r="O168" s="38">
        <v>0</v>
      </c>
      <c r="P168" s="37">
        <v>0</v>
      </c>
    </row>
    <row r="169" spans="1:16" s="10" customFormat="1" x14ac:dyDescent="0.2">
      <c r="A169" s="11"/>
      <c r="B169" s="11">
        <v>409</v>
      </c>
      <c r="C169" s="33" t="s">
        <v>190</v>
      </c>
      <c r="D169" s="11"/>
      <c r="E169" s="34">
        <v>2.0911247469485956E-3</v>
      </c>
      <c r="F169" s="37">
        <v>92304</v>
      </c>
      <c r="G169" s="37">
        <v>27476</v>
      </c>
      <c r="H169" s="17">
        <v>0</v>
      </c>
      <c r="I169" s="17">
        <v>0</v>
      </c>
      <c r="J169" s="17">
        <v>0</v>
      </c>
      <c r="K169" s="17">
        <v>0</v>
      </c>
      <c r="L169" s="17">
        <v>-172022</v>
      </c>
      <c r="M169" s="17">
        <v>0</v>
      </c>
      <c r="N169" s="17">
        <v>-320585</v>
      </c>
      <c r="O169" s="38">
        <v>-63128</v>
      </c>
      <c r="P169" s="37">
        <v>-435955</v>
      </c>
    </row>
    <row r="170" spans="1:16" s="10" customFormat="1" x14ac:dyDescent="0.2">
      <c r="A170" s="11"/>
      <c r="B170" s="11">
        <v>411</v>
      </c>
      <c r="C170" s="33" t="s">
        <v>191</v>
      </c>
      <c r="D170" s="11"/>
      <c r="E170" s="34">
        <v>2.8508439077952795E-3</v>
      </c>
      <c r="F170" s="37">
        <v>125839</v>
      </c>
      <c r="G170" s="37">
        <v>37459</v>
      </c>
      <c r="H170" s="17">
        <v>0</v>
      </c>
      <c r="I170" s="17">
        <v>0</v>
      </c>
      <c r="J170" s="17">
        <v>0</v>
      </c>
      <c r="K170" s="17">
        <v>0</v>
      </c>
      <c r="L170" s="17">
        <v>-234519</v>
      </c>
      <c r="M170" s="17">
        <v>0</v>
      </c>
      <c r="N170" s="17">
        <v>-437056</v>
      </c>
      <c r="O170" s="38">
        <v>-4648</v>
      </c>
      <c r="P170" s="37">
        <v>-512925</v>
      </c>
    </row>
    <row r="171" spans="1:16" s="10" customFormat="1" x14ac:dyDescent="0.2">
      <c r="A171" s="11"/>
      <c r="B171" s="11">
        <v>413</v>
      </c>
      <c r="C171" s="33" t="s">
        <v>192</v>
      </c>
      <c r="D171" s="11"/>
      <c r="E171" s="34">
        <v>1.0944252859187435E-4</v>
      </c>
      <c r="F171" s="37">
        <v>4831</v>
      </c>
      <c r="G171" s="37">
        <v>1438</v>
      </c>
      <c r="H171" s="17">
        <v>0</v>
      </c>
      <c r="I171" s="17">
        <v>0</v>
      </c>
      <c r="J171" s="17">
        <v>0</v>
      </c>
      <c r="K171" s="17">
        <v>0</v>
      </c>
      <c r="L171" s="17">
        <v>-9003</v>
      </c>
      <c r="M171" s="17">
        <v>0</v>
      </c>
      <c r="N171" s="17">
        <v>-16778</v>
      </c>
      <c r="O171" s="38">
        <v>4588</v>
      </c>
      <c r="P171" s="37">
        <v>-14924</v>
      </c>
    </row>
    <row r="172" spans="1:16" s="10" customFormat="1" x14ac:dyDescent="0.2">
      <c r="A172" s="11"/>
      <c r="B172" s="11">
        <v>417</v>
      </c>
      <c r="C172" s="33" t="s">
        <v>193</v>
      </c>
      <c r="D172" s="11"/>
      <c r="E172" s="34">
        <v>3.0180183543005795E-5</v>
      </c>
      <c r="F172" s="37">
        <v>1332</v>
      </c>
      <c r="G172" s="37">
        <v>397</v>
      </c>
      <c r="H172" s="17">
        <v>0</v>
      </c>
      <c r="I172" s="17">
        <v>0</v>
      </c>
      <c r="J172" s="17">
        <v>0</v>
      </c>
      <c r="K172" s="17">
        <v>0</v>
      </c>
      <c r="L172" s="17">
        <v>-2483</v>
      </c>
      <c r="M172" s="17">
        <v>0</v>
      </c>
      <c r="N172" s="17">
        <v>-4627</v>
      </c>
      <c r="O172" s="38">
        <v>-3930</v>
      </c>
      <c r="P172" s="37">
        <v>-9311</v>
      </c>
    </row>
    <row r="173" spans="1:16" s="10" customFormat="1" x14ac:dyDescent="0.2">
      <c r="A173" s="11"/>
      <c r="B173" s="11">
        <v>423</v>
      </c>
      <c r="C173" s="33" t="s">
        <v>194</v>
      </c>
      <c r="D173" s="11"/>
      <c r="E173" s="34">
        <v>4.4241921029530476E-4</v>
      </c>
      <c r="F173" s="37">
        <v>19529</v>
      </c>
      <c r="G173" s="37">
        <v>5813</v>
      </c>
      <c r="H173" s="17">
        <v>0</v>
      </c>
      <c r="I173" s="17">
        <v>0</v>
      </c>
      <c r="J173" s="17">
        <v>0</v>
      </c>
      <c r="K173" s="17">
        <v>0</v>
      </c>
      <c r="L173" s="17">
        <v>-36395</v>
      </c>
      <c r="M173" s="17">
        <v>0</v>
      </c>
      <c r="N173" s="17">
        <v>-67826</v>
      </c>
      <c r="O173" s="38">
        <v>17255</v>
      </c>
      <c r="P173" s="37">
        <v>-61624</v>
      </c>
    </row>
    <row r="174" spans="1:16" s="10" customFormat="1" x14ac:dyDescent="0.2">
      <c r="A174" s="11"/>
      <c r="B174" s="11">
        <v>425</v>
      </c>
      <c r="C174" s="33" t="s">
        <v>195</v>
      </c>
      <c r="D174" s="11"/>
      <c r="E174" s="34">
        <v>1.4982854431347284E-3</v>
      </c>
      <c r="F174" s="37">
        <v>66136</v>
      </c>
      <c r="G174" s="37">
        <v>19687</v>
      </c>
      <c r="H174" s="17">
        <v>0</v>
      </c>
      <c r="I174" s="17">
        <v>0</v>
      </c>
      <c r="J174" s="17">
        <v>0</v>
      </c>
      <c r="K174" s="17">
        <v>0</v>
      </c>
      <c r="L174" s="17">
        <v>-123253</v>
      </c>
      <c r="M174" s="17">
        <v>0</v>
      </c>
      <c r="N174" s="17">
        <v>-229698</v>
      </c>
      <c r="O174" s="38">
        <v>81702</v>
      </c>
      <c r="P174" s="37">
        <v>-185426</v>
      </c>
    </row>
    <row r="175" spans="1:16" s="10" customFormat="1" x14ac:dyDescent="0.2">
      <c r="A175" s="11"/>
      <c r="B175" s="11">
        <v>440</v>
      </c>
      <c r="C175" s="33" t="s">
        <v>196</v>
      </c>
      <c r="D175" s="11"/>
      <c r="E175" s="34">
        <v>8.8412666533640334E-3</v>
      </c>
      <c r="F175" s="37">
        <v>390261</v>
      </c>
      <c r="G175" s="37">
        <v>116170</v>
      </c>
      <c r="H175" s="17">
        <v>0</v>
      </c>
      <c r="I175" s="17">
        <v>0</v>
      </c>
      <c r="J175" s="17">
        <v>0</v>
      </c>
      <c r="K175" s="17">
        <v>0</v>
      </c>
      <c r="L175" s="17">
        <v>-727308</v>
      </c>
      <c r="M175" s="17">
        <v>0</v>
      </c>
      <c r="N175" s="17">
        <v>-1355432</v>
      </c>
      <c r="O175" s="38">
        <v>-85387</v>
      </c>
      <c r="P175" s="37">
        <v>-1661696</v>
      </c>
    </row>
    <row r="176" spans="1:16" s="10" customFormat="1" x14ac:dyDescent="0.2">
      <c r="A176" s="11"/>
      <c r="B176" s="11">
        <v>450</v>
      </c>
      <c r="C176" s="33" t="s">
        <v>197</v>
      </c>
      <c r="D176" s="11"/>
      <c r="E176" s="34">
        <v>0</v>
      </c>
      <c r="F176" s="37">
        <v>0</v>
      </c>
      <c r="G176" s="37">
        <v>0</v>
      </c>
      <c r="H176" s="17">
        <v>0</v>
      </c>
      <c r="I176" s="17">
        <v>0</v>
      </c>
      <c r="J176" s="17">
        <v>0</v>
      </c>
      <c r="K176" s="17">
        <v>0</v>
      </c>
      <c r="L176" s="17">
        <v>0</v>
      </c>
      <c r="M176" s="17">
        <v>0</v>
      </c>
      <c r="N176" s="17">
        <v>0</v>
      </c>
      <c r="O176" s="38">
        <v>0</v>
      </c>
      <c r="P176" s="37">
        <v>0</v>
      </c>
    </row>
    <row r="177" spans="1:16" s="10" customFormat="1" x14ac:dyDescent="0.2">
      <c r="A177" s="11"/>
      <c r="B177" s="11">
        <v>451</v>
      </c>
      <c r="C177" s="33" t="s">
        <v>198</v>
      </c>
      <c r="D177" s="11"/>
      <c r="E177" s="34">
        <v>0</v>
      </c>
      <c r="F177" s="37">
        <v>0</v>
      </c>
      <c r="G177" s="37">
        <v>0</v>
      </c>
      <c r="H177" s="17">
        <v>0</v>
      </c>
      <c r="I177" s="17">
        <v>0</v>
      </c>
      <c r="J177" s="17">
        <v>0</v>
      </c>
      <c r="K177" s="17">
        <v>0</v>
      </c>
      <c r="L177" s="17">
        <v>0</v>
      </c>
      <c r="M177" s="17">
        <v>0</v>
      </c>
      <c r="N177" s="17">
        <v>0</v>
      </c>
      <c r="O177" s="38">
        <v>0</v>
      </c>
      <c r="P177" s="37">
        <v>0</v>
      </c>
    </row>
    <row r="178" spans="1:16" s="10" customFormat="1" x14ac:dyDescent="0.2">
      <c r="A178" s="11"/>
      <c r="B178" s="11">
        <v>452</v>
      </c>
      <c r="C178" s="33" t="s">
        <v>199</v>
      </c>
      <c r="D178" s="11"/>
      <c r="E178" s="34">
        <v>0</v>
      </c>
      <c r="F178" s="37">
        <v>0</v>
      </c>
      <c r="G178" s="37">
        <v>0</v>
      </c>
      <c r="H178" s="17">
        <v>0</v>
      </c>
      <c r="I178" s="17">
        <v>0</v>
      </c>
      <c r="J178" s="17">
        <v>0</v>
      </c>
      <c r="K178" s="17">
        <v>0</v>
      </c>
      <c r="L178" s="17">
        <v>0</v>
      </c>
      <c r="M178" s="17">
        <v>0</v>
      </c>
      <c r="N178" s="17">
        <v>0</v>
      </c>
      <c r="O178" s="38">
        <v>0</v>
      </c>
      <c r="P178" s="37">
        <v>0</v>
      </c>
    </row>
    <row r="179" spans="1:16" s="10" customFormat="1" x14ac:dyDescent="0.2">
      <c r="A179" s="11"/>
      <c r="B179" s="11">
        <v>453</v>
      </c>
      <c r="C179" s="33" t="s">
        <v>200</v>
      </c>
      <c r="D179" s="11"/>
      <c r="E179" s="34">
        <v>0</v>
      </c>
      <c r="F179" s="37">
        <v>0</v>
      </c>
      <c r="G179" s="37">
        <v>0</v>
      </c>
      <c r="H179" s="17">
        <v>0</v>
      </c>
      <c r="I179" s="17">
        <v>0</v>
      </c>
      <c r="J179" s="17">
        <v>0</v>
      </c>
      <c r="K179" s="17">
        <v>0</v>
      </c>
      <c r="L179" s="17">
        <v>0</v>
      </c>
      <c r="M179" s="17">
        <v>0</v>
      </c>
      <c r="N179" s="17">
        <v>0</v>
      </c>
      <c r="O179" s="38">
        <v>0</v>
      </c>
      <c r="P179" s="37">
        <v>0</v>
      </c>
    </row>
    <row r="180" spans="1:16" s="10" customFormat="1" ht="25.5" x14ac:dyDescent="0.2">
      <c r="A180" s="11"/>
      <c r="B180" s="11">
        <v>454</v>
      </c>
      <c r="C180" s="33" t="s">
        <v>201</v>
      </c>
      <c r="D180" s="11"/>
      <c r="E180" s="34">
        <v>3.1169767144536534E-5</v>
      </c>
      <c r="F180" s="37">
        <v>1376</v>
      </c>
      <c r="G180" s="37">
        <v>410</v>
      </c>
      <c r="H180" s="17">
        <v>0</v>
      </c>
      <c r="I180" s="17">
        <v>0</v>
      </c>
      <c r="J180" s="17">
        <v>0</v>
      </c>
      <c r="K180" s="17">
        <v>0</v>
      </c>
      <c r="L180" s="17">
        <v>-2564</v>
      </c>
      <c r="M180" s="17">
        <v>0</v>
      </c>
      <c r="N180" s="17">
        <v>-4779</v>
      </c>
      <c r="O180" s="38">
        <v>2241</v>
      </c>
      <c r="P180" s="37">
        <v>-3316</v>
      </c>
    </row>
    <row r="181" spans="1:16" s="10" customFormat="1" x14ac:dyDescent="0.2">
      <c r="A181" s="11"/>
      <c r="B181" s="11">
        <v>501</v>
      </c>
      <c r="C181" s="33" t="s">
        <v>202</v>
      </c>
      <c r="D181" s="11"/>
      <c r="E181" s="34">
        <v>8.8074081647180585E-2</v>
      </c>
      <c r="F181" s="37">
        <v>3887671</v>
      </c>
      <c r="G181" s="37">
        <v>1157243</v>
      </c>
      <c r="H181" s="17">
        <v>0</v>
      </c>
      <c r="I181" s="17">
        <v>0</v>
      </c>
      <c r="J181" s="17">
        <v>0</v>
      </c>
      <c r="K181" s="17">
        <v>0</v>
      </c>
      <c r="L181" s="17">
        <v>-7245229</v>
      </c>
      <c r="M181" s="17">
        <v>0</v>
      </c>
      <c r="N181" s="38">
        <v>-13502409</v>
      </c>
      <c r="O181" s="38">
        <v>242097</v>
      </c>
      <c r="P181" s="37">
        <v>-15460627</v>
      </c>
    </row>
    <row r="182" spans="1:16" s="10" customFormat="1" x14ac:dyDescent="0.2">
      <c r="A182" s="11"/>
      <c r="B182" s="11">
        <v>502</v>
      </c>
      <c r="C182" s="33" t="s">
        <v>203</v>
      </c>
      <c r="D182" s="11"/>
      <c r="E182" s="34">
        <v>0</v>
      </c>
      <c r="F182" s="37">
        <v>0</v>
      </c>
      <c r="G182" s="37">
        <v>0</v>
      </c>
      <c r="H182" s="17">
        <v>0</v>
      </c>
      <c r="I182" s="17">
        <v>0</v>
      </c>
      <c r="J182" s="17">
        <v>0</v>
      </c>
      <c r="K182" s="17">
        <v>0</v>
      </c>
      <c r="L182" s="17">
        <v>0</v>
      </c>
      <c r="M182" s="17">
        <v>0</v>
      </c>
      <c r="N182" s="17">
        <v>0</v>
      </c>
      <c r="O182" s="38">
        <v>0</v>
      </c>
      <c r="P182" s="37">
        <v>0</v>
      </c>
    </row>
    <row r="183" spans="1:16" s="10" customFormat="1" x14ac:dyDescent="0.2">
      <c r="A183" s="11"/>
      <c r="B183" s="11">
        <v>505</v>
      </c>
      <c r="C183" s="33" t="s">
        <v>204</v>
      </c>
      <c r="D183" s="11"/>
      <c r="E183" s="34">
        <v>7.3425579494929786E-4</v>
      </c>
      <c r="F183" s="37">
        <v>32411</v>
      </c>
      <c r="G183" s="37">
        <v>9648</v>
      </c>
      <c r="H183" s="17">
        <v>0</v>
      </c>
      <c r="I183" s="17">
        <v>0</v>
      </c>
      <c r="J183" s="17">
        <v>0</v>
      </c>
      <c r="K183" s="17">
        <v>0</v>
      </c>
      <c r="L183" s="17">
        <v>-60402</v>
      </c>
      <c r="M183" s="17">
        <v>0</v>
      </c>
      <c r="N183" s="17">
        <v>-112567</v>
      </c>
      <c r="O183" s="38">
        <v>51171</v>
      </c>
      <c r="P183" s="37">
        <v>-79739</v>
      </c>
    </row>
    <row r="184" spans="1:16" s="10" customFormat="1" x14ac:dyDescent="0.2">
      <c r="A184" s="11"/>
      <c r="B184" s="11">
        <v>506</v>
      </c>
      <c r="C184" s="33" t="s">
        <v>205</v>
      </c>
      <c r="D184" s="11"/>
      <c r="E184" s="34">
        <v>2.4266977100086511E-4</v>
      </c>
      <c r="F184" s="37">
        <v>10712</v>
      </c>
      <c r="G184" s="37">
        <v>3189</v>
      </c>
      <c r="H184" s="17">
        <v>0</v>
      </c>
      <c r="I184" s="17">
        <v>0</v>
      </c>
      <c r="J184" s="17">
        <v>0</v>
      </c>
      <c r="K184" s="17">
        <v>0</v>
      </c>
      <c r="L184" s="17">
        <v>-19963</v>
      </c>
      <c r="M184" s="17">
        <v>0</v>
      </c>
      <c r="N184" s="17">
        <v>-37203</v>
      </c>
      <c r="O184" s="38">
        <v>588</v>
      </c>
      <c r="P184" s="37">
        <v>-42677</v>
      </c>
    </row>
    <row r="185" spans="1:16" s="10" customFormat="1" x14ac:dyDescent="0.2">
      <c r="A185" s="11"/>
      <c r="B185" s="11">
        <v>507</v>
      </c>
      <c r="C185" s="33" t="s">
        <v>206</v>
      </c>
      <c r="D185" s="11"/>
      <c r="E185" s="34">
        <v>0</v>
      </c>
      <c r="F185" s="37">
        <v>0</v>
      </c>
      <c r="G185" s="37">
        <v>0</v>
      </c>
      <c r="H185" s="17">
        <v>0</v>
      </c>
      <c r="I185" s="17">
        <v>0</v>
      </c>
      <c r="J185" s="17">
        <v>0</v>
      </c>
      <c r="K185" s="17">
        <v>0</v>
      </c>
      <c r="L185" s="17">
        <v>0</v>
      </c>
      <c r="M185" s="17">
        <v>0</v>
      </c>
      <c r="N185" s="17">
        <v>0</v>
      </c>
      <c r="O185" s="38">
        <v>0</v>
      </c>
      <c r="P185" s="37">
        <v>0</v>
      </c>
    </row>
    <row r="186" spans="1:16" s="10" customFormat="1" x14ac:dyDescent="0.2">
      <c r="A186" s="11"/>
      <c r="B186" s="11">
        <v>522</v>
      </c>
      <c r="C186" s="33" t="s">
        <v>421</v>
      </c>
      <c r="D186" s="11"/>
      <c r="E186" s="34">
        <v>3.6476610256594852E-6</v>
      </c>
      <c r="F186" s="37">
        <v>161</v>
      </c>
      <c r="G186" s="37">
        <v>48</v>
      </c>
      <c r="H186" s="17">
        <v>0</v>
      </c>
      <c r="I186" s="17">
        <v>0</v>
      </c>
      <c r="J186" s="17">
        <v>0</v>
      </c>
      <c r="K186" s="17">
        <v>0</v>
      </c>
      <c r="L186" s="17">
        <v>-300</v>
      </c>
      <c r="M186" s="17">
        <v>0</v>
      </c>
      <c r="N186" s="17">
        <v>-559</v>
      </c>
      <c r="O186" s="38">
        <v>758</v>
      </c>
      <c r="P186" s="37">
        <v>108</v>
      </c>
    </row>
    <row r="187" spans="1:16" s="10" customFormat="1" x14ac:dyDescent="0.2">
      <c r="A187" s="11"/>
      <c r="B187" s="11">
        <v>601</v>
      </c>
      <c r="C187" s="33" t="s">
        <v>207</v>
      </c>
      <c r="D187" s="11"/>
      <c r="E187" s="34">
        <v>3.3431325445660139E-2</v>
      </c>
      <c r="F187" s="37">
        <v>1475689</v>
      </c>
      <c r="G187" s="37">
        <v>439270</v>
      </c>
      <c r="H187" s="17">
        <v>0</v>
      </c>
      <c r="I187" s="17">
        <v>0</v>
      </c>
      <c r="J187" s="17">
        <v>0</v>
      </c>
      <c r="K187" s="17">
        <v>0</v>
      </c>
      <c r="L187" s="17">
        <v>-2750156</v>
      </c>
      <c r="M187" s="17">
        <v>0</v>
      </c>
      <c r="N187" s="17">
        <v>-5125271</v>
      </c>
      <c r="O187" s="38">
        <v>-271402</v>
      </c>
      <c r="P187" s="37">
        <v>-6231870</v>
      </c>
    </row>
    <row r="188" spans="1:16" s="10" customFormat="1" x14ac:dyDescent="0.2">
      <c r="A188" s="11"/>
      <c r="B188" s="11">
        <v>602</v>
      </c>
      <c r="C188" s="33" t="s">
        <v>208</v>
      </c>
      <c r="D188" s="11"/>
      <c r="E188" s="34">
        <v>5.2295091429241571E-3</v>
      </c>
      <c r="F188" s="37">
        <v>230835</v>
      </c>
      <c r="G188" s="37">
        <v>68713</v>
      </c>
      <c r="H188" s="17">
        <v>0</v>
      </c>
      <c r="I188" s="17">
        <v>0</v>
      </c>
      <c r="J188" s="17">
        <v>0</v>
      </c>
      <c r="K188" s="17">
        <v>0</v>
      </c>
      <c r="L188" s="17">
        <v>-430194</v>
      </c>
      <c r="M188" s="17">
        <v>0</v>
      </c>
      <c r="N188" s="17">
        <v>-801723</v>
      </c>
      <c r="O188" s="38">
        <v>235451</v>
      </c>
      <c r="P188" s="37">
        <v>-696918</v>
      </c>
    </row>
    <row r="189" spans="1:16" s="10" customFormat="1" x14ac:dyDescent="0.2">
      <c r="A189" s="11"/>
      <c r="B189" s="11">
        <v>606</v>
      </c>
      <c r="C189" s="33" t="s">
        <v>209</v>
      </c>
      <c r="D189" s="11"/>
      <c r="E189" s="34">
        <v>1.0471893877447357E-4</v>
      </c>
      <c r="F189" s="37">
        <v>4622</v>
      </c>
      <c r="G189" s="37">
        <v>1376</v>
      </c>
      <c r="H189" s="17">
        <v>0</v>
      </c>
      <c r="I189" s="17">
        <v>0</v>
      </c>
      <c r="J189" s="17">
        <v>0</v>
      </c>
      <c r="K189" s="17">
        <v>0</v>
      </c>
      <c r="L189" s="17">
        <v>-8614</v>
      </c>
      <c r="M189" s="17">
        <v>0</v>
      </c>
      <c r="N189" s="17">
        <v>-16054</v>
      </c>
      <c r="O189" s="38">
        <v>1014</v>
      </c>
      <c r="P189" s="37">
        <v>-17656</v>
      </c>
    </row>
    <row r="190" spans="1:16" s="10" customFormat="1" x14ac:dyDescent="0.2">
      <c r="A190" s="11"/>
      <c r="B190" s="11">
        <v>701</v>
      </c>
      <c r="C190" s="33" t="s">
        <v>210</v>
      </c>
      <c r="D190" s="11"/>
      <c r="E190" s="34">
        <v>3.9588160768408804E-3</v>
      </c>
      <c r="F190" s="37">
        <v>174746</v>
      </c>
      <c r="G190" s="37">
        <v>52017</v>
      </c>
      <c r="H190" s="17">
        <v>0</v>
      </c>
      <c r="I190" s="17">
        <v>0</v>
      </c>
      <c r="J190" s="17">
        <v>0</v>
      </c>
      <c r="K190" s="17">
        <v>0</v>
      </c>
      <c r="L190" s="17">
        <v>-325664</v>
      </c>
      <c r="M190" s="17">
        <v>0</v>
      </c>
      <c r="N190" s="17">
        <v>-606916</v>
      </c>
      <c r="O190" s="38">
        <v>111787</v>
      </c>
      <c r="P190" s="37">
        <v>-594030</v>
      </c>
    </row>
    <row r="191" spans="1:16" s="10" customFormat="1" x14ac:dyDescent="0.2">
      <c r="A191" s="11"/>
      <c r="B191" s="11">
        <v>702</v>
      </c>
      <c r="C191" s="33" t="s">
        <v>211</v>
      </c>
      <c r="D191" s="11"/>
      <c r="E191" s="34">
        <v>2.3877238614077312E-3</v>
      </c>
      <c r="F191" s="37">
        <v>105396</v>
      </c>
      <c r="G191" s="37">
        <v>31373</v>
      </c>
      <c r="H191" s="17">
        <v>0</v>
      </c>
      <c r="I191" s="17">
        <v>0</v>
      </c>
      <c r="J191" s="17">
        <v>0</v>
      </c>
      <c r="K191" s="17">
        <v>0</v>
      </c>
      <c r="L191" s="17">
        <v>-196421</v>
      </c>
      <c r="M191" s="17">
        <v>0</v>
      </c>
      <c r="N191" s="17">
        <v>-366056</v>
      </c>
      <c r="O191" s="38">
        <v>-311</v>
      </c>
      <c r="P191" s="37">
        <v>-426019</v>
      </c>
    </row>
    <row r="192" spans="1:16" s="10" customFormat="1" x14ac:dyDescent="0.2">
      <c r="A192" s="11"/>
      <c r="B192" s="11">
        <v>703</v>
      </c>
      <c r="C192" s="33" t="s">
        <v>212</v>
      </c>
      <c r="D192" s="11"/>
      <c r="E192" s="34">
        <v>7.2227133650451508E-3</v>
      </c>
      <c r="F192" s="37">
        <v>318817</v>
      </c>
      <c r="G192" s="37">
        <v>94903</v>
      </c>
      <c r="H192" s="17">
        <v>0</v>
      </c>
      <c r="I192" s="17">
        <v>0</v>
      </c>
      <c r="J192" s="17">
        <v>0</v>
      </c>
      <c r="K192" s="17">
        <v>0</v>
      </c>
      <c r="L192" s="17">
        <v>-594161</v>
      </c>
      <c r="M192" s="17">
        <v>0</v>
      </c>
      <c r="N192" s="17">
        <v>-1107296</v>
      </c>
      <c r="O192" s="38">
        <v>-218810</v>
      </c>
      <c r="P192" s="37">
        <v>-1506547</v>
      </c>
    </row>
    <row r="193" spans="1:16" s="10" customFormat="1" x14ac:dyDescent="0.2">
      <c r="A193" s="11"/>
      <c r="B193" s="11">
        <v>704</v>
      </c>
      <c r="C193" s="33" t="s">
        <v>213</v>
      </c>
      <c r="D193" s="11"/>
      <c r="E193" s="34">
        <v>6.1979246285097447E-3</v>
      </c>
      <c r="F193" s="37">
        <v>273582</v>
      </c>
      <c r="G193" s="37">
        <v>81437</v>
      </c>
      <c r="H193" s="17">
        <v>0</v>
      </c>
      <c r="I193" s="17">
        <v>0</v>
      </c>
      <c r="J193" s="17">
        <v>0</v>
      </c>
      <c r="K193" s="17">
        <v>0</v>
      </c>
      <c r="L193" s="17">
        <v>-509859</v>
      </c>
      <c r="M193" s="17">
        <v>0</v>
      </c>
      <c r="N193" s="17">
        <v>-950188</v>
      </c>
      <c r="O193" s="38">
        <v>-310483</v>
      </c>
      <c r="P193" s="37">
        <v>-1415511</v>
      </c>
    </row>
    <row r="194" spans="1:16" s="10" customFormat="1" x14ac:dyDescent="0.2">
      <c r="A194" s="11"/>
      <c r="B194" s="11">
        <v>705</v>
      </c>
      <c r="C194" s="33" t="s">
        <v>214</v>
      </c>
      <c r="D194" s="11"/>
      <c r="E194" s="34">
        <v>5.120282477307809E-3</v>
      </c>
      <c r="F194" s="37">
        <v>226014</v>
      </c>
      <c r="G194" s="37">
        <v>67278</v>
      </c>
      <c r="H194" s="17">
        <v>0</v>
      </c>
      <c r="I194" s="17">
        <v>0</v>
      </c>
      <c r="J194" s="17">
        <v>0</v>
      </c>
      <c r="K194" s="17">
        <v>0</v>
      </c>
      <c r="L194" s="17">
        <v>-421209</v>
      </c>
      <c r="M194" s="17">
        <v>0</v>
      </c>
      <c r="N194" s="17">
        <v>-784977</v>
      </c>
      <c r="O194" s="38">
        <v>-23486</v>
      </c>
      <c r="P194" s="37">
        <v>-936380</v>
      </c>
    </row>
    <row r="195" spans="1:16" s="10" customFormat="1" x14ac:dyDescent="0.2">
      <c r="A195" s="11"/>
      <c r="B195" s="11">
        <v>706</v>
      </c>
      <c r="C195" s="33" t="s">
        <v>215</v>
      </c>
      <c r="D195" s="11"/>
      <c r="E195" s="34">
        <v>6.7409444506150683E-3</v>
      </c>
      <c r="F195" s="37">
        <v>297551</v>
      </c>
      <c r="G195" s="37">
        <v>88572</v>
      </c>
      <c r="H195" s="17">
        <v>0</v>
      </c>
      <c r="I195" s="17">
        <v>0</v>
      </c>
      <c r="J195" s="17">
        <v>0</v>
      </c>
      <c r="K195" s="17">
        <v>0</v>
      </c>
      <c r="L195" s="17">
        <v>-554529</v>
      </c>
      <c r="M195" s="17">
        <v>0</v>
      </c>
      <c r="N195" s="17">
        <v>-1033437</v>
      </c>
      <c r="O195" s="38">
        <v>42425</v>
      </c>
      <c r="P195" s="37">
        <v>-1159418</v>
      </c>
    </row>
    <row r="196" spans="1:16" s="10" customFormat="1" x14ac:dyDescent="0.2">
      <c r="A196" s="11"/>
      <c r="B196" s="11">
        <v>707</v>
      </c>
      <c r="C196" s="33" t="s">
        <v>216</v>
      </c>
      <c r="D196" s="11"/>
      <c r="E196" s="34">
        <v>3.7480330766718887E-4</v>
      </c>
      <c r="F196" s="37">
        <v>16544</v>
      </c>
      <c r="G196" s="37">
        <v>4925</v>
      </c>
      <c r="H196" s="17">
        <v>0</v>
      </c>
      <c r="I196" s="17">
        <v>0</v>
      </c>
      <c r="J196" s="17">
        <v>0</v>
      </c>
      <c r="K196" s="17">
        <v>0</v>
      </c>
      <c r="L196" s="17">
        <v>-30832</v>
      </c>
      <c r="M196" s="17">
        <v>0</v>
      </c>
      <c r="N196" s="17">
        <v>-57460</v>
      </c>
      <c r="O196" s="38">
        <v>-2065732</v>
      </c>
      <c r="P196" s="37">
        <v>-2132555</v>
      </c>
    </row>
    <row r="197" spans="1:16" s="10" customFormat="1" x14ac:dyDescent="0.2">
      <c r="A197" s="11"/>
      <c r="B197" s="11">
        <v>708</v>
      </c>
      <c r="C197" s="33" t="s">
        <v>217</v>
      </c>
      <c r="D197" s="11"/>
      <c r="E197" s="34">
        <v>1.2550916753422913E-3</v>
      </c>
      <c r="F197" s="37">
        <v>55401</v>
      </c>
      <c r="G197" s="37">
        <v>16491</v>
      </c>
      <c r="H197" s="17">
        <v>0</v>
      </c>
      <c r="I197" s="17">
        <v>0</v>
      </c>
      <c r="J197" s="17">
        <v>0</v>
      </c>
      <c r="K197" s="17">
        <v>0</v>
      </c>
      <c r="L197" s="17">
        <v>-103247</v>
      </c>
      <c r="M197" s="17">
        <v>0</v>
      </c>
      <c r="N197" s="17">
        <v>-192415</v>
      </c>
      <c r="O197" s="38">
        <v>10629</v>
      </c>
      <c r="P197" s="37">
        <v>-213141</v>
      </c>
    </row>
    <row r="198" spans="1:16" s="10" customFormat="1" x14ac:dyDescent="0.2">
      <c r="A198" s="11"/>
      <c r="B198" s="11">
        <v>709</v>
      </c>
      <c r="C198" s="33" t="s">
        <v>218</v>
      </c>
      <c r="D198" s="11"/>
      <c r="E198" s="34">
        <v>0</v>
      </c>
      <c r="F198" s="37">
        <v>0</v>
      </c>
      <c r="G198" s="37">
        <v>0</v>
      </c>
      <c r="H198" s="17">
        <v>0</v>
      </c>
      <c r="I198" s="17">
        <v>0</v>
      </c>
      <c r="J198" s="17">
        <v>0</v>
      </c>
      <c r="K198" s="17">
        <v>0</v>
      </c>
      <c r="L198" s="17">
        <v>0</v>
      </c>
      <c r="M198" s="17">
        <v>0</v>
      </c>
      <c r="N198" s="17">
        <v>0</v>
      </c>
      <c r="O198" s="38">
        <v>0</v>
      </c>
      <c r="P198" s="37">
        <v>0</v>
      </c>
    </row>
    <row r="199" spans="1:16" s="10" customFormat="1" x14ac:dyDescent="0.2">
      <c r="A199" s="11"/>
      <c r="B199" s="11">
        <v>711</v>
      </c>
      <c r="C199" s="33" t="s">
        <v>219</v>
      </c>
      <c r="D199" s="11"/>
      <c r="E199" s="34">
        <v>1.9280440782850428E-3</v>
      </c>
      <c r="F199" s="37">
        <v>85106</v>
      </c>
      <c r="G199" s="37">
        <v>25333</v>
      </c>
      <c r="H199" s="17">
        <v>0</v>
      </c>
      <c r="I199" s="17">
        <v>0</v>
      </c>
      <c r="J199" s="17">
        <v>0</v>
      </c>
      <c r="K199" s="17">
        <v>0</v>
      </c>
      <c r="L199" s="17">
        <v>-158606</v>
      </c>
      <c r="M199" s="17">
        <v>0</v>
      </c>
      <c r="N199" s="17">
        <v>-295584</v>
      </c>
      <c r="O199" s="38">
        <v>10076</v>
      </c>
      <c r="P199" s="37">
        <v>-333675</v>
      </c>
    </row>
    <row r="200" spans="1:16" s="10" customFormat="1" x14ac:dyDescent="0.2">
      <c r="A200" s="11"/>
      <c r="B200" s="11">
        <v>716</v>
      </c>
      <c r="C200" s="33" t="s">
        <v>220</v>
      </c>
      <c r="D200" s="11"/>
      <c r="E200" s="34">
        <v>3.2443240187135999E-3</v>
      </c>
      <c r="F200" s="37">
        <v>143207</v>
      </c>
      <c r="G200" s="37">
        <v>42629</v>
      </c>
      <c r="H200" s="17">
        <v>0</v>
      </c>
      <c r="I200" s="17">
        <v>0</v>
      </c>
      <c r="J200" s="17">
        <v>0</v>
      </c>
      <c r="K200" s="17">
        <v>0</v>
      </c>
      <c r="L200" s="17">
        <v>-266887</v>
      </c>
      <c r="M200" s="17">
        <v>0</v>
      </c>
      <c r="N200" s="17">
        <v>-497379</v>
      </c>
      <c r="O200" s="38">
        <v>72997</v>
      </c>
      <c r="P200" s="37">
        <v>-505433</v>
      </c>
    </row>
    <row r="201" spans="1:16" s="10" customFormat="1" x14ac:dyDescent="0.2">
      <c r="A201" s="11"/>
      <c r="B201" s="11">
        <v>717</v>
      </c>
      <c r="C201" s="33" t="s">
        <v>221</v>
      </c>
      <c r="D201" s="11"/>
      <c r="E201" s="34">
        <v>0</v>
      </c>
      <c r="F201" s="37">
        <v>0</v>
      </c>
      <c r="G201" s="37">
        <v>0</v>
      </c>
      <c r="H201" s="17">
        <v>0</v>
      </c>
      <c r="I201" s="17">
        <v>0</v>
      </c>
      <c r="J201" s="17">
        <v>0</v>
      </c>
      <c r="K201" s="17">
        <v>0</v>
      </c>
      <c r="L201" s="17">
        <v>0</v>
      </c>
      <c r="M201" s="17">
        <v>0</v>
      </c>
      <c r="N201" s="17">
        <v>0</v>
      </c>
      <c r="O201" s="38">
        <v>0</v>
      </c>
      <c r="P201" s="37">
        <v>0</v>
      </c>
    </row>
    <row r="202" spans="1:16" s="10" customFormat="1" x14ac:dyDescent="0.2">
      <c r="A202" s="11"/>
      <c r="B202" s="11">
        <v>718</v>
      </c>
      <c r="C202" s="33" t="s">
        <v>222</v>
      </c>
      <c r="D202" s="11"/>
      <c r="E202" s="34">
        <v>2.9681328439171697E-3</v>
      </c>
      <c r="F202" s="37">
        <v>131016</v>
      </c>
      <c r="G202" s="37">
        <v>39000</v>
      </c>
      <c r="H202" s="17">
        <v>0</v>
      </c>
      <c r="I202" s="17">
        <v>0</v>
      </c>
      <c r="J202" s="17">
        <v>0</v>
      </c>
      <c r="K202" s="17">
        <v>0</v>
      </c>
      <c r="L202" s="17">
        <v>-244167</v>
      </c>
      <c r="M202" s="17">
        <v>0</v>
      </c>
      <c r="N202" s="17">
        <v>-455037</v>
      </c>
      <c r="O202" s="38">
        <v>-11454</v>
      </c>
      <c r="P202" s="37">
        <v>-540642</v>
      </c>
    </row>
    <row r="203" spans="1:16" s="10" customFormat="1" x14ac:dyDescent="0.2">
      <c r="A203" s="11"/>
      <c r="B203" s="11">
        <v>719</v>
      </c>
      <c r="C203" s="33" t="s">
        <v>223</v>
      </c>
      <c r="D203" s="11"/>
      <c r="E203" s="34">
        <v>0</v>
      </c>
      <c r="F203" s="37">
        <v>0</v>
      </c>
      <c r="G203" s="37">
        <v>0</v>
      </c>
      <c r="H203" s="17">
        <v>0</v>
      </c>
      <c r="I203" s="17">
        <v>0</v>
      </c>
      <c r="J203" s="17">
        <v>0</v>
      </c>
      <c r="K203" s="17">
        <v>0</v>
      </c>
      <c r="L203" s="17">
        <v>0</v>
      </c>
      <c r="M203" s="17">
        <v>0</v>
      </c>
      <c r="N203" s="17">
        <v>0</v>
      </c>
      <c r="O203" s="38">
        <v>0</v>
      </c>
      <c r="P203" s="37">
        <v>0</v>
      </c>
    </row>
    <row r="204" spans="1:16" s="10" customFormat="1" x14ac:dyDescent="0.2">
      <c r="A204" s="11"/>
      <c r="B204" s="11">
        <v>720</v>
      </c>
      <c r="C204" s="33" t="s">
        <v>224</v>
      </c>
      <c r="D204" s="11"/>
      <c r="E204" s="34">
        <v>5.5150069747909279E-3</v>
      </c>
      <c r="F204" s="37">
        <v>243437</v>
      </c>
      <c r="G204" s="37">
        <v>72464</v>
      </c>
      <c r="H204" s="17">
        <v>0</v>
      </c>
      <c r="I204" s="17">
        <v>0</v>
      </c>
      <c r="J204" s="17">
        <v>0</v>
      </c>
      <c r="K204" s="17">
        <v>0</v>
      </c>
      <c r="L204" s="17">
        <v>-453680</v>
      </c>
      <c r="M204" s="17">
        <v>0</v>
      </c>
      <c r="N204" s="17">
        <v>-845492</v>
      </c>
      <c r="O204" s="38">
        <v>434756</v>
      </c>
      <c r="P204" s="37">
        <v>-548515</v>
      </c>
    </row>
    <row r="205" spans="1:16" s="10" customFormat="1" x14ac:dyDescent="0.2">
      <c r="A205" s="11"/>
      <c r="B205" s="11">
        <v>721</v>
      </c>
      <c r="C205" s="33" t="s">
        <v>225</v>
      </c>
      <c r="D205" s="11"/>
      <c r="E205" s="34">
        <v>0</v>
      </c>
      <c r="F205" s="37">
        <v>0</v>
      </c>
      <c r="G205" s="37">
        <v>0</v>
      </c>
      <c r="H205" s="17">
        <v>0</v>
      </c>
      <c r="I205" s="17">
        <v>0</v>
      </c>
      <c r="J205" s="17">
        <v>0</v>
      </c>
      <c r="K205" s="17">
        <v>0</v>
      </c>
      <c r="L205" s="17">
        <v>0</v>
      </c>
      <c r="M205" s="17">
        <v>0</v>
      </c>
      <c r="N205" s="17">
        <v>0</v>
      </c>
      <c r="O205" s="38">
        <v>0</v>
      </c>
      <c r="P205" s="37">
        <v>0</v>
      </c>
    </row>
    <row r="206" spans="1:16" s="10" customFormat="1" x14ac:dyDescent="0.2">
      <c r="A206" s="11"/>
      <c r="B206" s="11">
        <v>722</v>
      </c>
      <c r="C206" s="33" t="s">
        <v>226</v>
      </c>
      <c r="D206" s="11"/>
      <c r="E206" s="34">
        <v>0</v>
      </c>
      <c r="F206" s="37">
        <v>0</v>
      </c>
      <c r="G206" s="37">
        <v>0</v>
      </c>
      <c r="H206" s="17">
        <v>0</v>
      </c>
      <c r="I206" s="17">
        <v>0</v>
      </c>
      <c r="J206" s="17">
        <v>0</v>
      </c>
      <c r="K206" s="17">
        <v>0</v>
      </c>
      <c r="L206" s="17">
        <v>0</v>
      </c>
      <c r="M206" s="17">
        <v>0</v>
      </c>
      <c r="N206" s="17">
        <v>0</v>
      </c>
      <c r="O206" s="38">
        <v>0</v>
      </c>
      <c r="P206" s="37">
        <v>0</v>
      </c>
    </row>
    <row r="207" spans="1:16" s="10" customFormat="1" x14ac:dyDescent="0.2">
      <c r="A207" s="11"/>
      <c r="B207" s="11">
        <v>723</v>
      </c>
      <c r="C207" s="33" t="s">
        <v>227</v>
      </c>
      <c r="D207" s="11"/>
      <c r="E207" s="34">
        <v>2.692303133789562E-3</v>
      </c>
      <c r="F207" s="37">
        <v>118841</v>
      </c>
      <c r="G207" s="37">
        <v>35375</v>
      </c>
      <c r="H207" s="17">
        <v>0</v>
      </c>
      <c r="I207" s="17">
        <v>0</v>
      </c>
      <c r="J207" s="17">
        <v>0</v>
      </c>
      <c r="K207" s="17">
        <v>0</v>
      </c>
      <c r="L207" s="17">
        <v>-221477</v>
      </c>
      <c r="M207" s="17">
        <v>0</v>
      </c>
      <c r="N207" s="17">
        <v>-412750</v>
      </c>
      <c r="O207" s="38">
        <v>-112903</v>
      </c>
      <c r="P207" s="37">
        <v>-592914</v>
      </c>
    </row>
    <row r="208" spans="1:16" s="10" customFormat="1" x14ac:dyDescent="0.2">
      <c r="A208" s="11"/>
      <c r="B208" s="11">
        <v>724</v>
      </c>
      <c r="C208" s="33" t="s">
        <v>228</v>
      </c>
      <c r="D208" s="11"/>
      <c r="E208" s="34">
        <v>2.8738227331704309E-3</v>
      </c>
      <c r="F208" s="37">
        <v>126853</v>
      </c>
      <c r="G208" s="37">
        <v>37761</v>
      </c>
      <c r="H208" s="17">
        <v>0</v>
      </c>
      <c r="I208" s="17">
        <v>0</v>
      </c>
      <c r="J208" s="17">
        <v>0</v>
      </c>
      <c r="K208" s="17">
        <v>0</v>
      </c>
      <c r="L208" s="17">
        <v>-236409</v>
      </c>
      <c r="M208" s="17">
        <v>0</v>
      </c>
      <c r="N208" s="17">
        <v>-440578</v>
      </c>
      <c r="O208" s="38">
        <v>55720</v>
      </c>
      <c r="P208" s="37">
        <v>-456653</v>
      </c>
    </row>
    <row r="209" spans="1:16" s="10" customFormat="1" x14ac:dyDescent="0.2">
      <c r="A209" s="11"/>
      <c r="B209" s="11">
        <v>725</v>
      </c>
      <c r="C209" s="33" t="s">
        <v>229</v>
      </c>
      <c r="D209" s="11"/>
      <c r="E209" s="34">
        <v>0</v>
      </c>
      <c r="F209" s="37">
        <v>0</v>
      </c>
      <c r="G209" s="37">
        <v>0</v>
      </c>
      <c r="H209" s="17">
        <v>0</v>
      </c>
      <c r="I209" s="17">
        <v>0</v>
      </c>
      <c r="J209" s="17">
        <v>0</v>
      </c>
      <c r="K209" s="17">
        <v>0</v>
      </c>
      <c r="L209" s="17">
        <v>0</v>
      </c>
      <c r="M209" s="17">
        <v>0</v>
      </c>
      <c r="N209" s="17">
        <v>0</v>
      </c>
      <c r="O209" s="38">
        <v>-709007</v>
      </c>
      <c r="P209" s="37">
        <v>-709007</v>
      </c>
    </row>
    <row r="210" spans="1:16" s="10" customFormat="1" x14ac:dyDescent="0.2">
      <c r="A210" s="11"/>
      <c r="B210" s="11">
        <v>726</v>
      </c>
      <c r="C210" s="33" t="s">
        <v>230</v>
      </c>
      <c r="D210" s="11"/>
      <c r="E210" s="34">
        <v>0</v>
      </c>
      <c r="F210" s="37">
        <v>0</v>
      </c>
      <c r="G210" s="37">
        <v>0</v>
      </c>
      <c r="H210" s="17">
        <v>0</v>
      </c>
      <c r="I210" s="17">
        <v>0</v>
      </c>
      <c r="J210" s="17">
        <v>0</v>
      </c>
      <c r="K210" s="17">
        <v>0</v>
      </c>
      <c r="L210" s="17">
        <v>0</v>
      </c>
      <c r="M210" s="17">
        <v>0</v>
      </c>
      <c r="N210" s="17">
        <v>0</v>
      </c>
      <c r="O210" s="38">
        <v>-995</v>
      </c>
      <c r="P210" s="37">
        <v>-995</v>
      </c>
    </row>
    <row r="211" spans="1:16" s="10" customFormat="1" x14ac:dyDescent="0.2">
      <c r="A211" s="11"/>
      <c r="B211" s="11">
        <v>728</v>
      </c>
      <c r="C211" s="33" t="s">
        <v>231</v>
      </c>
      <c r="D211" s="11"/>
      <c r="E211" s="34">
        <v>3.4035504751121657E-3</v>
      </c>
      <c r="F211" s="37">
        <v>150236</v>
      </c>
      <c r="G211" s="37">
        <v>44721</v>
      </c>
      <c r="H211" s="17">
        <v>0</v>
      </c>
      <c r="I211" s="17">
        <v>0</v>
      </c>
      <c r="J211" s="17">
        <v>0</v>
      </c>
      <c r="K211" s="17">
        <v>0</v>
      </c>
      <c r="L211" s="17">
        <v>-279986</v>
      </c>
      <c r="M211" s="17">
        <v>0</v>
      </c>
      <c r="N211" s="17">
        <v>-521790</v>
      </c>
      <c r="O211" s="38">
        <v>75182</v>
      </c>
      <c r="P211" s="37">
        <v>-531637</v>
      </c>
    </row>
    <row r="212" spans="1:16" s="10" customFormat="1" x14ac:dyDescent="0.2">
      <c r="A212" s="11"/>
      <c r="B212" s="11">
        <v>729</v>
      </c>
      <c r="C212" s="33" t="s">
        <v>232</v>
      </c>
      <c r="D212" s="11"/>
      <c r="E212" s="34">
        <v>3.1499554979852479E-3</v>
      </c>
      <c r="F212" s="37">
        <v>139042</v>
      </c>
      <c r="G212" s="37">
        <v>41389</v>
      </c>
      <c r="H212" s="17">
        <v>0</v>
      </c>
      <c r="I212" s="17">
        <v>0</v>
      </c>
      <c r="J212" s="17">
        <v>0</v>
      </c>
      <c r="K212" s="17">
        <v>0</v>
      </c>
      <c r="L212" s="17">
        <v>-259124</v>
      </c>
      <c r="M212" s="17">
        <v>0</v>
      </c>
      <c r="N212" s="17">
        <v>-482912</v>
      </c>
      <c r="O212" s="38">
        <v>-89911</v>
      </c>
      <c r="P212" s="37">
        <v>-651516</v>
      </c>
    </row>
    <row r="213" spans="1:16" s="10" customFormat="1" x14ac:dyDescent="0.2">
      <c r="A213" s="11"/>
      <c r="B213" s="11">
        <v>730</v>
      </c>
      <c r="C213" s="33" t="s">
        <v>233</v>
      </c>
      <c r="D213" s="11"/>
      <c r="E213" s="34">
        <v>0</v>
      </c>
      <c r="F213" s="37">
        <v>0</v>
      </c>
      <c r="G213" s="37">
        <v>0</v>
      </c>
      <c r="H213" s="17">
        <v>0</v>
      </c>
      <c r="I213" s="17">
        <v>0</v>
      </c>
      <c r="J213" s="17">
        <v>0</v>
      </c>
      <c r="K213" s="17">
        <v>0</v>
      </c>
      <c r="L213" s="17">
        <v>0</v>
      </c>
      <c r="M213" s="17">
        <v>0</v>
      </c>
      <c r="N213" s="17">
        <v>0</v>
      </c>
      <c r="O213" s="38">
        <v>0</v>
      </c>
      <c r="P213" s="37">
        <v>0</v>
      </c>
    </row>
    <row r="214" spans="1:16" s="10" customFormat="1" x14ac:dyDescent="0.2">
      <c r="A214" s="11"/>
      <c r="B214" s="11">
        <v>731</v>
      </c>
      <c r="C214" s="33" t="s">
        <v>234</v>
      </c>
      <c r="D214" s="11"/>
      <c r="E214" s="34">
        <v>0</v>
      </c>
      <c r="F214" s="37">
        <v>0</v>
      </c>
      <c r="G214" s="37">
        <v>0</v>
      </c>
      <c r="H214" s="17">
        <v>0</v>
      </c>
      <c r="I214" s="17">
        <v>0</v>
      </c>
      <c r="J214" s="17">
        <v>0</v>
      </c>
      <c r="K214" s="17">
        <v>0</v>
      </c>
      <c r="L214" s="17">
        <v>0</v>
      </c>
      <c r="M214" s="17">
        <v>0</v>
      </c>
      <c r="N214" s="17">
        <v>0</v>
      </c>
      <c r="O214" s="38">
        <v>0</v>
      </c>
      <c r="P214" s="37">
        <v>0</v>
      </c>
    </row>
    <row r="215" spans="1:16" s="10" customFormat="1" x14ac:dyDescent="0.2">
      <c r="A215" s="11"/>
      <c r="B215" s="11">
        <v>733</v>
      </c>
      <c r="C215" s="33" t="s">
        <v>235</v>
      </c>
      <c r="D215" s="11"/>
      <c r="E215" s="34">
        <v>2.4516726330163167E-3</v>
      </c>
      <c r="F215" s="37">
        <v>108219</v>
      </c>
      <c r="G215" s="37">
        <v>32214</v>
      </c>
      <c r="H215" s="17">
        <v>0</v>
      </c>
      <c r="I215" s="17">
        <v>0</v>
      </c>
      <c r="J215" s="17">
        <v>0</v>
      </c>
      <c r="K215" s="17">
        <v>0</v>
      </c>
      <c r="L215" s="17">
        <v>-201682</v>
      </c>
      <c r="M215" s="17">
        <v>0</v>
      </c>
      <c r="N215" s="17">
        <v>-375860</v>
      </c>
      <c r="O215" s="38">
        <v>-259789</v>
      </c>
      <c r="P215" s="37">
        <v>-696898</v>
      </c>
    </row>
    <row r="216" spans="1:16" s="10" customFormat="1" x14ac:dyDescent="0.2">
      <c r="A216" s="11"/>
      <c r="B216" s="11">
        <v>734</v>
      </c>
      <c r="C216" s="33" t="s">
        <v>236</v>
      </c>
      <c r="D216" s="11"/>
      <c r="E216" s="34">
        <v>2.5897859973654574E-3</v>
      </c>
      <c r="F216" s="37">
        <v>114315</v>
      </c>
      <c r="G216" s="37">
        <v>34028</v>
      </c>
      <c r="H216" s="17">
        <v>0</v>
      </c>
      <c r="I216" s="17">
        <v>0</v>
      </c>
      <c r="J216" s="17">
        <v>0</v>
      </c>
      <c r="K216" s="17">
        <v>0</v>
      </c>
      <c r="L216" s="17">
        <v>-213043</v>
      </c>
      <c r="M216" s="17">
        <v>0</v>
      </c>
      <c r="N216" s="17">
        <v>-397033</v>
      </c>
      <c r="O216" s="38">
        <v>-215562</v>
      </c>
      <c r="P216" s="37">
        <v>-677295</v>
      </c>
    </row>
    <row r="217" spans="1:16" s="10" customFormat="1" x14ac:dyDescent="0.2">
      <c r="A217" s="11"/>
      <c r="B217" s="11">
        <v>735</v>
      </c>
      <c r="C217" s="33" t="s">
        <v>237</v>
      </c>
      <c r="D217" s="11"/>
      <c r="E217" s="34">
        <v>5.0539685247046329E-3</v>
      </c>
      <c r="F217" s="37">
        <v>223087</v>
      </c>
      <c r="G217" s="37">
        <v>66406</v>
      </c>
      <c r="H217" s="17">
        <v>0</v>
      </c>
      <c r="I217" s="17">
        <v>0</v>
      </c>
      <c r="J217" s="17">
        <v>0</v>
      </c>
      <c r="K217" s="17">
        <v>0</v>
      </c>
      <c r="L217" s="17">
        <v>-415754</v>
      </c>
      <c r="M217" s="17">
        <v>0</v>
      </c>
      <c r="N217" s="17">
        <v>-774811</v>
      </c>
      <c r="O217" s="38">
        <v>-98906</v>
      </c>
      <c r="P217" s="37">
        <v>-999978</v>
      </c>
    </row>
    <row r="218" spans="1:16" s="10" customFormat="1" x14ac:dyDescent="0.2">
      <c r="A218" s="11"/>
      <c r="B218" s="11">
        <v>736</v>
      </c>
      <c r="C218" s="33" t="s">
        <v>238</v>
      </c>
      <c r="D218" s="11"/>
      <c r="E218" s="34">
        <v>0</v>
      </c>
      <c r="F218" s="37">
        <v>0</v>
      </c>
      <c r="G218" s="37">
        <v>0</v>
      </c>
      <c r="H218" s="17">
        <v>0</v>
      </c>
      <c r="I218" s="17">
        <v>0</v>
      </c>
      <c r="J218" s="17">
        <v>0</v>
      </c>
      <c r="K218" s="17">
        <v>0</v>
      </c>
      <c r="L218" s="17">
        <v>0</v>
      </c>
      <c r="M218" s="17">
        <v>0</v>
      </c>
      <c r="N218" s="17">
        <v>0</v>
      </c>
      <c r="O218" s="38">
        <v>0</v>
      </c>
      <c r="P218" s="37">
        <v>0</v>
      </c>
    </row>
    <row r="219" spans="1:16" s="10" customFormat="1" x14ac:dyDescent="0.2">
      <c r="A219" s="11"/>
      <c r="B219" s="11">
        <v>737</v>
      </c>
      <c r="C219" s="33" t="s">
        <v>239</v>
      </c>
      <c r="D219" s="11"/>
      <c r="E219" s="34">
        <v>2.4455311197322232E-3</v>
      </c>
      <c r="F219" s="37">
        <v>107948</v>
      </c>
      <c r="G219" s="37">
        <v>32133</v>
      </c>
      <c r="H219" s="17">
        <v>0</v>
      </c>
      <c r="I219" s="17">
        <v>0</v>
      </c>
      <c r="J219" s="17">
        <v>0</v>
      </c>
      <c r="K219" s="17">
        <v>0</v>
      </c>
      <c r="L219" s="17">
        <v>-201176</v>
      </c>
      <c r="M219" s="17">
        <v>0</v>
      </c>
      <c r="N219" s="17">
        <v>-374918</v>
      </c>
      <c r="O219" s="38">
        <v>-64751</v>
      </c>
      <c r="P219" s="37">
        <v>-500764</v>
      </c>
    </row>
    <row r="220" spans="1:16" s="10" customFormat="1" x14ac:dyDescent="0.2">
      <c r="A220" s="11"/>
      <c r="B220" s="11">
        <v>738</v>
      </c>
      <c r="C220" s="33" t="s">
        <v>240</v>
      </c>
      <c r="D220" s="11"/>
      <c r="E220" s="34">
        <v>1.1207944297918679E-5</v>
      </c>
      <c r="F220" s="37">
        <v>495</v>
      </c>
      <c r="G220" s="37">
        <v>147</v>
      </c>
      <c r="H220" s="17">
        <v>0</v>
      </c>
      <c r="I220" s="17">
        <v>0</v>
      </c>
      <c r="J220" s="17">
        <v>0</v>
      </c>
      <c r="K220" s="17">
        <v>0</v>
      </c>
      <c r="L220" s="17">
        <v>-922</v>
      </c>
      <c r="M220" s="17">
        <v>0</v>
      </c>
      <c r="N220" s="17">
        <v>-1718</v>
      </c>
      <c r="O220" s="38">
        <v>-967076</v>
      </c>
      <c r="P220" s="37">
        <v>-969074</v>
      </c>
    </row>
    <row r="221" spans="1:16" s="10" customFormat="1" x14ac:dyDescent="0.2">
      <c r="A221" s="11"/>
      <c r="B221" s="11">
        <v>739</v>
      </c>
      <c r="C221" s="33" t="s">
        <v>241</v>
      </c>
      <c r="D221" s="11"/>
      <c r="E221" s="34">
        <v>1.7658691875972283E-3</v>
      </c>
      <c r="F221" s="37">
        <v>77947</v>
      </c>
      <c r="G221" s="37">
        <v>23203</v>
      </c>
      <c r="H221" s="17">
        <v>0</v>
      </c>
      <c r="I221" s="17">
        <v>0</v>
      </c>
      <c r="J221" s="17">
        <v>0</v>
      </c>
      <c r="K221" s="17">
        <v>0</v>
      </c>
      <c r="L221" s="17">
        <v>-145265</v>
      </c>
      <c r="M221" s="17">
        <v>0</v>
      </c>
      <c r="N221" s="17">
        <v>-270721</v>
      </c>
      <c r="O221" s="38">
        <v>-14509</v>
      </c>
      <c r="P221" s="37">
        <v>-329345</v>
      </c>
    </row>
    <row r="222" spans="1:16" s="10" customFormat="1" x14ac:dyDescent="0.2">
      <c r="A222" s="11"/>
      <c r="B222" s="11">
        <v>740</v>
      </c>
      <c r="C222" s="33" t="s">
        <v>242</v>
      </c>
      <c r="D222" s="11"/>
      <c r="E222" s="34">
        <v>0</v>
      </c>
      <c r="F222" s="37">
        <v>0</v>
      </c>
      <c r="G222" s="37">
        <v>0</v>
      </c>
      <c r="H222" s="17">
        <v>0</v>
      </c>
      <c r="I222" s="17">
        <v>0</v>
      </c>
      <c r="J222" s="17">
        <v>0</v>
      </c>
      <c r="K222" s="17">
        <v>0</v>
      </c>
      <c r="L222" s="17">
        <v>0</v>
      </c>
      <c r="M222" s="17">
        <v>0</v>
      </c>
      <c r="N222" s="17">
        <v>0</v>
      </c>
      <c r="O222" s="38">
        <v>0</v>
      </c>
      <c r="P222" s="37">
        <v>0</v>
      </c>
    </row>
    <row r="223" spans="1:16" s="10" customFormat="1" x14ac:dyDescent="0.2">
      <c r="A223" s="11"/>
      <c r="B223" s="11">
        <v>741</v>
      </c>
      <c r="C223" s="33" t="s">
        <v>243</v>
      </c>
      <c r="D223" s="11"/>
      <c r="E223" s="34">
        <v>4.9059237704383333E-3</v>
      </c>
      <c r="F223" s="37">
        <v>216552</v>
      </c>
      <c r="G223" s="37">
        <v>64461</v>
      </c>
      <c r="H223" s="17">
        <v>0</v>
      </c>
      <c r="I223" s="17">
        <v>0</v>
      </c>
      <c r="J223" s="17">
        <v>0</v>
      </c>
      <c r="K223" s="17">
        <v>0</v>
      </c>
      <c r="L223" s="17">
        <v>-403575</v>
      </c>
      <c r="M223" s="17">
        <v>0</v>
      </c>
      <c r="N223" s="17">
        <v>-752115</v>
      </c>
      <c r="O223" s="38">
        <v>-120821</v>
      </c>
      <c r="P223" s="37">
        <v>-995498</v>
      </c>
    </row>
    <row r="224" spans="1:16" s="10" customFormat="1" x14ac:dyDescent="0.2">
      <c r="A224" s="11"/>
      <c r="B224" s="11">
        <v>742</v>
      </c>
      <c r="C224" s="33" t="s">
        <v>244</v>
      </c>
      <c r="D224" s="11"/>
      <c r="E224" s="34">
        <v>1.4999276947916741E-3</v>
      </c>
      <c r="F224" s="37">
        <v>66208</v>
      </c>
      <c r="G224" s="37">
        <v>19708</v>
      </c>
      <c r="H224" s="17">
        <v>0</v>
      </c>
      <c r="I224" s="17">
        <v>0</v>
      </c>
      <c r="J224" s="17">
        <v>0</v>
      </c>
      <c r="K224" s="17">
        <v>0</v>
      </c>
      <c r="L224" s="17">
        <v>-123388</v>
      </c>
      <c r="M224" s="17">
        <v>0</v>
      </c>
      <c r="N224" s="17">
        <v>-229950</v>
      </c>
      <c r="O224" s="38">
        <v>66659</v>
      </c>
      <c r="P224" s="37">
        <v>-200763</v>
      </c>
    </row>
    <row r="225" spans="1:16" s="10" customFormat="1" x14ac:dyDescent="0.2">
      <c r="A225" s="11"/>
      <c r="B225" s="11">
        <v>743</v>
      </c>
      <c r="C225" s="33" t="s">
        <v>245</v>
      </c>
      <c r="D225" s="11"/>
      <c r="E225" s="34">
        <v>3.4757519845576403E-3</v>
      </c>
      <c r="F225" s="37">
        <v>153423</v>
      </c>
      <c r="G225" s="37">
        <v>45670</v>
      </c>
      <c r="H225" s="17">
        <v>0</v>
      </c>
      <c r="I225" s="17">
        <v>0</v>
      </c>
      <c r="J225" s="17">
        <v>0</v>
      </c>
      <c r="K225" s="17">
        <v>0</v>
      </c>
      <c r="L225" s="17">
        <v>-285925</v>
      </c>
      <c r="M225" s="17">
        <v>0</v>
      </c>
      <c r="N225" s="17">
        <v>-532859</v>
      </c>
      <c r="O225" s="38">
        <v>1078</v>
      </c>
      <c r="P225" s="37">
        <v>-618613</v>
      </c>
    </row>
    <row r="226" spans="1:16" s="10" customFormat="1" x14ac:dyDescent="0.2">
      <c r="A226" s="11"/>
      <c r="B226" s="11">
        <v>744</v>
      </c>
      <c r="C226" s="33" t="s">
        <v>246</v>
      </c>
      <c r="D226" s="11"/>
      <c r="E226" s="34">
        <v>0</v>
      </c>
      <c r="F226" s="37">
        <v>0</v>
      </c>
      <c r="G226" s="37">
        <v>0</v>
      </c>
      <c r="H226" s="17">
        <v>0</v>
      </c>
      <c r="I226" s="17">
        <v>0</v>
      </c>
      <c r="J226" s="17">
        <v>0</v>
      </c>
      <c r="K226" s="17">
        <v>0</v>
      </c>
      <c r="L226" s="17">
        <v>0</v>
      </c>
      <c r="M226" s="17">
        <v>0</v>
      </c>
      <c r="N226" s="17">
        <v>0</v>
      </c>
      <c r="O226" s="38">
        <v>0</v>
      </c>
      <c r="P226" s="37">
        <v>0</v>
      </c>
    </row>
    <row r="227" spans="1:16" s="10" customFormat="1" x14ac:dyDescent="0.2">
      <c r="A227" s="11"/>
      <c r="B227" s="11">
        <v>745</v>
      </c>
      <c r="C227" s="33" t="s">
        <v>247</v>
      </c>
      <c r="D227" s="11"/>
      <c r="E227" s="34">
        <v>3.9994863544729961E-3</v>
      </c>
      <c r="F227" s="37">
        <v>176541</v>
      </c>
      <c r="G227" s="37">
        <v>52551</v>
      </c>
      <c r="H227" s="17">
        <v>0</v>
      </c>
      <c r="I227" s="17">
        <v>0</v>
      </c>
      <c r="J227" s="17">
        <v>0</v>
      </c>
      <c r="K227" s="17">
        <v>0</v>
      </c>
      <c r="L227" s="17">
        <v>-329009</v>
      </c>
      <c r="M227" s="17">
        <v>0</v>
      </c>
      <c r="N227" s="17">
        <v>-613151</v>
      </c>
      <c r="O227" s="38">
        <v>-53912</v>
      </c>
      <c r="P227" s="37">
        <v>-766980</v>
      </c>
    </row>
    <row r="228" spans="1:16" s="10" customFormat="1" x14ac:dyDescent="0.2">
      <c r="A228" s="11"/>
      <c r="B228" s="11">
        <v>747</v>
      </c>
      <c r="C228" s="33" t="s">
        <v>248</v>
      </c>
      <c r="D228" s="11"/>
      <c r="E228" s="34">
        <v>2.8180505124661957E-3</v>
      </c>
      <c r="F228" s="37">
        <v>124391</v>
      </c>
      <c r="G228" s="37">
        <v>37028</v>
      </c>
      <c r="H228" s="17">
        <v>0</v>
      </c>
      <c r="I228" s="17">
        <v>0</v>
      </c>
      <c r="J228" s="17">
        <v>0</v>
      </c>
      <c r="K228" s="17">
        <v>0</v>
      </c>
      <c r="L228" s="17">
        <v>-231821</v>
      </c>
      <c r="M228" s="17">
        <v>0</v>
      </c>
      <c r="N228" s="17">
        <v>-432028</v>
      </c>
      <c r="O228" s="38">
        <v>39058</v>
      </c>
      <c r="P228" s="37">
        <v>-463372</v>
      </c>
    </row>
    <row r="229" spans="1:16" s="10" customFormat="1" x14ac:dyDescent="0.2">
      <c r="A229" s="11"/>
      <c r="B229" s="11">
        <v>748</v>
      </c>
      <c r="C229" s="33" t="s">
        <v>249</v>
      </c>
      <c r="D229" s="11"/>
      <c r="E229" s="34">
        <v>1.620554465080233E-3</v>
      </c>
      <c r="F229" s="37">
        <v>71533</v>
      </c>
      <c r="G229" s="37">
        <v>21293</v>
      </c>
      <c r="H229" s="17">
        <v>0</v>
      </c>
      <c r="I229" s="17">
        <v>0</v>
      </c>
      <c r="J229" s="17">
        <v>0</v>
      </c>
      <c r="K229" s="17">
        <v>0</v>
      </c>
      <c r="L229" s="17">
        <v>-133311</v>
      </c>
      <c r="M229" s="17">
        <v>0</v>
      </c>
      <c r="N229" s="17">
        <v>-248443</v>
      </c>
      <c r="O229" s="38">
        <v>-11406</v>
      </c>
      <c r="P229" s="37">
        <v>-300334</v>
      </c>
    </row>
    <row r="230" spans="1:16" s="10" customFormat="1" x14ac:dyDescent="0.2">
      <c r="A230" s="11"/>
      <c r="B230" s="11">
        <v>749</v>
      </c>
      <c r="C230" s="33" t="s">
        <v>250</v>
      </c>
      <c r="D230" s="11"/>
      <c r="E230" s="34">
        <v>3.3762416924043972E-3</v>
      </c>
      <c r="F230" s="37">
        <v>149030</v>
      </c>
      <c r="G230" s="37">
        <v>44362</v>
      </c>
      <c r="H230" s="17">
        <v>0</v>
      </c>
      <c r="I230" s="17">
        <v>0</v>
      </c>
      <c r="J230" s="17">
        <v>0</v>
      </c>
      <c r="K230" s="17">
        <v>0</v>
      </c>
      <c r="L230" s="17">
        <v>-277739</v>
      </c>
      <c r="M230" s="17">
        <v>0</v>
      </c>
      <c r="N230" s="17">
        <v>-517603</v>
      </c>
      <c r="O230" s="38">
        <v>-173815</v>
      </c>
      <c r="P230" s="37">
        <v>-775765</v>
      </c>
    </row>
    <row r="231" spans="1:16" s="10" customFormat="1" x14ac:dyDescent="0.2">
      <c r="A231" s="11"/>
      <c r="B231" s="11">
        <v>750</v>
      </c>
      <c r="C231" s="33" t="s">
        <v>251</v>
      </c>
      <c r="D231" s="11"/>
      <c r="E231" s="34">
        <v>0</v>
      </c>
      <c r="F231" s="37">
        <v>0</v>
      </c>
      <c r="G231" s="37">
        <v>0</v>
      </c>
      <c r="H231" s="17">
        <v>0</v>
      </c>
      <c r="I231" s="17">
        <v>0</v>
      </c>
      <c r="J231" s="17">
        <v>0</v>
      </c>
      <c r="K231" s="17">
        <v>0</v>
      </c>
      <c r="L231" s="17">
        <v>0</v>
      </c>
      <c r="M231" s="17">
        <v>0</v>
      </c>
      <c r="N231" s="17">
        <v>0</v>
      </c>
      <c r="O231" s="38">
        <v>0</v>
      </c>
      <c r="P231" s="37">
        <v>0</v>
      </c>
    </row>
    <row r="232" spans="1:16" s="10" customFormat="1" x14ac:dyDescent="0.2">
      <c r="A232" s="11"/>
      <c r="B232" s="11">
        <v>751</v>
      </c>
      <c r="C232" s="33" t="s">
        <v>252</v>
      </c>
      <c r="D232" s="11"/>
      <c r="E232" s="34">
        <v>9.8904182778823774E-5</v>
      </c>
      <c r="F232" s="37">
        <v>4366</v>
      </c>
      <c r="G232" s="37">
        <v>1300</v>
      </c>
      <c r="H232" s="17">
        <v>0</v>
      </c>
      <c r="I232" s="17">
        <v>0</v>
      </c>
      <c r="J232" s="17">
        <v>0</v>
      </c>
      <c r="K232" s="17">
        <v>0</v>
      </c>
      <c r="L232" s="17">
        <v>-8136</v>
      </c>
      <c r="M232" s="17">
        <v>0</v>
      </c>
      <c r="N232" s="17">
        <v>-15163</v>
      </c>
      <c r="O232" s="38">
        <v>4681</v>
      </c>
      <c r="P232" s="37">
        <v>-12952</v>
      </c>
    </row>
    <row r="233" spans="1:16" s="10" customFormat="1" x14ac:dyDescent="0.2">
      <c r="A233" s="11"/>
      <c r="B233" s="11">
        <v>752</v>
      </c>
      <c r="C233" s="33" t="s">
        <v>253</v>
      </c>
      <c r="D233" s="11"/>
      <c r="E233" s="34">
        <v>5.2140000230236913E-3</v>
      </c>
      <c r="F233" s="37">
        <v>230151</v>
      </c>
      <c r="G233" s="37">
        <v>68509</v>
      </c>
      <c r="H233" s="17">
        <v>0</v>
      </c>
      <c r="I233" s="17">
        <v>0</v>
      </c>
      <c r="J233" s="17">
        <v>0</v>
      </c>
      <c r="K233" s="17">
        <v>0</v>
      </c>
      <c r="L233" s="17">
        <v>-428919</v>
      </c>
      <c r="M233" s="17">
        <v>0</v>
      </c>
      <c r="N233" s="17">
        <v>-799345</v>
      </c>
      <c r="O233" s="38">
        <v>-197340</v>
      </c>
      <c r="P233" s="37">
        <v>-1126944</v>
      </c>
    </row>
    <row r="234" spans="1:16" s="10" customFormat="1" x14ac:dyDescent="0.2">
      <c r="A234" s="11"/>
      <c r="B234" s="11">
        <v>753</v>
      </c>
      <c r="C234" s="33" t="s">
        <v>254</v>
      </c>
      <c r="D234" s="11"/>
      <c r="E234" s="34">
        <v>3.6973018913372987E-3</v>
      </c>
      <c r="F234" s="37">
        <v>163202</v>
      </c>
      <c r="G234" s="37">
        <v>48581</v>
      </c>
      <c r="H234" s="17">
        <v>0</v>
      </c>
      <c r="I234" s="17">
        <v>0</v>
      </c>
      <c r="J234" s="17">
        <v>0</v>
      </c>
      <c r="K234" s="17">
        <v>0</v>
      </c>
      <c r="L234" s="17">
        <v>-304151</v>
      </c>
      <c r="M234" s="17">
        <v>0</v>
      </c>
      <c r="N234" s="17">
        <v>-566824</v>
      </c>
      <c r="O234" s="38">
        <v>-236449</v>
      </c>
      <c r="P234" s="37">
        <v>-895641</v>
      </c>
    </row>
    <row r="235" spans="1:16" s="10" customFormat="1" x14ac:dyDescent="0.2">
      <c r="A235" s="11"/>
      <c r="B235" s="11">
        <v>754</v>
      </c>
      <c r="C235" s="33" t="s">
        <v>255</v>
      </c>
      <c r="D235" s="11"/>
      <c r="E235" s="34">
        <v>3.238034364171792E-3</v>
      </c>
      <c r="F235" s="37">
        <v>142930</v>
      </c>
      <c r="G235" s="37">
        <v>42546</v>
      </c>
      <c r="H235" s="17">
        <v>0</v>
      </c>
      <c r="I235" s="17">
        <v>0</v>
      </c>
      <c r="J235" s="17">
        <v>0</v>
      </c>
      <c r="K235" s="17">
        <v>0</v>
      </c>
      <c r="L235" s="17">
        <v>-266370</v>
      </c>
      <c r="M235" s="17">
        <v>0</v>
      </c>
      <c r="N235" s="17">
        <v>-496415</v>
      </c>
      <c r="O235" s="38">
        <v>-37153</v>
      </c>
      <c r="P235" s="37">
        <v>-614462</v>
      </c>
    </row>
    <row r="236" spans="1:16" s="10" customFormat="1" x14ac:dyDescent="0.2">
      <c r="A236" s="11"/>
      <c r="B236" s="11">
        <v>756</v>
      </c>
      <c r="C236" s="33" t="s">
        <v>256</v>
      </c>
      <c r="D236" s="11"/>
      <c r="E236" s="34">
        <v>7.164905260199186E-3</v>
      </c>
      <c r="F236" s="37">
        <v>316265</v>
      </c>
      <c r="G236" s="37">
        <v>94143</v>
      </c>
      <c r="H236" s="17">
        <v>0</v>
      </c>
      <c r="I236" s="17">
        <v>0</v>
      </c>
      <c r="J236" s="17">
        <v>0</v>
      </c>
      <c r="K236" s="17">
        <v>0</v>
      </c>
      <c r="L236" s="17">
        <v>-589406</v>
      </c>
      <c r="M236" s="17">
        <v>0</v>
      </c>
      <c r="N236" s="17">
        <v>-1098433</v>
      </c>
      <c r="O236" s="38">
        <v>237466</v>
      </c>
      <c r="P236" s="37">
        <v>-1039965</v>
      </c>
    </row>
    <row r="237" spans="1:16" s="10" customFormat="1" x14ac:dyDescent="0.2">
      <c r="A237" s="11"/>
      <c r="B237" s="11">
        <v>757</v>
      </c>
      <c r="C237" s="33" t="s">
        <v>257</v>
      </c>
      <c r="D237" s="11"/>
      <c r="E237" s="34">
        <v>1.6257334834499206E-3</v>
      </c>
      <c r="F237" s="37">
        <v>71761</v>
      </c>
      <c r="G237" s="37">
        <v>21361</v>
      </c>
      <c r="H237" s="17">
        <v>0</v>
      </c>
      <c r="I237" s="17">
        <v>0</v>
      </c>
      <c r="J237" s="17">
        <v>0</v>
      </c>
      <c r="K237" s="17">
        <v>0</v>
      </c>
      <c r="L237" s="17">
        <v>-133737</v>
      </c>
      <c r="M237" s="17">
        <v>0</v>
      </c>
      <c r="N237" s="17">
        <v>-249237</v>
      </c>
      <c r="O237" s="38">
        <v>-26808</v>
      </c>
      <c r="P237" s="37">
        <v>-316660</v>
      </c>
    </row>
    <row r="238" spans="1:16" s="10" customFormat="1" x14ac:dyDescent="0.2">
      <c r="A238" s="11"/>
      <c r="B238" s="11">
        <v>759</v>
      </c>
      <c r="C238" s="33" t="s">
        <v>258</v>
      </c>
      <c r="D238" s="11"/>
      <c r="E238" s="34">
        <v>0</v>
      </c>
      <c r="F238" s="37">
        <v>0</v>
      </c>
      <c r="G238" s="37">
        <v>0</v>
      </c>
      <c r="H238" s="17">
        <v>0</v>
      </c>
      <c r="I238" s="17">
        <v>0</v>
      </c>
      <c r="J238" s="17">
        <v>0</v>
      </c>
      <c r="K238" s="17">
        <v>0</v>
      </c>
      <c r="L238" s="17">
        <v>0</v>
      </c>
      <c r="M238" s="17">
        <v>0</v>
      </c>
      <c r="N238" s="17">
        <v>0</v>
      </c>
      <c r="O238" s="38">
        <v>0</v>
      </c>
      <c r="P238" s="37">
        <v>0</v>
      </c>
    </row>
    <row r="239" spans="1:16" s="10" customFormat="1" x14ac:dyDescent="0.2">
      <c r="A239" s="11"/>
      <c r="B239" s="11">
        <v>760</v>
      </c>
      <c r="C239" s="33" t="s">
        <v>259</v>
      </c>
      <c r="D239" s="11"/>
      <c r="E239" s="34">
        <v>0</v>
      </c>
      <c r="F239" s="37">
        <v>0</v>
      </c>
      <c r="G239" s="37">
        <v>0</v>
      </c>
      <c r="H239" s="17">
        <v>0</v>
      </c>
      <c r="I239" s="17">
        <v>0</v>
      </c>
      <c r="J239" s="17">
        <v>0</v>
      </c>
      <c r="K239" s="17">
        <v>0</v>
      </c>
      <c r="L239" s="17">
        <v>0</v>
      </c>
      <c r="M239" s="17">
        <v>0</v>
      </c>
      <c r="N239" s="17">
        <v>0</v>
      </c>
      <c r="O239" s="38">
        <v>0</v>
      </c>
      <c r="P239" s="37">
        <v>0</v>
      </c>
    </row>
    <row r="240" spans="1:16" s="10" customFormat="1" x14ac:dyDescent="0.2">
      <c r="A240" s="11"/>
      <c r="B240" s="11">
        <v>761</v>
      </c>
      <c r="C240" s="33" t="s">
        <v>260</v>
      </c>
      <c r="D240" s="11"/>
      <c r="E240" s="34">
        <v>1.4321399483046098E-3</v>
      </c>
      <c r="F240" s="37">
        <v>63216</v>
      </c>
      <c r="G240" s="37">
        <v>18818</v>
      </c>
      <c r="H240" s="17">
        <v>0</v>
      </c>
      <c r="I240" s="17">
        <v>0</v>
      </c>
      <c r="J240" s="17">
        <v>0</v>
      </c>
      <c r="K240" s="17">
        <v>0</v>
      </c>
      <c r="L240" s="17">
        <v>-117812</v>
      </c>
      <c r="M240" s="17">
        <v>0</v>
      </c>
      <c r="N240" s="17">
        <v>-219558</v>
      </c>
      <c r="O240" s="38">
        <v>-42259</v>
      </c>
      <c r="P240" s="37">
        <v>-297595</v>
      </c>
    </row>
    <row r="241" spans="1:16" s="10" customFormat="1" x14ac:dyDescent="0.2">
      <c r="A241" s="11"/>
      <c r="B241" s="11">
        <v>762</v>
      </c>
      <c r="C241" s="33" t="s">
        <v>261</v>
      </c>
      <c r="D241" s="11"/>
      <c r="E241" s="34">
        <v>0</v>
      </c>
      <c r="F241" s="37">
        <v>0</v>
      </c>
      <c r="G241" s="37">
        <v>0</v>
      </c>
      <c r="H241" s="17">
        <v>0</v>
      </c>
      <c r="I241" s="17">
        <v>0</v>
      </c>
      <c r="J241" s="17">
        <v>0</v>
      </c>
      <c r="K241" s="17">
        <v>0</v>
      </c>
      <c r="L241" s="17">
        <v>0</v>
      </c>
      <c r="M241" s="17">
        <v>0</v>
      </c>
      <c r="N241" s="17">
        <v>0</v>
      </c>
      <c r="O241" s="38">
        <v>0</v>
      </c>
      <c r="P241" s="37">
        <v>0</v>
      </c>
    </row>
    <row r="242" spans="1:16" s="10" customFormat="1" x14ac:dyDescent="0.2">
      <c r="A242" s="11"/>
      <c r="B242" s="11">
        <v>765</v>
      </c>
      <c r="C242" s="33" t="s">
        <v>262</v>
      </c>
      <c r="D242" s="11"/>
      <c r="E242" s="34">
        <v>1.7733485434167019E-2</v>
      </c>
      <c r="F242" s="37">
        <v>782772</v>
      </c>
      <c r="G242" s="37">
        <v>233009</v>
      </c>
      <c r="H242" s="17">
        <v>0</v>
      </c>
      <c r="I242" s="17">
        <v>0</v>
      </c>
      <c r="J242" s="17">
        <v>0</v>
      </c>
      <c r="K242" s="17">
        <v>0</v>
      </c>
      <c r="L242" s="17">
        <v>-1458807</v>
      </c>
      <c r="M242" s="17">
        <v>0</v>
      </c>
      <c r="N242" s="17">
        <v>-2718675</v>
      </c>
      <c r="O242" s="38">
        <v>9408</v>
      </c>
      <c r="P242" s="37">
        <v>-3152293</v>
      </c>
    </row>
    <row r="243" spans="1:16" s="10" customFormat="1" x14ac:dyDescent="0.2">
      <c r="A243" s="11"/>
      <c r="B243" s="11">
        <v>766</v>
      </c>
      <c r="C243" s="33" t="s">
        <v>263</v>
      </c>
      <c r="D243" s="11"/>
      <c r="E243" s="34">
        <v>5.8843400607018369E-5</v>
      </c>
      <c r="F243" s="37">
        <v>2597</v>
      </c>
      <c r="G243" s="37">
        <v>773</v>
      </c>
      <c r="H243" s="17">
        <v>0</v>
      </c>
      <c r="I243" s="17">
        <v>0</v>
      </c>
      <c r="J243" s="17">
        <v>0</v>
      </c>
      <c r="K243" s="17">
        <v>0</v>
      </c>
      <c r="L243" s="17">
        <v>-4841</v>
      </c>
      <c r="M243" s="17">
        <v>0</v>
      </c>
      <c r="N243" s="17">
        <v>-9021</v>
      </c>
      <c r="O243" s="38">
        <v>-15806</v>
      </c>
      <c r="P243" s="37">
        <v>-26298</v>
      </c>
    </row>
    <row r="244" spans="1:16" s="10" customFormat="1" x14ac:dyDescent="0.2">
      <c r="A244" s="11"/>
      <c r="B244" s="11">
        <v>767</v>
      </c>
      <c r="C244" s="33" t="s">
        <v>264</v>
      </c>
      <c r="D244" s="11"/>
      <c r="E244" s="34">
        <v>1.4969332943864605E-2</v>
      </c>
      <c r="F244" s="37">
        <v>660760</v>
      </c>
      <c r="G244" s="37">
        <v>196689</v>
      </c>
      <c r="H244" s="17">
        <v>0</v>
      </c>
      <c r="I244" s="17">
        <v>0</v>
      </c>
      <c r="J244" s="17">
        <v>0</v>
      </c>
      <c r="K244" s="17">
        <v>0</v>
      </c>
      <c r="L244" s="17">
        <v>-1231420</v>
      </c>
      <c r="M244" s="17">
        <v>0</v>
      </c>
      <c r="N244" s="17">
        <v>-2294910</v>
      </c>
      <c r="O244" s="38">
        <v>255625</v>
      </c>
      <c r="P244" s="37">
        <v>-2413256</v>
      </c>
    </row>
    <row r="245" spans="1:16" s="10" customFormat="1" x14ac:dyDescent="0.2">
      <c r="A245" s="11"/>
      <c r="B245" s="11">
        <v>768</v>
      </c>
      <c r="C245" s="33" t="s">
        <v>265</v>
      </c>
      <c r="D245" s="11"/>
      <c r="E245" s="34">
        <v>3.4646676323947289E-3</v>
      </c>
      <c r="F245" s="37">
        <v>152934</v>
      </c>
      <c r="G245" s="37">
        <v>45524</v>
      </c>
      <c r="H245" s="17">
        <v>0</v>
      </c>
      <c r="I245" s="17">
        <v>0</v>
      </c>
      <c r="J245" s="17">
        <v>0</v>
      </c>
      <c r="K245" s="17">
        <v>0</v>
      </c>
      <c r="L245" s="17">
        <v>-285013</v>
      </c>
      <c r="M245" s="17">
        <v>0</v>
      </c>
      <c r="N245" s="17">
        <v>-531159</v>
      </c>
      <c r="O245" s="38">
        <v>-60003</v>
      </c>
      <c r="P245" s="37">
        <v>-677717</v>
      </c>
    </row>
    <row r="246" spans="1:16" s="10" customFormat="1" x14ac:dyDescent="0.2">
      <c r="A246" s="11"/>
      <c r="B246" s="11">
        <v>769</v>
      </c>
      <c r="C246" s="33" t="s">
        <v>266</v>
      </c>
      <c r="D246" s="11"/>
      <c r="E246" s="34">
        <v>7.0631051274624183E-3</v>
      </c>
      <c r="F246" s="37">
        <v>311772</v>
      </c>
      <c r="G246" s="37">
        <v>92805</v>
      </c>
      <c r="H246" s="17">
        <v>0</v>
      </c>
      <c r="I246" s="17">
        <v>0</v>
      </c>
      <c r="J246" s="17">
        <v>0</v>
      </c>
      <c r="K246" s="17">
        <v>0</v>
      </c>
      <c r="L246" s="17">
        <v>-581031</v>
      </c>
      <c r="M246" s="17">
        <v>0</v>
      </c>
      <c r="N246" s="17">
        <v>-1082827</v>
      </c>
      <c r="O246" s="38">
        <v>-385906</v>
      </c>
      <c r="P246" s="37">
        <v>-1645187</v>
      </c>
    </row>
    <row r="247" spans="1:16" s="10" customFormat="1" x14ac:dyDescent="0.2">
      <c r="A247" s="11"/>
      <c r="B247" s="11">
        <v>770</v>
      </c>
      <c r="C247" s="33" t="s">
        <v>267</v>
      </c>
      <c r="D247" s="11"/>
      <c r="E247" s="34">
        <v>3.3005051092891264E-3</v>
      </c>
      <c r="F247" s="37">
        <v>145687</v>
      </c>
      <c r="G247" s="37">
        <v>43367</v>
      </c>
      <c r="H247" s="17">
        <v>0</v>
      </c>
      <c r="I247" s="17">
        <v>0</v>
      </c>
      <c r="J247" s="17">
        <v>0</v>
      </c>
      <c r="K247" s="17">
        <v>0</v>
      </c>
      <c r="L247" s="17">
        <v>-271509</v>
      </c>
      <c r="M247" s="17">
        <v>0</v>
      </c>
      <c r="N247" s="17">
        <v>-505992</v>
      </c>
      <c r="O247" s="38">
        <v>-161950</v>
      </c>
      <c r="P247" s="37">
        <v>-750397</v>
      </c>
    </row>
    <row r="248" spans="1:16" s="10" customFormat="1" x14ac:dyDescent="0.2">
      <c r="A248" s="11"/>
      <c r="B248" s="11">
        <v>771</v>
      </c>
      <c r="C248" s="33" t="s">
        <v>268</v>
      </c>
      <c r="D248" s="11"/>
      <c r="E248" s="34">
        <v>2.1135533333665225E-3</v>
      </c>
      <c r="F248" s="37">
        <v>93294</v>
      </c>
      <c r="G248" s="37">
        <v>27771</v>
      </c>
      <c r="H248" s="17">
        <v>0</v>
      </c>
      <c r="I248" s="17">
        <v>0</v>
      </c>
      <c r="J248" s="17">
        <v>0</v>
      </c>
      <c r="K248" s="17">
        <v>0</v>
      </c>
      <c r="L248" s="17">
        <v>-173867</v>
      </c>
      <c r="M248" s="17">
        <v>0</v>
      </c>
      <c r="N248" s="17">
        <v>-324023</v>
      </c>
      <c r="O248" s="38">
        <v>-59201</v>
      </c>
      <c r="P248" s="37">
        <v>-436026</v>
      </c>
    </row>
    <row r="249" spans="1:16" s="10" customFormat="1" x14ac:dyDescent="0.2">
      <c r="A249" s="11"/>
      <c r="B249" s="11">
        <v>772</v>
      </c>
      <c r="C249" s="33" t="s">
        <v>269</v>
      </c>
      <c r="D249" s="11"/>
      <c r="E249" s="34">
        <v>3.7197482547061517E-3</v>
      </c>
      <c r="F249" s="37">
        <v>164193</v>
      </c>
      <c r="G249" s="37">
        <v>48876</v>
      </c>
      <c r="H249" s="17">
        <v>0</v>
      </c>
      <c r="I249" s="17">
        <v>0</v>
      </c>
      <c r="J249" s="17">
        <v>0</v>
      </c>
      <c r="K249" s="17">
        <v>0</v>
      </c>
      <c r="L249" s="17">
        <v>-305997</v>
      </c>
      <c r="M249" s="17">
        <v>0</v>
      </c>
      <c r="N249" s="17">
        <v>-570265</v>
      </c>
      <c r="O249" s="38">
        <v>-107217</v>
      </c>
      <c r="P249" s="37">
        <v>-770410</v>
      </c>
    </row>
    <row r="250" spans="1:16" s="10" customFormat="1" x14ac:dyDescent="0.2">
      <c r="A250" s="11"/>
      <c r="B250" s="11">
        <v>773</v>
      </c>
      <c r="C250" s="33" t="s">
        <v>270</v>
      </c>
      <c r="D250" s="11"/>
      <c r="E250" s="34">
        <v>2.6275417015672303E-3</v>
      </c>
      <c r="F250" s="37">
        <v>115982</v>
      </c>
      <c r="G250" s="37">
        <v>34525</v>
      </c>
      <c r="H250" s="17">
        <v>0</v>
      </c>
      <c r="I250" s="17">
        <v>0</v>
      </c>
      <c r="J250" s="17">
        <v>0</v>
      </c>
      <c r="K250" s="17">
        <v>0</v>
      </c>
      <c r="L250" s="17">
        <v>-216149</v>
      </c>
      <c r="M250" s="17">
        <v>0</v>
      </c>
      <c r="N250" s="17">
        <v>-402822</v>
      </c>
      <c r="O250" s="38">
        <v>-81354</v>
      </c>
      <c r="P250" s="37">
        <v>-549818</v>
      </c>
    </row>
    <row r="251" spans="1:16" s="10" customFormat="1" x14ac:dyDescent="0.2">
      <c r="A251" s="11"/>
      <c r="B251" s="11">
        <v>774</v>
      </c>
      <c r="C251" s="33" t="s">
        <v>271</v>
      </c>
      <c r="D251" s="11"/>
      <c r="E251" s="34">
        <v>2.8117236109795911E-3</v>
      </c>
      <c r="F251" s="37">
        <v>124112</v>
      </c>
      <c r="G251" s="37">
        <v>36945</v>
      </c>
      <c r="H251" s="17">
        <v>0</v>
      </c>
      <c r="I251" s="17">
        <v>0</v>
      </c>
      <c r="J251" s="17">
        <v>0</v>
      </c>
      <c r="K251" s="17">
        <v>0</v>
      </c>
      <c r="L251" s="17">
        <v>-231300</v>
      </c>
      <c r="M251" s="17">
        <v>0</v>
      </c>
      <c r="N251" s="17">
        <v>-431058</v>
      </c>
      <c r="O251" s="38">
        <v>-30079</v>
      </c>
      <c r="P251" s="37">
        <v>-531380</v>
      </c>
    </row>
    <row r="252" spans="1:16" s="10" customFormat="1" x14ac:dyDescent="0.2">
      <c r="A252" s="11"/>
      <c r="B252" s="11">
        <v>775</v>
      </c>
      <c r="C252" s="33" t="s">
        <v>272</v>
      </c>
      <c r="D252" s="11"/>
      <c r="E252" s="34">
        <v>3.1899714145190027E-3</v>
      </c>
      <c r="F252" s="37">
        <v>140808</v>
      </c>
      <c r="G252" s="37">
        <v>41915</v>
      </c>
      <c r="H252" s="17">
        <v>0</v>
      </c>
      <c r="I252" s="17">
        <v>0</v>
      </c>
      <c r="J252" s="17">
        <v>0</v>
      </c>
      <c r="K252" s="17">
        <v>0</v>
      </c>
      <c r="L252" s="17">
        <v>-262416</v>
      </c>
      <c r="M252" s="17">
        <v>0</v>
      </c>
      <c r="N252" s="17">
        <v>-489046</v>
      </c>
      <c r="O252" s="38">
        <v>-24853</v>
      </c>
      <c r="P252" s="37">
        <v>-593592</v>
      </c>
    </row>
    <row r="253" spans="1:16" s="10" customFormat="1" x14ac:dyDescent="0.2">
      <c r="A253" s="11"/>
      <c r="B253" s="11">
        <v>776</v>
      </c>
      <c r="C253" s="33" t="s">
        <v>273</v>
      </c>
      <c r="D253" s="11"/>
      <c r="E253" s="34">
        <v>3.0717597699919216E-3</v>
      </c>
      <c r="F253" s="37">
        <v>135590</v>
      </c>
      <c r="G253" s="37">
        <v>40361</v>
      </c>
      <c r="H253" s="17">
        <v>0</v>
      </c>
      <c r="I253" s="17">
        <v>0</v>
      </c>
      <c r="J253" s="17">
        <v>0</v>
      </c>
      <c r="K253" s="17">
        <v>0</v>
      </c>
      <c r="L253" s="17">
        <v>-252692</v>
      </c>
      <c r="M253" s="17">
        <v>0</v>
      </c>
      <c r="N253" s="17">
        <v>-470924</v>
      </c>
      <c r="O253" s="38">
        <v>-34509</v>
      </c>
      <c r="P253" s="37">
        <v>-582174</v>
      </c>
    </row>
    <row r="254" spans="1:16" s="10" customFormat="1" x14ac:dyDescent="0.2">
      <c r="A254" s="11"/>
      <c r="B254" s="11">
        <v>777</v>
      </c>
      <c r="C254" s="33" t="s">
        <v>274</v>
      </c>
      <c r="D254" s="11"/>
      <c r="E254" s="34">
        <v>1.5619810201708434E-2</v>
      </c>
      <c r="F254" s="37">
        <v>689472</v>
      </c>
      <c r="G254" s="37">
        <v>205236</v>
      </c>
      <c r="H254" s="17">
        <v>0</v>
      </c>
      <c r="I254" s="17">
        <v>0</v>
      </c>
      <c r="J254" s="17">
        <v>0</v>
      </c>
      <c r="K254" s="17">
        <v>0</v>
      </c>
      <c r="L254" s="17">
        <v>-1284930</v>
      </c>
      <c r="M254" s="17">
        <v>0</v>
      </c>
      <c r="N254" s="17">
        <v>-2394633</v>
      </c>
      <c r="O254" s="38">
        <v>-547087</v>
      </c>
      <c r="P254" s="37">
        <v>-3331942</v>
      </c>
    </row>
    <row r="255" spans="1:16" s="10" customFormat="1" x14ac:dyDescent="0.2">
      <c r="A255" s="11"/>
      <c r="B255" s="11">
        <v>778</v>
      </c>
      <c r="C255" s="33" t="s">
        <v>275</v>
      </c>
      <c r="D255" s="11"/>
      <c r="E255" s="34">
        <v>3.6423313264676654E-3</v>
      </c>
      <c r="F255" s="37">
        <v>160776</v>
      </c>
      <c r="G255" s="37">
        <v>47858</v>
      </c>
      <c r="H255" s="17">
        <v>0</v>
      </c>
      <c r="I255" s="17">
        <v>0</v>
      </c>
      <c r="J255" s="17">
        <v>0</v>
      </c>
      <c r="K255" s="17">
        <v>0</v>
      </c>
      <c r="L255" s="17">
        <v>-299629</v>
      </c>
      <c r="M255" s="17">
        <v>0</v>
      </c>
      <c r="N255" s="17">
        <v>-558397</v>
      </c>
      <c r="O255" s="38">
        <v>143975</v>
      </c>
      <c r="P255" s="37">
        <v>-505417</v>
      </c>
    </row>
    <row r="256" spans="1:16" s="10" customFormat="1" x14ac:dyDescent="0.2">
      <c r="A256" s="11"/>
      <c r="B256" s="11">
        <v>785</v>
      </c>
      <c r="C256" s="33" t="s">
        <v>276</v>
      </c>
      <c r="D256" s="11"/>
      <c r="E256" s="34">
        <v>3.9323588947346002E-3</v>
      </c>
      <c r="F256" s="37">
        <v>173578</v>
      </c>
      <c r="G256" s="37">
        <v>51669</v>
      </c>
      <c r="H256" s="17">
        <v>0</v>
      </c>
      <c r="I256" s="17">
        <v>0</v>
      </c>
      <c r="J256" s="17">
        <v>0</v>
      </c>
      <c r="K256" s="17">
        <v>0</v>
      </c>
      <c r="L256" s="17">
        <v>-323487</v>
      </c>
      <c r="M256" s="17">
        <v>0</v>
      </c>
      <c r="N256" s="17">
        <v>-602860</v>
      </c>
      <c r="O256" s="38">
        <v>87725</v>
      </c>
      <c r="P256" s="37">
        <v>-613375</v>
      </c>
    </row>
    <row r="257" spans="1:16" s="10" customFormat="1" x14ac:dyDescent="0.2">
      <c r="A257" s="11"/>
      <c r="B257" s="11">
        <v>786</v>
      </c>
      <c r="C257" s="33" t="s">
        <v>277</v>
      </c>
      <c r="D257" s="11"/>
      <c r="E257" s="34">
        <v>0</v>
      </c>
      <c r="F257" s="37">
        <v>0</v>
      </c>
      <c r="G257" s="37">
        <v>0</v>
      </c>
      <c r="H257" s="17">
        <v>0</v>
      </c>
      <c r="I257" s="17">
        <v>0</v>
      </c>
      <c r="J257" s="17">
        <v>0</v>
      </c>
      <c r="K257" s="17">
        <v>0</v>
      </c>
      <c r="L257" s="17">
        <v>0</v>
      </c>
      <c r="M257" s="17">
        <v>0</v>
      </c>
      <c r="N257" s="17">
        <v>0</v>
      </c>
      <c r="O257" s="38">
        <v>-7022</v>
      </c>
      <c r="P257" s="37">
        <v>-7022</v>
      </c>
    </row>
    <row r="258" spans="1:16" s="10" customFormat="1" x14ac:dyDescent="0.2">
      <c r="A258" s="11"/>
      <c r="B258" s="11">
        <v>794</v>
      </c>
      <c r="C258" s="33" t="s">
        <v>278</v>
      </c>
      <c r="D258" s="11"/>
      <c r="E258" s="34">
        <v>4.2631024527931731E-3</v>
      </c>
      <c r="F258" s="37">
        <v>188177</v>
      </c>
      <c r="G258" s="37">
        <v>56015</v>
      </c>
      <c r="H258" s="17">
        <v>0</v>
      </c>
      <c r="I258" s="17">
        <v>0</v>
      </c>
      <c r="J258" s="17">
        <v>0</v>
      </c>
      <c r="K258" s="17">
        <v>0</v>
      </c>
      <c r="L258" s="17">
        <v>-350695</v>
      </c>
      <c r="M258" s="17">
        <v>0</v>
      </c>
      <c r="N258" s="17">
        <v>-653565</v>
      </c>
      <c r="O258" s="38">
        <v>21543</v>
      </c>
      <c r="P258" s="37">
        <v>-738525</v>
      </c>
    </row>
    <row r="259" spans="1:16" s="10" customFormat="1" x14ac:dyDescent="0.2">
      <c r="A259" s="11"/>
      <c r="B259" s="11">
        <v>820</v>
      </c>
      <c r="C259" s="33" t="s">
        <v>279</v>
      </c>
      <c r="D259" s="11"/>
      <c r="E259" s="34">
        <v>0</v>
      </c>
      <c r="F259" s="37">
        <v>0</v>
      </c>
      <c r="G259" s="37">
        <v>0</v>
      </c>
      <c r="H259" s="17">
        <v>0</v>
      </c>
      <c r="I259" s="17">
        <v>0</v>
      </c>
      <c r="J259" s="17">
        <v>0</v>
      </c>
      <c r="K259" s="17">
        <v>0</v>
      </c>
      <c r="L259" s="17">
        <v>0</v>
      </c>
      <c r="M259" s="17">
        <v>0</v>
      </c>
      <c r="N259" s="17">
        <v>0</v>
      </c>
      <c r="O259" s="38">
        <v>0</v>
      </c>
      <c r="P259" s="37">
        <v>0</v>
      </c>
    </row>
    <row r="260" spans="1:16" s="10" customFormat="1" x14ac:dyDescent="0.2">
      <c r="A260" s="11"/>
      <c r="B260" s="11">
        <v>834</v>
      </c>
      <c r="C260" s="33" t="s">
        <v>280</v>
      </c>
      <c r="D260" s="11"/>
      <c r="E260" s="34">
        <v>0</v>
      </c>
      <c r="F260" s="37">
        <v>0</v>
      </c>
      <c r="G260" s="37">
        <v>0</v>
      </c>
      <c r="H260" s="17">
        <v>0</v>
      </c>
      <c r="I260" s="17">
        <v>0</v>
      </c>
      <c r="J260" s="17">
        <v>0</v>
      </c>
      <c r="K260" s="17">
        <v>0</v>
      </c>
      <c r="L260" s="17">
        <v>0</v>
      </c>
      <c r="M260" s="17">
        <v>0</v>
      </c>
      <c r="N260" s="17">
        <v>0</v>
      </c>
      <c r="O260" s="38">
        <v>0</v>
      </c>
      <c r="P260" s="37">
        <v>0</v>
      </c>
    </row>
    <row r="261" spans="1:16" s="10" customFormat="1" x14ac:dyDescent="0.2">
      <c r="A261" s="11"/>
      <c r="B261" s="11">
        <v>837</v>
      </c>
      <c r="C261" s="33" t="s">
        <v>281</v>
      </c>
      <c r="D261" s="11"/>
      <c r="E261" s="34">
        <v>0</v>
      </c>
      <c r="F261" s="37">
        <v>0</v>
      </c>
      <c r="G261" s="37">
        <v>0</v>
      </c>
      <c r="H261" s="17">
        <v>0</v>
      </c>
      <c r="I261" s="17">
        <v>0</v>
      </c>
      <c r="J261" s="17">
        <v>0</v>
      </c>
      <c r="K261" s="17">
        <v>0</v>
      </c>
      <c r="L261" s="17">
        <v>0</v>
      </c>
      <c r="M261" s="17">
        <v>0</v>
      </c>
      <c r="N261" s="17">
        <v>0</v>
      </c>
      <c r="O261" s="38">
        <v>0</v>
      </c>
      <c r="P261" s="37">
        <v>0</v>
      </c>
    </row>
    <row r="262" spans="1:16" s="10" customFormat="1" x14ac:dyDescent="0.2">
      <c r="A262" s="11"/>
      <c r="B262" s="11">
        <v>838</v>
      </c>
      <c r="C262" s="33" t="s">
        <v>282</v>
      </c>
      <c r="D262" s="11"/>
      <c r="E262" s="34">
        <v>0</v>
      </c>
      <c r="F262" s="37">
        <v>0</v>
      </c>
      <c r="G262" s="37">
        <v>0</v>
      </c>
      <c r="H262" s="17">
        <v>0</v>
      </c>
      <c r="I262" s="17">
        <v>0</v>
      </c>
      <c r="J262" s="17">
        <v>0</v>
      </c>
      <c r="K262" s="17">
        <v>0</v>
      </c>
      <c r="L262" s="17">
        <v>0</v>
      </c>
      <c r="M262" s="17">
        <v>0</v>
      </c>
      <c r="N262" s="17">
        <v>0</v>
      </c>
      <c r="O262" s="38">
        <v>0</v>
      </c>
      <c r="P262" s="37">
        <v>0</v>
      </c>
    </row>
    <row r="263" spans="1:16" s="10" customFormat="1" x14ac:dyDescent="0.2">
      <c r="A263" s="11"/>
      <c r="B263" s="11">
        <v>839</v>
      </c>
      <c r="C263" s="33" t="s">
        <v>283</v>
      </c>
      <c r="D263" s="11"/>
      <c r="E263" s="34">
        <v>0</v>
      </c>
      <c r="F263" s="37">
        <v>0</v>
      </c>
      <c r="G263" s="37">
        <v>0</v>
      </c>
      <c r="H263" s="17">
        <v>0</v>
      </c>
      <c r="I263" s="17">
        <v>0</v>
      </c>
      <c r="J263" s="17">
        <v>0</v>
      </c>
      <c r="K263" s="17">
        <v>0</v>
      </c>
      <c r="L263" s="17">
        <v>0</v>
      </c>
      <c r="M263" s="17">
        <v>0</v>
      </c>
      <c r="N263" s="17">
        <v>0</v>
      </c>
      <c r="O263" s="38">
        <v>0</v>
      </c>
      <c r="P263" s="37">
        <v>0</v>
      </c>
    </row>
    <row r="264" spans="1:16" s="10" customFormat="1" x14ac:dyDescent="0.2">
      <c r="A264" s="11"/>
      <c r="B264" s="11">
        <v>840</v>
      </c>
      <c r="C264" s="33" t="s">
        <v>284</v>
      </c>
      <c r="D264" s="11"/>
      <c r="E264" s="34">
        <v>0</v>
      </c>
      <c r="F264" s="37">
        <v>0</v>
      </c>
      <c r="G264" s="37">
        <v>0</v>
      </c>
      <c r="H264" s="17">
        <v>0</v>
      </c>
      <c r="I264" s="17">
        <v>0</v>
      </c>
      <c r="J264" s="17">
        <v>0</v>
      </c>
      <c r="K264" s="17">
        <v>0</v>
      </c>
      <c r="L264" s="17">
        <v>0</v>
      </c>
      <c r="M264" s="17">
        <v>0</v>
      </c>
      <c r="N264" s="17">
        <v>0</v>
      </c>
      <c r="O264" s="38">
        <v>0</v>
      </c>
      <c r="P264" s="37">
        <v>0</v>
      </c>
    </row>
    <row r="265" spans="1:16" s="10" customFormat="1" x14ac:dyDescent="0.2">
      <c r="A265" s="11"/>
      <c r="B265" s="11">
        <v>841</v>
      </c>
      <c r="C265" s="33" t="s">
        <v>285</v>
      </c>
      <c r="D265" s="11"/>
      <c r="E265" s="34">
        <v>3.4767144794720458E-4</v>
      </c>
      <c r="F265" s="37">
        <v>15347</v>
      </c>
      <c r="G265" s="37">
        <v>4568</v>
      </c>
      <c r="H265" s="17">
        <v>0</v>
      </c>
      <c r="I265" s="17">
        <v>0</v>
      </c>
      <c r="J265" s="17">
        <v>0</v>
      </c>
      <c r="K265" s="17">
        <v>0</v>
      </c>
      <c r="L265" s="17">
        <v>-28600</v>
      </c>
      <c r="M265" s="17">
        <v>0</v>
      </c>
      <c r="N265" s="17">
        <v>-53301</v>
      </c>
      <c r="O265" s="38">
        <v>-727</v>
      </c>
      <c r="P265" s="37">
        <v>-62713</v>
      </c>
    </row>
    <row r="266" spans="1:16" s="10" customFormat="1" x14ac:dyDescent="0.2">
      <c r="A266" s="11"/>
      <c r="B266" s="11">
        <v>842</v>
      </c>
      <c r="C266" s="33" t="s">
        <v>286</v>
      </c>
      <c r="D266" s="11"/>
      <c r="E266" s="34">
        <v>0</v>
      </c>
      <c r="F266" s="37">
        <v>0</v>
      </c>
      <c r="G266" s="37">
        <v>0</v>
      </c>
      <c r="H266" s="17">
        <v>0</v>
      </c>
      <c r="I266" s="17">
        <v>0</v>
      </c>
      <c r="J266" s="17">
        <v>0</v>
      </c>
      <c r="K266" s="17">
        <v>0</v>
      </c>
      <c r="L266" s="17">
        <v>0</v>
      </c>
      <c r="M266" s="17">
        <v>0</v>
      </c>
      <c r="N266" s="17">
        <v>0</v>
      </c>
      <c r="O266" s="38">
        <v>0</v>
      </c>
      <c r="P266" s="37">
        <v>0</v>
      </c>
    </row>
    <row r="267" spans="1:16" s="10" customFormat="1" x14ac:dyDescent="0.2">
      <c r="A267" s="11"/>
      <c r="B267" s="11">
        <v>844</v>
      </c>
      <c r="C267" s="33" t="s">
        <v>287</v>
      </c>
      <c r="D267" s="11"/>
      <c r="E267" s="34">
        <v>0</v>
      </c>
      <c r="F267" s="37">
        <v>0</v>
      </c>
      <c r="G267" s="37">
        <v>0</v>
      </c>
      <c r="H267" s="17">
        <v>0</v>
      </c>
      <c r="I267" s="17">
        <v>0</v>
      </c>
      <c r="J267" s="17">
        <v>0</v>
      </c>
      <c r="K267" s="17">
        <v>0</v>
      </c>
      <c r="L267" s="17">
        <v>0</v>
      </c>
      <c r="M267" s="17">
        <v>0</v>
      </c>
      <c r="N267" s="17">
        <v>0</v>
      </c>
      <c r="O267" s="38">
        <v>0</v>
      </c>
      <c r="P267" s="37">
        <v>0</v>
      </c>
    </row>
    <row r="268" spans="1:16" s="10" customFormat="1" x14ac:dyDescent="0.2">
      <c r="A268" s="11"/>
      <c r="B268" s="11">
        <v>845</v>
      </c>
      <c r="C268" s="33" t="s">
        <v>288</v>
      </c>
      <c r="D268" s="11"/>
      <c r="E268" s="34">
        <v>0</v>
      </c>
      <c r="F268" s="37">
        <v>0</v>
      </c>
      <c r="G268" s="37">
        <v>0</v>
      </c>
      <c r="H268" s="17">
        <v>0</v>
      </c>
      <c r="I268" s="17">
        <v>0</v>
      </c>
      <c r="J268" s="17">
        <v>0</v>
      </c>
      <c r="K268" s="17">
        <v>0</v>
      </c>
      <c r="L268" s="17">
        <v>0</v>
      </c>
      <c r="M268" s="17">
        <v>0</v>
      </c>
      <c r="N268" s="17">
        <v>0</v>
      </c>
      <c r="O268" s="38">
        <v>0</v>
      </c>
      <c r="P268" s="37">
        <v>0</v>
      </c>
    </row>
    <row r="269" spans="1:16" s="10" customFormat="1" x14ac:dyDescent="0.2">
      <c r="A269" s="11"/>
      <c r="B269" s="11">
        <v>847</v>
      </c>
      <c r="C269" s="33" t="s">
        <v>289</v>
      </c>
      <c r="D269" s="11"/>
      <c r="E269" s="34">
        <v>0</v>
      </c>
      <c r="F269" s="37">
        <v>0</v>
      </c>
      <c r="G269" s="37">
        <v>0</v>
      </c>
      <c r="H269" s="17">
        <v>0</v>
      </c>
      <c r="I269" s="17">
        <v>0</v>
      </c>
      <c r="J269" s="17">
        <v>0</v>
      </c>
      <c r="K269" s="17">
        <v>0</v>
      </c>
      <c r="L269" s="17">
        <v>0</v>
      </c>
      <c r="M269" s="17">
        <v>0</v>
      </c>
      <c r="N269" s="17">
        <v>0</v>
      </c>
      <c r="O269" s="38">
        <v>0</v>
      </c>
      <c r="P269" s="37">
        <v>0</v>
      </c>
    </row>
    <row r="270" spans="1:16" s="10" customFormat="1" x14ac:dyDescent="0.2">
      <c r="A270" s="11"/>
      <c r="B270" s="11">
        <v>848</v>
      </c>
      <c r="C270" s="33" t="s">
        <v>290</v>
      </c>
      <c r="D270" s="11"/>
      <c r="E270" s="34">
        <v>5.6657089599598844E-3</v>
      </c>
      <c r="F270" s="37">
        <v>250089</v>
      </c>
      <c r="G270" s="37">
        <v>74444</v>
      </c>
      <c r="H270" s="17">
        <v>0</v>
      </c>
      <c r="I270" s="17">
        <v>0</v>
      </c>
      <c r="J270" s="17">
        <v>0</v>
      </c>
      <c r="K270" s="17">
        <v>0</v>
      </c>
      <c r="L270" s="17">
        <v>-466077</v>
      </c>
      <c r="M270" s="17">
        <v>0</v>
      </c>
      <c r="N270" s="17">
        <v>-868595</v>
      </c>
      <c r="O270" s="38">
        <v>23308</v>
      </c>
      <c r="P270" s="37">
        <v>-986831</v>
      </c>
    </row>
    <row r="271" spans="1:16" s="10" customFormat="1" x14ac:dyDescent="0.2">
      <c r="A271" s="11"/>
      <c r="B271" s="11">
        <v>850</v>
      </c>
      <c r="C271" s="33" t="s">
        <v>291</v>
      </c>
      <c r="D271" s="11"/>
      <c r="E271" s="34">
        <v>0</v>
      </c>
      <c r="F271" s="37">
        <v>0</v>
      </c>
      <c r="G271" s="37">
        <v>0</v>
      </c>
      <c r="H271" s="17">
        <v>0</v>
      </c>
      <c r="I271" s="17">
        <v>0</v>
      </c>
      <c r="J271" s="17">
        <v>0</v>
      </c>
      <c r="K271" s="17">
        <v>0</v>
      </c>
      <c r="L271" s="17">
        <v>0</v>
      </c>
      <c r="M271" s="17">
        <v>0</v>
      </c>
      <c r="N271" s="17">
        <v>0</v>
      </c>
      <c r="O271" s="38">
        <v>0</v>
      </c>
      <c r="P271" s="37">
        <v>0</v>
      </c>
    </row>
    <row r="272" spans="1:16" s="10" customFormat="1" x14ac:dyDescent="0.2">
      <c r="A272" s="11"/>
      <c r="B272" s="11">
        <v>851</v>
      </c>
      <c r="C272" s="33" t="s">
        <v>292</v>
      </c>
      <c r="D272" s="11"/>
      <c r="E272" s="34">
        <v>1.717592068011858E-4</v>
      </c>
      <c r="F272" s="37">
        <v>7582</v>
      </c>
      <c r="G272" s="37">
        <v>2257</v>
      </c>
      <c r="H272" s="17">
        <v>0</v>
      </c>
      <c r="I272" s="17">
        <v>0</v>
      </c>
      <c r="J272" s="17">
        <v>0</v>
      </c>
      <c r="K272" s="17">
        <v>0</v>
      </c>
      <c r="L272" s="17">
        <v>-14129</v>
      </c>
      <c r="M272" s="17">
        <v>0</v>
      </c>
      <c r="N272" s="17">
        <v>-26332</v>
      </c>
      <c r="O272" s="38">
        <v>7479</v>
      </c>
      <c r="P272" s="37">
        <v>-23143</v>
      </c>
    </row>
    <row r="273" spans="1:16" s="10" customFormat="1" x14ac:dyDescent="0.2">
      <c r="A273" s="11"/>
      <c r="B273" s="11">
        <v>852</v>
      </c>
      <c r="C273" s="33" t="s">
        <v>293</v>
      </c>
      <c r="D273" s="11"/>
      <c r="E273" s="34">
        <v>2.0810122014362892E-4</v>
      </c>
      <c r="F273" s="37">
        <v>9186</v>
      </c>
      <c r="G273" s="37">
        <v>2734</v>
      </c>
      <c r="H273" s="17">
        <v>0</v>
      </c>
      <c r="I273" s="17">
        <v>0</v>
      </c>
      <c r="J273" s="17">
        <v>0</v>
      </c>
      <c r="K273" s="17">
        <v>0</v>
      </c>
      <c r="L273" s="17">
        <v>-17119</v>
      </c>
      <c r="M273" s="17">
        <v>0</v>
      </c>
      <c r="N273" s="17">
        <v>-31903</v>
      </c>
      <c r="O273" s="38">
        <v>-467</v>
      </c>
      <c r="P273" s="37">
        <v>-37569</v>
      </c>
    </row>
    <row r="274" spans="1:16" s="10" customFormat="1" x14ac:dyDescent="0.2">
      <c r="A274" s="11"/>
      <c r="B274" s="11">
        <v>853</v>
      </c>
      <c r="C274" s="33" t="s">
        <v>294</v>
      </c>
      <c r="D274" s="11"/>
      <c r="E274" s="34">
        <v>0</v>
      </c>
      <c r="F274" s="37">
        <v>0</v>
      </c>
      <c r="G274" s="37">
        <v>0</v>
      </c>
      <c r="H274" s="17">
        <v>0</v>
      </c>
      <c r="I274" s="17">
        <v>0</v>
      </c>
      <c r="J274" s="17">
        <v>0</v>
      </c>
      <c r="K274" s="17">
        <v>0</v>
      </c>
      <c r="L274" s="17">
        <v>0</v>
      </c>
      <c r="M274" s="17">
        <v>0</v>
      </c>
      <c r="N274" s="17">
        <v>0</v>
      </c>
      <c r="O274" s="38">
        <v>0</v>
      </c>
      <c r="P274" s="37">
        <v>0</v>
      </c>
    </row>
    <row r="275" spans="1:16" s="10" customFormat="1" x14ac:dyDescent="0.2">
      <c r="A275" s="11"/>
      <c r="B275" s="11">
        <v>859</v>
      </c>
      <c r="C275" s="33" t="s">
        <v>295</v>
      </c>
      <c r="D275" s="11"/>
      <c r="E275" s="34">
        <v>0</v>
      </c>
      <c r="F275" s="37">
        <v>0</v>
      </c>
      <c r="G275" s="37">
        <v>0</v>
      </c>
      <c r="H275" s="17">
        <v>0</v>
      </c>
      <c r="I275" s="17">
        <v>0</v>
      </c>
      <c r="J275" s="17">
        <v>0</v>
      </c>
      <c r="K275" s="17">
        <v>0</v>
      </c>
      <c r="L275" s="17">
        <v>0</v>
      </c>
      <c r="M275" s="17">
        <v>0</v>
      </c>
      <c r="N275" s="17">
        <v>0</v>
      </c>
      <c r="O275" s="38">
        <v>0</v>
      </c>
      <c r="P275" s="37">
        <v>0</v>
      </c>
    </row>
    <row r="276" spans="1:16" s="10" customFormat="1" x14ac:dyDescent="0.2">
      <c r="A276" s="11"/>
      <c r="B276" s="11">
        <v>861</v>
      </c>
      <c r="C276" s="33" t="s">
        <v>296</v>
      </c>
      <c r="D276" s="11"/>
      <c r="E276" s="34">
        <v>0</v>
      </c>
      <c r="F276" s="37">
        <v>0</v>
      </c>
      <c r="G276" s="37">
        <v>0</v>
      </c>
      <c r="H276" s="17">
        <v>0</v>
      </c>
      <c r="I276" s="17">
        <v>0</v>
      </c>
      <c r="J276" s="17">
        <v>0</v>
      </c>
      <c r="K276" s="17">
        <v>0</v>
      </c>
      <c r="L276" s="17">
        <v>0</v>
      </c>
      <c r="M276" s="17">
        <v>0</v>
      </c>
      <c r="N276" s="17">
        <v>0</v>
      </c>
      <c r="O276" s="38">
        <v>0</v>
      </c>
      <c r="P276" s="37">
        <v>0</v>
      </c>
    </row>
    <row r="277" spans="1:16" s="10" customFormat="1" x14ac:dyDescent="0.2">
      <c r="A277" s="11"/>
      <c r="B277" s="11">
        <v>862</v>
      </c>
      <c r="C277" s="33" t="s">
        <v>297</v>
      </c>
      <c r="D277" s="11"/>
      <c r="E277" s="34">
        <v>0</v>
      </c>
      <c r="F277" s="37">
        <v>0</v>
      </c>
      <c r="G277" s="37">
        <v>0</v>
      </c>
      <c r="H277" s="17">
        <v>0</v>
      </c>
      <c r="I277" s="17">
        <v>0</v>
      </c>
      <c r="J277" s="17">
        <v>0</v>
      </c>
      <c r="K277" s="17">
        <v>0</v>
      </c>
      <c r="L277" s="17">
        <v>0</v>
      </c>
      <c r="M277" s="17">
        <v>0</v>
      </c>
      <c r="N277" s="17">
        <v>0</v>
      </c>
      <c r="O277" s="38">
        <v>0</v>
      </c>
      <c r="P277" s="37">
        <v>0</v>
      </c>
    </row>
    <row r="278" spans="1:16" s="10" customFormat="1" x14ac:dyDescent="0.2">
      <c r="A278" s="11"/>
      <c r="B278" s="11">
        <v>863</v>
      </c>
      <c r="C278" s="33" t="s">
        <v>298</v>
      </c>
      <c r="D278" s="11"/>
      <c r="E278" s="34">
        <v>0</v>
      </c>
      <c r="F278" s="37">
        <v>0</v>
      </c>
      <c r="G278" s="37">
        <v>0</v>
      </c>
      <c r="H278" s="17">
        <v>0</v>
      </c>
      <c r="I278" s="17">
        <v>0</v>
      </c>
      <c r="J278" s="17">
        <v>0</v>
      </c>
      <c r="K278" s="17">
        <v>0</v>
      </c>
      <c r="L278" s="17">
        <v>0</v>
      </c>
      <c r="M278" s="17">
        <v>0</v>
      </c>
      <c r="N278" s="17">
        <v>0</v>
      </c>
      <c r="O278" s="38">
        <v>0</v>
      </c>
      <c r="P278" s="37">
        <v>0</v>
      </c>
    </row>
    <row r="279" spans="1:16" s="10" customFormat="1" x14ac:dyDescent="0.2">
      <c r="A279" s="11"/>
      <c r="B279" s="11">
        <v>864</v>
      </c>
      <c r="C279" s="33" t="s">
        <v>299</v>
      </c>
      <c r="D279" s="11"/>
      <c r="E279" s="34">
        <v>0</v>
      </c>
      <c r="F279" s="37">
        <v>0</v>
      </c>
      <c r="G279" s="37">
        <v>0</v>
      </c>
      <c r="H279" s="17">
        <v>0</v>
      </c>
      <c r="I279" s="17">
        <v>0</v>
      </c>
      <c r="J279" s="17">
        <v>0</v>
      </c>
      <c r="K279" s="17">
        <v>0</v>
      </c>
      <c r="L279" s="17">
        <v>0</v>
      </c>
      <c r="M279" s="17">
        <v>0</v>
      </c>
      <c r="N279" s="17">
        <v>0</v>
      </c>
      <c r="O279" s="38">
        <v>0</v>
      </c>
      <c r="P279" s="37">
        <v>0</v>
      </c>
    </row>
    <row r="280" spans="1:16" s="10" customFormat="1" x14ac:dyDescent="0.2">
      <c r="A280" s="11"/>
      <c r="B280" s="11">
        <v>865</v>
      </c>
      <c r="C280" s="33" t="s">
        <v>300</v>
      </c>
      <c r="D280" s="11"/>
      <c r="E280" s="34">
        <v>0</v>
      </c>
      <c r="F280" s="37">
        <v>0</v>
      </c>
      <c r="G280" s="37">
        <v>0</v>
      </c>
      <c r="H280" s="17">
        <v>0</v>
      </c>
      <c r="I280" s="17">
        <v>0</v>
      </c>
      <c r="J280" s="17">
        <v>0</v>
      </c>
      <c r="K280" s="17">
        <v>0</v>
      </c>
      <c r="L280" s="17">
        <v>0</v>
      </c>
      <c r="M280" s="17">
        <v>0</v>
      </c>
      <c r="N280" s="17">
        <v>0</v>
      </c>
      <c r="O280" s="38">
        <v>0</v>
      </c>
      <c r="P280" s="37">
        <v>0</v>
      </c>
    </row>
    <row r="281" spans="1:16" s="10" customFormat="1" x14ac:dyDescent="0.2">
      <c r="A281" s="11"/>
      <c r="B281" s="11">
        <v>866</v>
      </c>
      <c r="C281" s="33" t="s">
        <v>301</v>
      </c>
      <c r="D281" s="11"/>
      <c r="E281" s="34">
        <v>0</v>
      </c>
      <c r="F281" s="37">
        <v>0</v>
      </c>
      <c r="G281" s="37">
        <v>0</v>
      </c>
      <c r="H281" s="17">
        <v>0</v>
      </c>
      <c r="I281" s="17">
        <v>0</v>
      </c>
      <c r="J281" s="17">
        <v>0</v>
      </c>
      <c r="K281" s="17">
        <v>0</v>
      </c>
      <c r="L281" s="17">
        <v>0</v>
      </c>
      <c r="M281" s="17">
        <v>0</v>
      </c>
      <c r="N281" s="17">
        <v>0</v>
      </c>
      <c r="O281" s="38">
        <v>0</v>
      </c>
      <c r="P281" s="37">
        <v>0</v>
      </c>
    </row>
    <row r="282" spans="1:16" s="10" customFormat="1" ht="25.5" x14ac:dyDescent="0.2">
      <c r="A282" s="11"/>
      <c r="B282" s="11">
        <v>867</v>
      </c>
      <c r="C282" s="33" t="s">
        <v>302</v>
      </c>
      <c r="D282" s="11"/>
      <c r="E282" s="34">
        <v>0</v>
      </c>
      <c r="F282" s="37">
        <v>0</v>
      </c>
      <c r="G282" s="37">
        <v>0</v>
      </c>
      <c r="H282" s="17">
        <v>0</v>
      </c>
      <c r="I282" s="17">
        <v>0</v>
      </c>
      <c r="J282" s="17">
        <v>0</v>
      </c>
      <c r="K282" s="17">
        <v>0</v>
      </c>
      <c r="L282" s="17">
        <v>0</v>
      </c>
      <c r="M282" s="17">
        <v>0</v>
      </c>
      <c r="N282" s="17">
        <v>0</v>
      </c>
      <c r="O282" s="38">
        <v>0</v>
      </c>
      <c r="P282" s="37">
        <v>0</v>
      </c>
    </row>
    <row r="283" spans="1:16" s="10" customFormat="1" x14ac:dyDescent="0.2">
      <c r="A283" s="11"/>
      <c r="B283" s="11">
        <v>868</v>
      </c>
      <c r="C283" s="33" t="s">
        <v>303</v>
      </c>
      <c r="D283" s="11"/>
      <c r="E283" s="34">
        <v>0</v>
      </c>
      <c r="F283" s="37">
        <v>0</v>
      </c>
      <c r="G283" s="37">
        <v>0</v>
      </c>
      <c r="H283" s="17">
        <v>0</v>
      </c>
      <c r="I283" s="17">
        <v>0</v>
      </c>
      <c r="J283" s="17">
        <v>0</v>
      </c>
      <c r="K283" s="17">
        <v>0</v>
      </c>
      <c r="L283" s="17">
        <v>0</v>
      </c>
      <c r="M283" s="17">
        <v>0</v>
      </c>
      <c r="N283" s="17">
        <v>0</v>
      </c>
      <c r="O283" s="38">
        <v>0</v>
      </c>
      <c r="P283" s="37">
        <v>0</v>
      </c>
    </row>
    <row r="284" spans="1:16" s="10" customFormat="1" x14ac:dyDescent="0.2">
      <c r="A284" s="11"/>
      <c r="B284" s="11">
        <v>869</v>
      </c>
      <c r="C284" s="33" t="s">
        <v>304</v>
      </c>
      <c r="D284" s="11"/>
      <c r="E284" s="34">
        <v>0</v>
      </c>
      <c r="F284" s="37">
        <v>0</v>
      </c>
      <c r="G284" s="37">
        <v>0</v>
      </c>
      <c r="H284" s="17">
        <v>0</v>
      </c>
      <c r="I284" s="17">
        <v>0</v>
      </c>
      <c r="J284" s="17">
        <v>0</v>
      </c>
      <c r="K284" s="17">
        <v>0</v>
      </c>
      <c r="L284" s="17">
        <v>0</v>
      </c>
      <c r="M284" s="17">
        <v>0</v>
      </c>
      <c r="N284" s="17">
        <v>0</v>
      </c>
      <c r="O284" s="38">
        <v>0</v>
      </c>
      <c r="P284" s="37">
        <v>0</v>
      </c>
    </row>
    <row r="285" spans="1:16" s="10" customFormat="1" x14ac:dyDescent="0.2">
      <c r="A285" s="11"/>
      <c r="B285" s="11">
        <v>879</v>
      </c>
      <c r="C285" s="33" t="s">
        <v>305</v>
      </c>
      <c r="D285" s="11"/>
      <c r="E285" s="34">
        <v>0</v>
      </c>
      <c r="F285" s="37">
        <v>0</v>
      </c>
      <c r="G285" s="37">
        <v>0</v>
      </c>
      <c r="H285" s="17">
        <v>0</v>
      </c>
      <c r="I285" s="17">
        <v>0</v>
      </c>
      <c r="J285" s="17">
        <v>0</v>
      </c>
      <c r="K285" s="17">
        <v>0</v>
      </c>
      <c r="L285" s="17">
        <v>0</v>
      </c>
      <c r="M285" s="17">
        <v>0</v>
      </c>
      <c r="N285" s="17">
        <v>0</v>
      </c>
      <c r="O285" s="38">
        <v>0</v>
      </c>
      <c r="P285" s="37">
        <v>0</v>
      </c>
    </row>
    <row r="286" spans="1:16" s="10" customFormat="1" x14ac:dyDescent="0.2">
      <c r="A286" s="11"/>
      <c r="B286" s="11">
        <v>911</v>
      </c>
      <c r="C286" s="33" t="s">
        <v>306</v>
      </c>
      <c r="D286" s="11"/>
      <c r="E286" s="34">
        <v>0</v>
      </c>
      <c r="F286" s="37">
        <v>0</v>
      </c>
      <c r="G286" s="37">
        <v>0</v>
      </c>
      <c r="H286" s="17">
        <v>0</v>
      </c>
      <c r="I286" s="17">
        <v>0</v>
      </c>
      <c r="J286" s="17">
        <v>0</v>
      </c>
      <c r="K286" s="17">
        <v>0</v>
      </c>
      <c r="L286" s="17">
        <v>0</v>
      </c>
      <c r="M286" s="17">
        <v>0</v>
      </c>
      <c r="N286" s="17">
        <v>0</v>
      </c>
      <c r="O286" s="38">
        <v>0</v>
      </c>
      <c r="P286" s="37">
        <v>0</v>
      </c>
    </row>
    <row r="287" spans="1:16" s="10" customFormat="1" x14ac:dyDescent="0.2">
      <c r="A287" s="11"/>
      <c r="B287" s="11">
        <v>912</v>
      </c>
      <c r="C287" s="33" t="s">
        <v>307</v>
      </c>
      <c r="D287" s="11"/>
      <c r="E287" s="34">
        <v>1.8325649213845709E-3</v>
      </c>
      <c r="F287" s="37">
        <v>80891</v>
      </c>
      <c r="G287" s="37">
        <v>24079</v>
      </c>
      <c r="H287" s="17">
        <v>0</v>
      </c>
      <c r="I287" s="17">
        <v>0</v>
      </c>
      <c r="J287" s="17">
        <v>0</v>
      </c>
      <c r="K287" s="17">
        <v>0</v>
      </c>
      <c r="L287" s="17">
        <v>-150752</v>
      </c>
      <c r="M287" s="17">
        <v>0</v>
      </c>
      <c r="N287" s="17">
        <v>-280946</v>
      </c>
      <c r="O287" s="38">
        <v>135574</v>
      </c>
      <c r="P287" s="37">
        <v>-191154</v>
      </c>
    </row>
    <row r="288" spans="1:16" s="10" customFormat="1" x14ac:dyDescent="0.2">
      <c r="A288" s="11"/>
      <c r="B288" s="11">
        <v>913</v>
      </c>
      <c r="C288" s="33" t="s">
        <v>308</v>
      </c>
      <c r="D288" s="11"/>
      <c r="E288" s="34">
        <v>8.7606507204803928E-6</v>
      </c>
      <c r="F288" s="37">
        <v>387</v>
      </c>
      <c r="G288" s="37">
        <v>115</v>
      </c>
      <c r="H288" s="17">
        <v>0</v>
      </c>
      <c r="I288" s="17">
        <v>0</v>
      </c>
      <c r="J288" s="17">
        <v>0</v>
      </c>
      <c r="K288" s="17">
        <v>0</v>
      </c>
      <c r="L288" s="17">
        <v>-721</v>
      </c>
      <c r="M288" s="17">
        <v>0</v>
      </c>
      <c r="N288" s="17">
        <v>-1343</v>
      </c>
      <c r="O288" s="38">
        <v>2198</v>
      </c>
      <c r="P288" s="37">
        <v>636</v>
      </c>
    </row>
    <row r="289" spans="1:16" s="10" customFormat="1" x14ac:dyDescent="0.2">
      <c r="A289" s="11"/>
      <c r="B289" s="11">
        <v>916</v>
      </c>
      <c r="C289" s="33" t="s">
        <v>309</v>
      </c>
      <c r="D289" s="11"/>
      <c r="E289" s="34">
        <v>0</v>
      </c>
      <c r="F289" s="37">
        <v>0</v>
      </c>
      <c r="G289" s="37">
        <v>0</v>
      </c>
      <c r="H289" s="17">
        <v>0</v>
      </c>
      <c r="I289" s="17">
        <v>0</v>
      </c>
      <c r="J289" s="17">
        <v>0</v>
      </c>
      <c r="K289" s="17">
        <v>0</v>
      </c>
      <c r="L289" s="17">
        <v>0</v>
      </c>
      <c r="M289" s="17">
        <v>0</v>
      </c>
      <c r="N289" s="17">
        <v>0</v>
      </c>
      <c r="O289" s="38">
        <v>0</v>
      </c>
      <c r="P289" s="37">
        <v>0</v>
      </c>
    </row>
    <row r="290" spans="1:16" s="10" customFormat="1" x14ac:dyDescent="0.2">
      <c r="A290" s="11"/>
      <c r="B290" s="11">
        <v>920</v>
      </c>
      <c r="C290" s="33" t="s">
        <v>310</v>
      </c>
      <c r="D290" s="11"/>
      <c r="E290" s="34">
        <v>0</v>
      </c>
      <c r="F290" s="37">
        <v>0</v>
      </c>
      <c r="G290" s="37">
        <v>0</v>
      </c>
      <c r="H290" s="17">
        <v>0</v>
      </c>
      <c r="I290" s="17">
        <v>0</v>
      </c>
      <c r="J290" s="17">
        <v>0</v>
      </c>
      <c r="K290" s="17">
        <v>0</v>
      </c>
      <c r="L290" s="17">
        <v>0</v>
      </c>
      <c r="M290" s="17">
        <v>0</v>
      </c>
      <c r="N290" s="17">
        <v>0</v>
      </c>
      <c r="O290" s="38">
        <v>0</v>
      </c>
      <c r="P290" s="37">
        <v>0</v>
      </c>
    </row>
    <row r="291" spans="1:16" s="10" customFormat="1" x14ac:dyDescent="0.2">
      <c r="A291" s="11"/>
      <c r="B291" s="11">
        <v>922</v>
      </c>
      <c r="C291" s="33" t="s">
        <v>311</v>
      </c>
      <c r="D291" s="11"/>
      <c r="E291" s="34">
        <v>2.6512680054027338E-3</v>
      </c>
      <c r="F291" s="37">
        <v>117029</v>
      </c>
      <c r="G291" s="37">
        <v>34836</v>
      </c>
      <c r="H291" s="17">
        <v>0</v>
      </c>
      <c r="I291" s="17">
        <v>0</v>
      </c>
      <c r="J291" s="17">
        <v>0</v>
      </c>
      <c r="K291" s="17">
        <v>0</v>
      </c>
      <c r="L291" s="17">
        <v>-218101</v>
      </c>
      <c r="M291" s="17">
        <v>0</v>
      </c>
      <c r="N291" s="17">
        <v>-406459</v>
      </c>
      <c r="O291" s="38">
        <v>76764</v>
      </c>
      <c r="P291" s="37">
        <v>-395931</v>
      </c>
    </row>
    <row r="292" spans="1:16" s="10" customFormat="1" x14ac:dyDescent="0.2">
      <c r="A292" s="11"/>
      <c r="B292" s="11">
        <v>937</v>
      </c>
      <c r="C292" s="33" t="s">
        <v>312</v>
      </c>
      <c r="D292" s="11"/>
      <c r="E292" s="34">
        <v>3.4280987512976148E-4</v>
      </c>
      <c r="F292" s="37">
        <v>15132</v>
      </c>
      <c r="G292" s="37">
        <v>4504</v>
      </c>
      <c r="H292" s="17">
        <v>0</v>
      </c>
      <c r="I292" s="17">
        <v>0</v>
      </c>
      <c r="J292" s="17">
        <v>0</v>
      </c>
      <c r="K292" s="17">
        <v>0</v>
      </c>
      <c r="L292" s="17">
        <v>-28201</v>
      </c>
      <c r="M292" s="17">
        <v>0</v>
      </c>
      <c r="N292" s="17">
        <v>-52555</v>
      </c>
      <c r="O292" s="38">
        <v>-3830</v>
      </c>
      <c r="P292" s="37">
        <v>-64950</v>
      </c>
    </row>
    <row r="293" spans="1:16" s="10" customFormat="1" x14ac:dyDescent="0.2">
      <c r="A293" s="11"/>
      <c r="B293" s="11">
        <v>938</v>
      </c>
      <c r="C293" s="33" t="s">
        <v>313</v>
      </c>
      <c r="D293" s="11"/>
      <c r="E293" s="34">
        <v>1.6957856748763304E-4</v>
      </c>
      <c r="F293" s="37">
        <v>7485</v>
      </c>
      <c r="G293" s="37">
        <v>2228</v>
      </c>
      <c r="H293" s="17">
        <v>0</v>
      </c>
      <c r="I293" s="17">
        <v>0</v>
      </c>
      <c r="J293" s="17">
        <v>0</v>
      </c>
      <c r="K293" s="17">
        <v>0</v>
      </c>
      <c r="L293" s="17">
        <v>-13950</v>
      </c>
      <c r="M293" s="17">
        <v>0</v>
      </c>
      <c r="N293" s="17">
        <v>-25998</v>
      </c>
      <c r="O293" s="38">
        <v>11246</v>
      </c>
      <c r="P293" s="37">
        <v>-18989</v>
      </c>
    </row>
    <row r="294" spans="1:16" s="10" customFormat="1" x14ac:dyDescent="0.2">
      <c r="A294" s="11"/>
      <c r="B294" s="11">
        <v>942</v>
      </c>
      <c r="C294" s="33" t="s">
        <v>314</v>
      </c>
      <c r="D294" s="11"/>
      <c r="E294" s="34">
        <v>2.9110180401573077E-4</v>
      </c>
      <c r="F294" s="37">
        <v>12849</v>
      </c>
      <c r="G294" s="37">
        <v>3825</v>
      </c>
      <c r="H294" s="17">
        <v>0</v>
      </c>
      <c r="I294" s="17">
        <v>0</v>
      </c>
      <c r="J294" s="17">
        <v>0</v>
      </c>
      <c r="K294" s="17">
        <v>0</v>
      </c>
      <c r="L294" s="17">
        <v>-23947</v>
      </c>
      <c r="M294" s="17">
        <v>0</v>
      </c>
      <c r="N294" s="17">
        <v>-44628</v>
      </c>
      <c r="O294" s="38">
        <v>-22759</v>
      </c>
      <c r="P294" s="37">
        <v>-74660</v>
      </c>
    </row>
    <row r="295" spans="1:16" s="10" customFormat="1" x14ac:dyDescent="0.2">
      <c r="A295" s="11"/>
      <c r="B295" s="11">
        <v>946</v>
      </c>
      <c r="C295" s="33" t="s">
        <v>315</v>
      </c>
      <c r="D295" s="11"/>
      <c r="E295" s="34">
        <v>0</v>
      </c>
      <c r="F295" s="37">
        <v>0</v>
      </c>
      <c r="G295" s="37">
        <v>0</v>
      </c>
      <c r="H295" s="17">
        <v>0</v>
      </c>
      <c r="I295" s="17">
        <v>0</v>
      </c>
      <c r="J295" s="17">
        <v>0</v>
      </c>
      <c r="K295" s="17">
        <v>0</v>
      </c>
      <c r="L295" s="17">
        <v>0</v>
      </c>
      <c r="M295" s="17">
        <v>0</v>
      </c>
      <c r="N295" s="17">
        <v>0</v>
      </c>
      <c r="O295" s="38">
        <v>0</v>
      </c>
      <c r="P295" s="37">
        <v>0</v>
      </c>
    </row>
    <row r="296" spans="1:16" s="10" customFormat="1" x14ac:dyDescent="0.2">
      <c r="A296" s="11"/>
      <c r="B296" s="11">
        <v>948</v>
      </c>
      <c r="C296" s="33" t="s">
        <v>316</v>
      </c>
      <c r="D296" s="11"/>
      <c r="E296" s="34">
        <v>1.8312206452859988E-4</v>
      </c>
      <c r="F296" s="37">
        <v>8083</v>
      </c>
      <c r="G296" s="37">
        <v>2406</v>
      </c>
      <c r="H296" s="17">
        <v>0</v>
      </c>
      <c r="I296" s="17">
        <v>0</v>
      </c>
      <c r="J296" s="17">
        <v>0</v>
      </c>
      <c r="K296" s="17">
        <v>0</v>
      </c>
      <c r="L296" s="17">
        <v>-15064</v>
      </c>
      <c r="M296" s="17">
        <v>0</v>
      </c>
      <c r="N296" s="17">
        <v>-28074</v>
      </c>
      <c r="O296" s="38">
        <v>-18566</v>
      </c>
      <c r="P296" s="37">
        <v>-51215</v>
      </c>
    </row>
    <row r="297" spans="1:16" s="10" customFormat="1" x14ac:dyDescent="0.2">
      <c r="A297" s="11"/>
      <c r="B297" s="11">
        <v>957</v>
      </c>
      <c r="C297" s="33" t="s">
        <v>317</v>
      </c>
      <c r="D297" s="11"/>
      <c r="E297" s="34">
        <v>7.488836859967325E-5</v>
      </c>
      <c r="F297" s="37">
        <v>3306</v>
      </c>
      <c r="G297" s="37">
        <v>984</v>
      </c>
      <c r="H297" s="17">
        <v>0</v>
      </c>
      <c r="I297" s="17">
        <v>0</v>
      </c>
      <c r="J297" s="17">
        <v>0</v>
      </c>
      <c r="K297" s="17">
        <v>0</v>
      </c>
      <c r="L297" s="17">
        <v>-6161</v>
      </c>
      <c r="M297" s="17">
        <v>0</v>
      </c>
      <c r="N297" s="17">
        <v>-11481</v>
      </c>
      <c r="O297" s="38">
        <v>1923</v>
      </c>
      <c r="P297" s="37">
        <v>-11429</v>
      </c>
    </row>
    <row r="298" spans="1:16" s="10" customFormat="1" x14ac:dyDescent="0.2">
      <c r="A298" s="11"/>
      <c r="B298" s="11">
        <v>960</v>
      </c>
      <c r="C298" s="33" t="s">
        <v>318</v>
      </c>
      <c r="D298" s="11"/>
      <c r="E298" s="34">
        <v>7.843351587499452E-4</v>
      </c>
      <c r="F298" s="37">
        <v>34621</v>
      </c>
      <c r="G298" s="37">
        <v>10306</v>
      </c>
      <c r="H298" s="17">
        <v>0</v>
      </c>
      <c r="I298" s="17">
        <v>0</v>
      </c>
      <c r="J298" s="17">
        <v>0</v>
      </c>
      <c r="K298" s="17">
        <v>0</v>
      </c>
      <c r="L298" s="17">
        <v>-64522</v>
      </c>
      <c r="M298" s="17">
        <v>0</v>
      </c>
      <c r="N298" s="17">
        <v>-120244</v>
      </c>
      <c r="O298" s="38">
        <v>705</v>
      </c>
      <c r="P298" s="37">
        <v>-139134</v>
      </c>
    </row>
    <row r="299" spans="1:16" s="10" customFormat="1" x14ac:dyDescent="0.2">
      <c r="A299" s="11"/>
      <c r="B299" s="11">
        <v>961</v>
      </c>
      <c r="C299" s="33" t="s">
        <v>319</v>
      </c>
      <c r="D299" s="11"/>
      <c r="E299" s="34">
        <v>8.3419696653212088E-4</v>
      </c>
      <c r="F299" s="37">
        <v>36822</v>
      </c>
      <c r="G299" s="37">
        <v>10961</v>
      </c>
      <c r="H299" s="17">
        <v>0</v>
      </c>
      <c r="I299" s="17">
        <v>0</v>
      </c>
      <c r="J299" s="17">
        <v>0</v>
      </c>
      <c r="K299" s="17">
        <v>0</v>
      </c>
      <c r="L299" s="17">
        <v>-68623</v>
      </c>
      <c r="M299" s="17">
        <v>0</v>
      </c>
      <c r="N299" s="17">
        <v>-127889</v>
      </c>
      <c r="O299" s="38">
        <v>-17511</v>
      </c>
      <c r="P299" s="37">
        <v>-166240</v>
      </c>
    </row>
    <row r="300" spans="1:16" s="10" customFormat="1" x14ac:dyDescent="0.2">
      <c r="A300" s="11"/>
      <c r="B300" s="11">
        <v>962</v>
      </c>
      <c r="C300" s="33" t="s">
        <v>320</v>
      </c>
      <c r="D300" s="11"/>
      <c r="E300" s="34">
        <v>0</v>
      </c>
      <c r="F300" s="37">
        <v>0</v>
      </c>
      <c r="G300" s="37">
        <v>0</v>
      </c>
      <c r="H300" s="17">
        <v>0</v>
      </c>
      <c r="I300" s="17">
        <v>0</v>
      </c>
      <c r="J300" s="17">
        <v>0</v>
      </c>
      <c r="K300" s="17">
        <v>0</v>
      </c>
      <c r="L300" s="17">
        <v>0</v>
      </c>
      <c r="M300" s="17">
        <v>0</v>
      </c>
      <c r="N300" s="17">
        <v>0</v>
      </c>
      <c r="O300" s="38">
        <v>0</v>
      </c>
      <c r="P300" s="37">
        <v>0</v>
      </c>
    </row>
    <row r="301" spans="1:16" s="10" customFormat="1" x14ac:dyDescent="0.2">
      <c r="A301" s="11"/>
      <c r="B301" s="11">
        <v>963</v>
      </c>
      <c r="C301" s="33" t="s">
        <v>321</v>
      </c>
      <c r="D301" s="11"/>
      <c r="E301" s="34">
        <v>0</v>
      </c>
      <c r="F301" s="37">
        <v>0</v>
      </c>
      <c r="G301" s="37">
        <v>0</v>
      </c>
      <c r="H301" s="17">
        <v>0</v>
      </c>
      <c r="I301" s="17">
        <v>0</v>
      </c>
      <c r="J301" s="17">
        <v>0</v>
      </c>
      <c r="K301" s="17">
        <v>0</v>
      </c>
      <c r="L301" s="17">
        <v>0</v>
      </c>
      <c r="M301" s="17">
        <v>0</v>
      </c>
      <c r="N301" s="17">
        <v>0</v>
      </c>
      <c r="O301" s="38">
        <v>0</v>
      </c>
      <c r="P301" s="37">
        <v>0</v>
      </c>
    </row>
    <row r="302" spans="1:16" s="10" customFormat="1" x14ac:dyDescent="0.2">
      <c r="A302" s="11"/>
      <c r="B302" s="11">
        <v>964</v>
      </c>
      <c r="C302" s="33" t="s">
        <v>322</v>
      </c>
      <c r="D302" s="11"/>
      <c r="E302" s="34">
        <v>0</v>
      </c>
      <c r="F302" s="37">
        <v>0</v>
      </c>
      <c r="G302" s="37">
        <v>0</v>
      </c>
      <c r="H302" s="17">
        <v>0</v>
      </c>
      <c r="I302" s="17">
        <v>0</v>
      </c>
      <c r="J302" s="17">
        <v>0</v>
      </c>
      <c r="K302" s="17">
        <v>0</v>
      </c>
      <c r="L302" s="17">
        <v>0</v>
      </c>
      <c r="M302" s="17">
        <v>0</v>
      </c>
      <c r="N302" s="17">
        <v>0</v>
      </c>
      <c r="O302" s="38">
        <v>0</v>
      </c>
      <c r="P302" s="37">
        <v>0</v>
      </c>
    </row>
    <row r="303" spans="1:16" s="10" customFormat="1" x14ac:dyDescent="0.2">
      <c r="A303" s="11"/>
      <c r="B303" s="11">
        <v>968</v>
      </c>
      <c r="C303" s="33" t="s">
        <v>323</v>
      </c>
      <c r="D303" s="11"/>
      <c r="E303" s="34">
        <v>0</v>
      </c>
      <c r="F303" s="37">
        <v>0</v>
      </c>
      <c r="G303" s="37">
        <v>0</v>
      </c>
      <c r="H303" s="17">
        <v>0</v>
      </c>
      <c r="I303" s="17">
        <v>0</v>
      </c>
      <c r="J303" s="17">
        <v>0</v>
      </c>
      <c r="K303" s="17">
        <v>0</v>
      </c>
      <c r="L303" s="17">
        <v>0</v>
      </c>
      <c r="M303" s="17">
        <v>0</v>
      </c>
      <c r="N303" s="17">
        <v>0</v>
      </c>
      <c r="O303" s="38">
        <v>0</v>
      </c>
      <c r="P303" s="37">
        <v>0</v>
      </c>
    </row>
    <row r="304" spans="1:16" s="10" customFormat="1" x14ac:dyDescent="0.2">
      <c r="A304" s="11"/>
      <c r="B304" s="11">
        <v>972</v>
      </c>
      <c r="C304" s="33" t="s">
        <v>324</v>
      </c>
      <c r="D304" s="11"/>
      <c r="E304" s="34">
        <v>0</v>
      </c>
      <c r="F304" s="37">
        <v>0</v>
      </c>
      <c r="G304" s="37">
        <v>0</v>
      </c>
      <c r="H304" s="17">
        <v>0</v>
      </c>
      <c r="I304" s="17">
        <v>0</v>
      </c>
      <c r="J304" s="17">
        <v>0</v>
      </c>
      <c r="K304" s="17">
        <v>0</v>
      </c>
      <c r="L304" s="17">
        <v>0</v>
      </c>
      <c r="M304" s="17">
        <v>0</v>
      </c>
      <c r="N304" s="17">
        <v>0</v>
      </c>
      <c r="O304" s="38">
        <v>0</v>
      </c>
      <c r="P304" s="37">
        <v>0</v>
      </c>
    </row>
    <row r="305" spans="1:16" s="10" customFormat="1" ht="25.5" x14ac:dyDescent="0.2">
      <c r="A305" s="11"/>
      <c r="B305" s="11">
        <v>980</v>
      </c>
      <c r="C305" s="33" t="s">
        <v>325</v>
      </c>
      <c r="D305" s="11"/>
      <c r="E305" s="34">
        <v>0</v>
      </c>
      <c r="F305" s="37">
        <v>0</v>
      </c>
      <c r="G305" s="37">
        <v>0</v>
      </c>
      <c r="H305" s="17">
        <v>0</v>
      </c>
      <c r="I305" s="17">
        <v>0</v>
      </c>
      <c r="J305" s="17">
        <v>0</v>
      </c>
      <c r="K305" s="17">
        <v>0</v>
      </c>
      <c r="L305" s="17">
        <v>0</v>
      </c>
      <c r="M305" s="17">
        <v>0</v>
      </c>
      <c r="N305" s="17">
        <v>0</v>
      </c>
      <c r="O305" s="38">
        <v>0</v>
      </c>
      <c r="P305" s="37">
        <v>0</v>
      </c>
    </row>
    <row r="306" spans="1:16" s="10" customFormat="1" x14ac:dyDescent="0.2">
      <c r="A306" s="11"/>
      <c r="B306" s="11">
        <v>986</v>
      </c>
      <c r="C306" s="33" t="s">
        <v>326</v>
      </c>
      <c r="D306" s="11"/>
      <c r="E306" s="34">
        <v>0</v>
      </c>
      <c r="F306" s="37">
        <v>0</v>
      </c>
      <c r="G306" s="37">
        <v>0</v>
      </c>
      <c r="H306" s="17">
        <v>0</v>
      </c>
      <c r="I306" s="17">
        <v>0</v>
      </c>
      <c r="J306" s="17">
        <v>0</v>
      </c>
      <c r="K306" s="17">
        <v>0</v>
      </c>
      <c r="L306" s="17">
        <v>0</v>
      </c>
      <c r="M306" s="17">
        <v>0</v>
      </c>
      <c r="N306" s="17">
        <v>0</v>
      </c>
      <c r="O306" s="38">
        <v>0</v>
      </c>
      <c r="P306" s="37">
        <v>0</v>
      </c>
    </row>
    <row r="307" spans="1:16" s="10" customFormat="1" x14ac:dyDescent="0.2">
      <c r="A307" s="11"/>
      <c r="B307" s="11">
        <v>989</v>
      </c>
      <c r="C307" s="33" t="s">
        <v>327</v>
      </c>
      <c r="D307" s="11"/>
      <c r="E307" s="34">
        <v>0</v>
      </c>
      <c r="F307" s="37">
        <v>0</v>
      </c>
      <c r="G307" s="37">
        <v>0</v>
      </c>
      <c r="H307" s="17">
        <v>0</v>
      </c>
      <c r="I307" s="17">
        <v>0</v>
      </c>
      <c r="J307" s="17">
        <v>0</v>
      </c>
      <c r="K307" s="17">
        <v>0</v>
      </c>
      <c r="L307" s="17">
        <v>0</v>
      </c>
      <c r="M307" s="17">
        <v>0</v>
      </c>
      <c r="N307" s="17">
        <v>0</v>
      </c>
      <c r="O307" s="38">
        <v>0</v>
      </c>
      <c r="P307" s="37">
        <v>0</v>
      </c>
    </row>
    <row r="308" spans="1:16" s="10" customFormat="1" x14ac:dyDescent="0.2">
      <c r="A308" s="11"/>
      <c r="B308" s="11">
        <v>992</v>
      </c>
      <c r="C308" s="33" t="s">
        <v>328</v>
      </c>
      <c r="D308" s="11"/>
      <c r="E308" s="34">
        <v>0</v>
      </c>
      <c r="F308" s="37">
        <v>0</v>
      </c>
      <c r="G308" s="37">
        <v>0</v>
      </c>
      <c r="H308" s="17">
        <v>0</v>
      </c>
      <c r="I308" s="17">
        <v>0</v>
      </c>
      <c r="J308" s="17">
        <v>0</v>
      </c>
      <c r="K308" s="17">
        <v>0</v>
      </c>
      <c r="L308" s="17">
        <v>0</v>
      </c>
      <c r="M308" s="17">
        <v>0</v>
      </c>
      <c r="N308" s="17">
        <v>0</v>
      </c>
      <c r="O308" s="38">
        <v>0</v>
      </c>
      <c r="P308" s="37">
        <v>0</v>
      </c>
    </row>
    <row r="309" spans="1:16" s="10" customFormat="1" x14ac:dyDescent="0.2">
      <c r="A309" s="11"/>
      <c r="B309" s="11">
        <v>993</v>
      </c>
      <c r="C309" s="33" t="s">
        <v>329</v>
      </c>
      <c r="D309" s="11"/>
      <c r="E309" s="34">
        <v>0</v>
      </c>
      <c r="F309" s="37">
        <v>0</v>
      </c>
      <c r="G309" s="37">
        <v>0</v>
      </c>
      <c r="H309" s="17">
        <v>0</v>
      </c>
      <c r="I309" s="17">
        <v>0</v>
      </c>
      <c r="J309" s="17">
        <v>0</v>
      </c>
      <c r="K309" s="17">
        <v>0</v>
      </c>
      <c r="L309" s="17">
        <v>0</v>
      </c>
      <c r="M309" s="17">
        <v>0</v>
      </c>
      <c r="N309" s="17">
        <v>0</v>
      </c>
      <c r="O309" s="38">
        <v>0</v>
      </c>
      <c r="P309" s="37">
        <v>0</v>
      </c>
    </row>
    <row r="310" spans="1:16" s="10" customFormat="1" x14ac:dyDescent="0.2">
      <c r="A310" s="11"/>
      <c r="B310" s="11">
        <v>995</v>
      </c>
      <c r="C310" s="33" t="s">
        <v>330</v>
      </c>
      <c r="D310" s="11"/>
      <c r="E310" s="34">
        <v>0</v>
      </c>
      <c r="F310" s="37">
        <v>0</v>
      </c>
      <c r="G310" s="37">
        <v>0</v>
      </c>
      <c r="H310" s="17">
        <v>0</v>
      </c>
      <c r="I310" s="17">
        <v>0</v>
      </c>
      <c r="J310" s="17">
        <v>0</v>
      </c>
      <c r="K310" s="17">
        <v>0</v>
      </c>
      <c r="L310" s="17">
        <v>0</v>
      </c>
      <c r="M310" s="17">
        <v>0</v>
      </c>
      <c r="N310" s="17">
        <v>0</v>
      </c>
      <c r="O310" s="38">
        <v>0</v>
      </c>
      <c r="P310" s="37">
        <v>0</v>
      </c>
    </row>
    <row r="311" spans="1:16" s="10" customFormat="1" x14ac:dyDescent="0.2">
      <c r="A311" s="11"/>
      <c r="B311" s="11">
        <v>999</v>
      </c>
      <c r="C311" s="33" t="s">
        <v>331</v>
      </c>
      <c r="D311" s="11"/>
      <c r="E311" s="39">
        <v>1.2706347407538105E-2</v>
      </c>
      <c r="F311" s="40">
        <v>560870</v>
      </c>
      <c r="G311" s="40">
        <v>166955</v>
      </c>
      <c r="H311" s="41">
        <v>0</v>
      </c>
      <c r="I311" s="41">
        <v>0</v>
      </c>
      <c r="J311" s="41">
        <v>0</v>
      </c>
      <c r="K311" s="41">
        <v>0</v>
      </c>
      <c r="L311" s="41">
        <v>-1045260</v>
      </c>
      <c r="M311" s="41">
        <v>0</v>
      </c>
      <c r="N311" s="41">
        <v>-1947978</v>
      </c>
      <c r="O311" s="42">
        <v>429543</v>
      </c>
      <c r="P311" s="40">
        <v>-1835870</v>
      </c>
    </row>
    <row r="312" spans="1:16" x14ac:dyDescent="0.2">
      <c r="A312" s="30"/>
      <c r="B312" s="11"/>
      <c r="C312" s="33"/>
      <c r="D312" s="11"/>
      <c r="E312" s="34"/>
      <c r="F312" s="37"/>
      <c r="G312" s="37"/>
      <c r="H312" s="37"/>
      <c r="I312" s="37"/>
      <c r="J312" s="37"/>
      <c r="K312" s="37"/>
      <c r="L312" s="37"/>
      <c r="M312" s="37"/>
      <c r="N312" s="37"/>
      <c r="O312" s="37"/>
      <c r="P312" s="37"/>
    </row>
    <row r="314" spans="1:16" s="48" customFormat="1" ht="15" x14ac:dyDescent="0.35">
      <c r="A314" s="43"/>
      <c r="B314" s="44" t="s">
        <v>332</v>
      </c>
      <c r="C314" s="13"/>
      <c r="D314" s="45"/>
      <c r="E314" s="46">
        <v>1</v>
      </c>
      <c r="F314" s="47">
        <v>44140894</v>
      </c>
      <c r="G314" s="47">
        <v>13139469</v>
      </c>
      <c r="H314" s="47">
        <v>0</v>
      </c>
      <c r="I314" s="47">
        <v>0</v>
      </c>
      <c r="J314" s="47">
        <v>0</v>
      </c>
      <c r="K314" s="47">
        <v>0</v>
      </c>
      <c r="L314" s="47">
        <v>-82262852</v>
      </c>
      <c r="M314" s="47">
        <v>0</v>
      </c>
      <c r="N314" s="47">
        <v>-153307443</v>
      </c>
      <c r="O314" s="47">
        <v>0</v>
      </c>
      <c r="P314" s="47">
        <v>-178289932</v>
      </c>
    </row>
    <row r="315" spans="1:16" x14ac:dyDescent="0.2">
      <c r="P315" s="27"/>
    </row>
    <row r="316" spans="1:16" x14ac:dyDescent="0.2">
      <c r="O316" s="49"/>
    </row>
  </sheetData>
  <sheetProtection algorithmName="SHA-512" hashValue="uIOjm4x/xmHvDwv3DgTLsIC+P6M1YN1Vve5mCF5lw72RPubD9ytaA5lo+DgayF/6fgf4cbSya/lnoTS72x/Iwg==" saltValue="EsC5vQsPQyKVLXqu+uPs+g==" spinCount="100000" sheet="1" objects="1" scenarios="1"/>
  <mergeCells count="1">
    <mergeCell ref="E2:P2"/>
  </mergeCells>
  <printOptions horizontalCentered="1"/>
  <pageMargins left="0" right="0" top="0.25" bottom="0.5" header="0.3" footer="0.3"/>
  <pageSetup fitToHeight="0" pageOrder="overThenDown" orientation="landscape" r:id="rId1"/>
  <headerFooter scaleWithDoc="0">
    <oddFooter>&amp;L&amp;Z&amp;F&amp;R&amp;D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sheetPr>
  <dimension ref="A1:S317"/>
  <sheetViews>
    <sheetView showGridLines="0" showRowColHeaders="0" zoomScale="110" zoomScaleNormal="110" zoomScaleSheetLayoutView="70" workbookViewId="0">
      <pane xSplit="7" ySplit="4" topLeftCell="H5" activePane="bottomRight" state="frozen"/>
      <selection pane="topRight"/>
      <selection pane="bottomLeft"/>
      <selection pane="bottomRight"/>
    </sheetView>
  </sheetViews>
  <sheetFormatPr defaultColWidth="9.140625" defaultRowHeight="12.75" x14ac:dyDescent="0.2"/>
  <cols>
    <col min="1" max="1" width="11.7109375" style="2" bestFit="1" customWidth="1"/>
    <col min="2" max="2" width="39.28515625" style="14" customWidth="1"/>
    <col min="3" max="3" width="1.5703125" style="2" customWidth="1"/>
    <col min="4" max="4" width="16.28515625" style="2" customWidth="1"/>
    <col min="5" max="5" width="1.5703125" style="2" customWidth="1"/>
    <col min="6" max="6" width="11.7109375" style="2" customWidth="1"/>
    <col min="7" max="7" width="1.28515625" style="2" customWidth="1"/>
    <col min="8" max="8" width="15.140625" style="2" bestFit="1" customWidth="1"/>
    <col min="9" max="9" width="1.28515625" style="29" hidden="1" customWidth="1"/>
    <col min="10" max="10" width="13.5703125" style="2" bestFit="1" customWidth="1"/>
    <col min="11" max="11" width="12.7109375" style="2" customWidth="1"/>
    <col min="12" max="12" width="11.5703125" style="2" customWidth="1"/>
    <col min="13" max="13" width="17" style="2" bestFit="1" customWidth="1"/>
    <col min="14" max="14" width="14" style="2" bestFit="1" customWidth="1"/>
    <col min="15" max="15" width="12.42578125" style="2" customWidth="1"/>
    <col min="16" max="16" width="13.85546875" style="2" bestFit="1" customWidth="1"/>
    <col min="17" max="17" width="14.42578125" style="2" customWidth="1"/>
    <col min="18" max="19" width="15" style="2" bestFit="1" customWidth="1"/>
    <col min="20" max="16384" width="9.140625" style="2"/>
  </cols>
  <sheetData>
    <row r="1" spans="1:19" ht="15.75" x14ac:dyDescent="0.25">
      <c r="A1" s="1" t="s">
        <v>347</v>
      </c>
      <c r="H1" s="3" t="s">
        <v>1</v>
      </c>
      <c r="I1" s="50"/>
      <c r="J1" s="3" t="s">
        <v>2</v>
      </c>
      <c r="K1" s="3" t="s">
        <v>3</v>
      </c>
      <c r="L1" s="3" t="s">
        <v>4</v>
      </c>
      <c r="M1" s="3" t="s">
        <v>5</v>
      </c>
      <c r="N1" s="3" t="s">
        <v>6</v>
      </c>
      <c r="O1" s="3" t="s">
        <v>7</v>
      </c>
      <c r="P1" s="3" t="s">
        <v>8</v>
      </c>
      <c r="Q1" s="3" t="s">
        <v>9</v>
      </c>
      <c r="R1" s="3" t="s">
        <v>10</v>
      </c>
      <c r="S1" s="3" t="s">
        <v>11</v>
      </c>
    </row>
    <row r="2" spans="1:19" x14ac:dyDescent="0.2">
      <c r="J2" s="160" t="s">
        <v>348</v>
      </c>
      <c r="K2" s="160"/>
      <c r="L2" s="160"/>
      <c r="M2" s="160"/>
      <c r="N2" s="160"/>
      <c r="O2" s="160"/>
      <c r="P2" s="160"/>
      <c r="Q2" s="160"/>
      <c r="R2" s="160"/>
      <c r="S2" s="160"/>
    </row>
    <row r="3" spans="1:19" s="10" customFormat="1" ht="51.75" x14ac:dyDescent="0.25">
      <c r="A3" s="51" t="s">
        <v>18</v>
      </c>
      <c r="B3" s="31" t="s">
        <v>13</v>
      </c>
      <c r="C3" s="32"/>
      <c r="D3" s="52"/>
      <c r="E3" s="52"/>
      <c r="F3" s="52"/>
      <c r="G3" s="32"/>
      <c r="H3" s="53" t="s">
        <v>350</v>
      </c>
      <c r="I3" s="54"/>
      <c r="J3" s="53" t="s">
        <v>336</v>
      </c>
      <c r="K3" s="53" t="s">
        <v>337</v>
      </c>
      <c r="L3" s="53" t="s">
        <v>351</v>
      </c>
      <c r="M3" s="53" t="s">
        <v>352</v>
      </c>
      <c r="N3" s="53" t="s">
        <v>353</v>
      </c>
      <c r="O3" s="53" t="s">
        <v>354</v>
      </c>
      <c r="P3" s="53" t="s">
        <v>355</v>
      </c>
      <c r="Q3" s="55" t="s">
        <v>356</v>
      </c>
      <c r="R3" s="55" t="s">
        <v>357</v>
      </c>
      <c r="S3" s="55" t="s">
        <v>358</v>
      </c>
    </row>
    <row r="4" spans="1:19" s="10" customFormat="1" ht="15" x14ac:dyDescent="0.25">
      <c r="A4" s="11"/>
      <c r="B4" s="33"/>
      <c r="C4" s="11"/>
      <c r="D4"/>
      <c r="E4"/>
      <c r="F4"/>
      <c r="G4" s="11"/>
      <c r="H4" s="11"/>
      <c r="I4" s="11"/>
      <c r="J4" s="11"/>
      <c r="K4" s="11"/>
      <c r="L4" s="11"/>
      <c r="M4" s="11"/>
      <c r="N4" s="11"/>
      <c r="O4" s="11"/>
      <c r="P4" s="11"/>
      <c r="Q4" s="11"/>
      <c r="R4" s="11"/>
      <c r="S4" s="11"/>
    </row>
    <row r="5" spans="1:19" s="10" customFormat="1" ht="15" x14ac:dyDescent="0.25">
      <c r="A5" s="56">
        <v>5</v>
      </c>
      <c r="B5" s="57" t="s">
        <v>25</v>
      </c>
      <c r="C5" s="58"/>
      <c r="D5"/>
      <c r="E5"/>
      <c r="F5"/>
      <c r="G5" s="58"/>
      <c r="H5" s="15">
        <v>0</v>
      </c>
      <c r="I5" s="15"/>
      <c r="J5" s="15">
        <v>0</v>
      </c>
      <c r="K5" s="15">
        <v>0</v>
      </c>
      <c r="L5" s="15">
        <v>0</v>
      </c>
      <c r="M5" s="15">
        <v>0</v>
      </c>
      <c r="N5" s="15">
        <v>0</v>
      </c>
      <c r="O5" s="15">
        <v>0</v>
      </c>
      <c r="P5" s="15">
        <v>0</v>
      </c>
      <c r="Q5" s="15">
        <v>0</v>
      </c>
      <c r="R5" s="15">
        <v>0</v>
      </c>
      <c r="S5" s="15">
        <v>0</v>
      </c>
    </row>
    <row r="6" spans="1:19" s="10" customFormat="1" ht="15" x14ac:dyDescent="0.25">
      <c r="A6" s="56">
        <v>6</v>
      </c>
      <c r="B6" s="57" t="s">
        <v>26</v>
      </c>
      <c r="C6" s="58"/>
      <c r="D6"/>
      <c r="E6"/>
      <c r="F6"/>
      <c r="G6" s="58"/>
      <c r="H6" s="17">
        <v>0</v>
      </c>
      <c r="I6" s="17"/>
      <c r="J6" s="17">
        <v>0</v>
      </c>
      <c r="K6" s="17">
        <v>0</v>
      </c>
      <c r="L6" s="17">
        <v>0</v>
      </c>
      <c r="M6" s="17">
        <v>0</v>
      </c>
      <c r="N6" s="17">
        <v>0</v>
      </c>
      <c r="O6" s="17">
        <v>0</v>
      </c>
      <c r="P6" s="17">
        <v>0</v>
      </c>
      <c r="Q6" s="17">
        <v>0</v>
      </c>
      <c r="R6" s="17">
        <v>0</v>
      </c>
      <c r="S6" s="17">
        <v>0</v>
      </c>
    </row>
    <row r="7" spans="1:19" s="10" customFormat="1" ht="15" x14ac:dyDescent="0.25">
      <c r="A7" s="56">
        <v>7</v>
      </c>
      <c r="B7" s="57" t="s">
        <v>27</v>
      </c>
      <c r="C7" s="58"/>
      <c r="D7"/>
      <c r="E7"/>
      <c r="F7"/>
      <c r="G7" s="58"/>
      <c r="H7" s="17">
        <v>0</v>
      </c>
      <c r="I7" s="17"/>
      <c r="J7" s="17">
        <v>0</v>
      </c>
      <c r="K7" s="17">
        <v>0</v>
      </c>
      <c r="L7" s="17">
        <v>0</v>
      </c>
      <c r="M7" s="17">
        <v>0</v>
      </c>
      <c r="N7" s="17">
        <v>0</v>
      </c>
      <c r="O7" s="17">
        <v>0</v>
      </c>
      <c r="P7" s="17">
        <v>0</v>
      </c>
      <c r="Q7" s="17">
        <v>0</v>
      </c>
      <c r="R7" s="17">
        <v>0</v>
      </c>
      <c r="S7" s="17">
        <v>0</v>
      </c>
    </row>
    <row r="8" spans="1:19" s="10" customFormat="1" ht="15" x14ac:dyDescent="0.25">
      <c r="A8" s="56">
        <v>47</v>
      </c>
      <c r="B8" s="57" t="s">
        <v>28</v>
      </c>
      <c r="C8" s="58"/>
      <c r="D8"/>
      <c r="E8"/>
      <c r="F8"/>
      <c r="G8" s="58"/>
      <c r="H8" s="17">
        <v>0</v>
      </c>
      <c r="I8" s="17"/>
      <c r="J8" s="17">
        <v>0</v>
      </c>
      <c r="K8" s="17">
        <v>0</v>
      </c>
      <c r="L8" s="17">
        <v>0</v>
      </c>
      <c r="M8" s="17">
        <v>0</v>
      </c>
      <c r="N8" s="17">
        <v>0</v>
      </c>
      <c r="O8" s="17">
        <v>0</v>
      </c>
      <c r="P8" s="17">
        <v>0</v>
      </c>
      <c r="Q8" s="17">
        <v>0</v>
      </c>
      <c r="R8" s="17">
        <v>0</v>
      </c>
      <c r="S8" s="17">
        <v>0</v>
      </c>
    </row>
    <row r="9" spans="1:19" s="10" customFormat="1" ht="15" x14ac:dyDescent="0.25">
      <c r="A9" s="56">
        <v>48</v>
      </c>
      <c r="B9" s="57" t="s">
        <v>29</v>
      </c>
      <c r="C9" s="58"/>
      <c r="D9"/>
      <c r="E9"/>
      <c r="F9"/>
      <c r="G9" s="58"/>
      <c r="H9" s="17">
        <v>0</v>
      </c>
      <c r="I9" s="17"/>
      <c r="J9" s="17">
        <v>0</v>
      </c>
      <c r="K9" s="17">
        <v>0</v>
      </c>
      <c r="L9" s="17">
        <v>0</v>
      </c>
      <c r="M9" s="17">
        <v>0</v>
      </c>
      <c r="N9" s="17">
        <v>0</v>
      </c>
      <c r="O9" s="17">
        <v>0</v>
      </c>
      <c r="P9" s="17">
        <v>0</v>
      </c>
      <c r="Q9" s="17">
        <v>0</v>
      </c>
      <c r="R9" s="17">
        <v>0</v>
      </c>
      <c r="S9" s="17">
        <v>0</v>
      </c>
    </row>
    <row r="10" spans="1:19" s="10" customFormat="1" ht="15" x14ac:dyDescent="0.25">
      <c r="A10" s="56">
        <v>90</v>
      </c>
      <c r="B10" s="57" t="s">
        <v>30</v>
      </c>
      <c r="C10" s="58"/>
      <c r="D10"/>
      <c r="E10"/>
      <c r="F10"/>
      <c r="G10" s="58"/>
      <c r="H10" s="17">
        <v>24392</v>
      </c>
      <c r="I10" s="17"/>
      <c r="J10" s="17">
        <v>2176</v>
      </c>
      <c r="K10" s="17">
        <v>648</v>
      </c>
      <c r="L10" s="17">
        <v>0</v>
      </c>
      <c r="M10" s="17">
        <v>-1028</v>
      </c>
      <c r="N10" s="17">
        <v>-5880</v>
      </c>
      <c r="O10" s="17">
        <v>0</v>
      </c>
      <c r="P10" s="17">
        <v>-1826</v>
      </c>
      <c r="Q10" s="17">
        <v>-5910</v>
      </c>
      <c r="R10" s="17">
        <v>28041</v>
      </c>
      <c r="S10" s="17">
        <v>22131</v>
      </c>
    </row>
    <row r="11" spans="1:19" s="10" customFormat="1" ht="15" x14ac:dyDescent="0.25">
      <c r="A11" s="56">
        <v>91</v>
      </c>
      <c r="B11" s="57" t="s">
        <v>31</v>
      </c>
      <c r="C11" s="58"/>
      <c r="D11"/>
      <c r="E11"/>
      <c r="F11"/>
      <c r="G11" s="58"/>
      <c r="H11" s="17">
        <v>20634</v>
      </c>
      <c r="I11" s="17"/>
      <c r="J11" s="17">
        <v>1580</v>
      </c>
      <c r="K11" s="17">
        <v>470</v>
      </c>
      <c r="L11" s="17">
        <v>0</v>
      </c>
      <c r="M11" s="17">
        <v>-747</v>
      </c>
      <c r="N11" s="17">
        <v>-4269</v>
      </c>
      <c r="O11" s="17">
        <v>0</v>
      </c>
      <c r="P11" s="17">
        <v>-1326</v>
      </c>
      <c r="Q11" s="17">
        <v>-4292</v>
      </c>
      <c r="R11" s="17">
        <v>20358</v>
      </c>
      <c r="S11" s="17">
        <v>16066</v>
      </c>
    </row>
    <row r="12" spans="1:19" s="10" customFormat="1" ht="15" x14ac:dyDescent="0.25">
      <c r="A12" s="56">
        <v>100</v>
      </c>
      <c r="B12" s="57" t="s">
        <v>32</v>
      </c>
      <c r="C12" s="58"/>
      <c r="D12"/>
      <c r="E12"/>
      <c r="F12"/>
      <c r="G12" s="58"/>
      <c r="H12" s="17">
        <v>655880</v>
      </c>
      <c r="I12" s="17"/>
      <c r="J12" s="17">
        <v>51394</v>
      </c>
      <c r="K12" s="17">
        <v>15299</v>
      </c>
      <c r="L12" s="17">
        <v>0</v>
      </c>
      <c r="M12" s="17">
        <v>-24322</v>
      </c>
      <c r="N12" s="17">
        <v>-138886</v>
      </c>
      <c r="O12" s="17">
        <v>0</v>
      </c>
      <c r="P12" s="17">
        <v>-43126</v>
      </c>
      <c r="Q12" s="17">
        <v>-139641</v>
      </c>
      <c r="R12" s="17">
        <v>662292</v>
      </c>
      <c r="S12" s="17">
        <v>522651</v>
      </c>
    </row>
    <row r="13" spans="1:19" s="10" customFormat="1" ht="15" x14ac:dyDescent="0.25">
      <c r="A13" s="56">
        <v>101</v>
      </c>
      <c r="B13" s="57" t="s">
        <v>33</v>
      </c>
      <c r="C13" s="58"/>
      <c r="D13"/>
      <c r="E13"/>
      <c r="F13"/>
      <c r="G13" s="58"/>
      <c r="H13" s="17">
        <v>1377491</v>
      </c>
      <c r="I13" s="17"/>
      <c r="J13" s="17">
        <v>105291</v>
      </c>
      <c r="K13" s="17">
        <v>31342</v>
      </c>
      <c r="L13" s="17">
        <v>0</v>
      </c>
      <c r="M13" s="17">
        <v>-49823</v>
      </c>
      <c r="N13" s="17">
        <v>-284537</v>
      </c>
      <c r="O13" s="17">
        <v>0</v>
      </c>
      <c r="P13" s="17">
        <v>-88352</v>
      </c>
      <c r="Q13" s="17">
        <v>-286079</v>
      </c>
      <c r="R13" s="17">
        <v>1356839</v>
      </c>
      <c r="S13" s="17">
        <v>1070760</v>
      </c>
    </row>
    <row r="14" spans="1:19" s="10" customFormat="1" ht="15" x14ac:dyDescent="0.25">
      <c r="A14" s="56">
        <v>102</v>
      </c>
      <c r="B14" s="57" t="s">
        <v>34</v>
      </c>
      <c r="C14" s="58"/>
      <c r="D14"/>
      <c r="E14"/>
      <c r="F14"/>
      <c r="G14" s="58"/>
      <c r="H14" s="17">
        <v>0</v>
      </c>
      <c r="I14" s="17"/>
      <c r="J14" s="17">
        <v>0</v>
      </c>
      <c r="K14" s="17">
        <v>0</v>
      </c>
      <c r="L14" s="17">
        <v>0</v>
      </c>
      <c r="M14" s="17">
        <v>0</v>
      </c>
      <c r="N14" s="17">
        <v>0</v>
      </c>
      <c r="O14" s="17">
        <v>0</v>
      </c>
      <c r="P14" s="17">
        <v>0</v>
      </c>
      <c r="Q14" s="17">
        <v>0</v>
      </c>
      <c r="R14" s="17">
        <v>0</v>
      </c>
      <c r="S14" s="17">
        <v>0</v>
      </c>
    </row>
    <row r="15" spans="1:19" s="10" customFormat="1" ht="15" x14ac:dyDescent="0.25">
      <c r="A15" s="56">
        <v>103</v>
      </c>
      <c r="B15" s="57" t="s">
        <v>35</v>
      </c>
      <c r="C15" s="58"/>
      <c r="D15"/>
      <c r="E15"/>
      <c r="F15"/>
      <c r="G15" s="58"/>
      <c r="H15" s="17">
        <v>2154659</v>
      </c>
      <c r="I15" s="17"/>
      <c r="J15" s="17">
        <v>172219</v>
      </c>
      <c r="K15" s="17">
        <v>51265</v>
      </c>
      <c r="L15" s="17">
        <v>0</v>
      </c>
      <c r="M15" s="17">
        <v>-81492</v>
      </c>
      <c r="N15" s="17">
        <v>-465402</v>
      </c>
      <c r="O15" s="17">
        <v>0</v>
      </c>
      <c r="P15" s="17">
        <v>-144513</v>
      </c>
      <c r="Q15" s="17">
        <v>-467923</v>
      </c>
      <c r="R15" s="17">
        <v>2219315</v>
      </c>
      <c r="S15" s="17">
        <v>1751392</v>
      </c>
    </row>
    <row r="16" spans="1:19" s="10" customFormat="1" ht="15" x14ac:dyDescent="0.25">
      <c r="A16" s="56">
        <v>107</v>
      </c>
      <c r="B16" s="57" t="s">
        <v>36</v>
      </c>
      <c r="C16" s="58"/>
      <c r="D16"/>
      <c r="E16"/>
      <c r="F16"/>
      <c r="G16" s="58"/>
      <c r="H16" s="17">
        <v>485025</v>
      </c>
      <c r="I16" s="17"/>
      <c r="J16" s="17">
        <v>38517</v>
      </c>
      <c r="K16" s="17">
        <v>11466</v>
      </c>
      <c r="L16" s="17">
        <v>0</v>
      </c>
      <c r="M16" s="17">
        <v>-18220</v>
      </c>
      <c r="N16" s="17">
        <v>-104089</v>
      </c>
      <c r="O16" s="17">
        <v>0</v>
      </c>
      <c r="P16" s="17">
        <v>-32321</v>
      </c>
      <c r="Q16" s="17">
        <v>-104647</v>
      </c>
      <c r="R16" s="17">
        <v>496356</v>
      </c>
      <c r="S16" s="17">
        <v>391709</v>
      </c>
    </row>
    <row r="17" spans="1:19" s="10" customFormat="1" ht="15" x14ac:dyDescent="0.25">
      <c r="A17" s="56">
        <v>109</v>
      </c>
      <c r="B17" s="57" t="s">
        <v>37</v>
      </c>
      <c r="C17" s="58"/>
      <c r="D17"/>
      <c r="E17"/>
      <c r="F17"/>
      <c r="G17" s="58"/>
      <c r="H17" s="17">
        <v>150004</v>
      </c>
      <c r="I17" s="17"/>
      <c r="J17" s="17">
        <v>12155</v>
      </c>
      <c r="K17" s="17">
        <v>3618</v>
      </c>
      <c r="L17" s="17">
        <v>0</v>
      </c>
      <c r="M17" s="17">
        <v>-5751</v>
      </c>
      <c r="N17" s="17">
        <v>-32849</v>
      </c>
      <c r="O17" s="17">
        <v>0</v>
      </c>
      <c r="P17" s="17">
        <v>-10200</v>
      </c>
      <c r="Q17" s="17">
        <v>-33027</v>
      </c>
      <c r="R17" s="17">
        <v>156642</v>
      </c>
      <c r="S17" s="17">
        <v>123615</v>
      </c>
    </row>
    <row r="18" spans="1:19" s="10" customFormat="1" ht="15" x14ac:dyDescent="0.25">
      <c r="A18" s="56">
        <v>110</v>
      </c>
      <c r="B18" s="57" t="s">
        <v>38</v>
      </c>
      <c r="C18" s="58"/>
      <c r="D18"/>
      <c r="E18"/>
      <c r="F18"/>
      <c r="G18" s="58"/>
      <c r="H18" s="17">
        <v>202964</v>
      </c>
      <c r="I18" s="17"/>
      <c r="J18" s="17">
        <v>15504</v>
      </c>
      <c r="K18" s="17">
        <v>4615</v>
      </c>
      <c r="L18" s="17">
        <v>0</v>
      </c>
      <c r="M18" s="17">
        <v>-7336</v>
      </c>
      <c r="N18" s="17">
        <v>-41899</v>
      </c>
      <c r="O18" s="17">
        <v>0</v>
      </c>
      <c r="P18" s="17">
        <v>-13010</v>
      </c>
      <c r="Q18" s="17">
        <v>-42126</v>
      </c>
      <c r="R18" s="17">
        <v>199799</v>
      </c>
      <c r="S18" s="17">
        <v>157673</v>
      </c>
    </row>
    <row r="19" spans="1:19" s="10" customFormat="1" ht="15" x14ac:dyDescent="0.25">
      <c r="A19" s="56">
        <v>111</v>
      </c>
      <c r="B19" s="57" t="s">
        <v>39</v>
      </c>
      <c r="C19" s="58"/>
      <c r="D19"/>
      <c r="E19"/>
      <c r="F19"/>
      <c r="G19" s="58"/>
      <c r="H19" s="17">
        <v>1853528</v>
      </c>
      <c r="I19" s="17"/>
      <c r="J19" s="17">
        <v>144798</v>
      </c>
      <c r="K19" s="17">
        <v>43102</v>
      </c>
      <c r="L19" s="17">
        <v>0</v>
      </c>
      <c r="M19" s="17">
        <v>-68520</v>
      </c>
      <c r="N19" s="17">
        <v>-391298</v>
      </c>
      <c r="O19" s="17">
        <v>0</v>
      </c>
      <c r="P19" s="17">
        <v>-121503</v>
      </c>
      <c r="Q19" s="17">
        <v>-393421</v>
      </c>
      <c r="R19" s="17">
        <v>1865942</v>
      </c>
      <c r="S19" s="17">
        <v>1472521</v>
      </c>
    </row>
    <row r="20" spans="1:19" s="10" customFormat="1" ht="15" x14ac:dyDescent="0.25">
      <c r="A20" s="56">
        <v>112</v>
      </c>
      <c r="B20" s="57" t="s">
        <v>40</v>
      </c>
      <c r="C20" s="58"/>
      <c r="D20"/>
      <c r="E20"/>
      <c r="F20"/>
      <c r="G20" s="58"/>
      <c r="H20" s="17">
        <v>17353</v>
      </c>
      <c r="I20" s="17"/>
      <c r="J20" s="17">
        <v>1365</v>
      </c>
      <c r="K20" s="17">
        <v>406</v>
      </c>
      <c r="L20" s="17">
        <v>0</v>
      </c>
      <c r="M20" s="17">
        <v>-649</v>
      </c>
      <c r="N20" s="17">
        <v>-3688</v>
      </c>
      <c r="O20" s="17">
        <v>0</v>
      </c>
      <c r="P20" s="17">
        <v>-1145</v>
      </c>
      <c r="Q20" s="17">
        <v>-3711</v>
      </c>
      <c r="R20" s="17">
        <v>17588</v>
      </c>
      <c r="S20" s="17">
        <v>13877</v>
      </c>
    </row>
    <row r="21" spans="1:19" s="10" customFormat="1" ht="15" x14ac:dyDescent="0.25">
      <c r="A21" s="56">
        <v>113</v>
      </c>
      <c r="B21" s="57" t="s">
        <v>41</v>
      </c>
      <c r="C21" s="58"/>
      <c r="D21"/>
      <c r="E21"/>
      <c r="F21"/>
      <c r="G21" s="58"/>
      <c r="H21" s="17">
        <v>1230250</v>
      </c>
      <c r="I21" s="17"/>
      <c r="J21" s="17">
        <v>97395</v>
      </c>
      <c r="K21" s="17">
        <v>28992</v>
      </c>
      <c r="L21" s="17">
        <v>0</v>
      </c>
      <c r="M21" s="17">
        <v>-46084</v>
      </c>
      <c r="N21" s="17">
        <v>-263197</v>
      </c>
      <c r="O21" s="17">
        <v>0</v>
      </c>
      <c r="P21" s="17">
        <v>-81726</v>
      </c>
      <c r="Q21" s="17">
        <v>-264620</v>
      </c>
      <c r="R21" s="17">
        <v>1255080</v>
      </c>
      <c r="S21" s="17">
        <v>990460</v>
      </c>
    </row>
    <row r="22" spans="1:19" s="10" customFormat="1" ht="15" x14ac:dyDescent="0.25">
      <c r="A22" s="56">
        <v>114</v>
      </c>
      <c r="B22" s="57" t="s">
        <v>42</v>
      </c>
      <c r="C22" s="58"/>
      <c r="D22"/>
      <c r="E22"/>
      <c r="F22"/>
      <c r="G22" s="58"/>
      <c r="H22" s="17">
        <v>5738931</v>
      </c>
      <c r="I22" s="17"/>
      <c r="J22" s="17">
        <v>449169</v>
      </c>
      <c r="K22" s="17">
        <v>133705</v>
      </c>
      <c r="L22" s="17">
        <v>0</v>
      </c>
      <c r="M22" s="17">
        <v>-212540</v>
      </c>
      <c r="N22" s="17">
        <v>-1213826</v>
      </c>
      <c r="O22" s="17">
        <v>0</v>
      </c>
      <c r="P22" s="17">
        <v>-376908</v>
      </c>
      <c r="Q22" s="17">
        <v>-1220400</v>
      </c>
      <c r="R22" s="17">
        <v>5788243</v>
      </c>
      <c r="S22" s="17">
        <v>4567843</v>
      </c>
    </row>
    <row r="23" spans="1:19" s="10" customFormat="1" ht="15" x14ac:dyDescent="0.25">
      <c r="A23" s="56">
        <v>115</v>
      </c>
      <c r="B23" s="57" t="s">
        <v>43</v>
      </c>
      <c r="C23" s="58"/>
      <c r="D23"/>
      <c r="E23"/>
      <c r="F23"/>
      <c r="G23" s="58"/>
      <c r="H23" s="17">
        <v>4083356</v>
      </c>
      <c r="I23" s="17"/>
      <c r="J23" s="17">
        <v>315009</v>
      </c>
      <c r="K23" s="17">
        <v>93769</v>
      </c>
      <c r="L23" s="17">
        <v>0</v>
      </c>
      <c r="M23" s="17">
        <v>-149058</v>
      </c>
      <c r="N23" s="17">
        <v>-851274</v>
      </c>
      <c r="O23" s="17">
        <v>0</v>
      </c>
      <c r="P23" s="17">
        <v>-264331</v>
      </c>
      <c r="Q23" s="17">
        <v>-855885</v>
      </c>
      <c r="R23" s="17">
        <v>4059379</v>
      </c>
      <c r="S23" s="17">
        <v>3203494</v>
      </c>
    </row>
    <row r="24" spans="1:19" s="10" customFormat="1" ht="15" x14ac:dyDescent="0.25">
      <c r="A24" s="56">
        <v>116</v>
      </c>
      <c r="B24" s="57" t="s">
        <v>44</v>
      </c>
      <c r="C24" s="58"/>
      <c r="D24"/>
      <c r="E24"/>
      <c r="F24"/>
      <c r="G24" s="58"/>
      <c r="H24" s="17">
        <v>984169</v>
      </c>
      <c r="I24" s="17"/>
      <c r="J24" s="17">
        <v>73100</v>
      </c>
      <c r="K24" s="17">
        <v>21760</v>
      </c>
      <c r="L24" s="17">
        <v>0</v>
      </c>
      <c r="M24" s="17">
        <v>-34591</v>
      </c>
      <c r="N24" s="17">
        <v>-197543</v>
      </c>
      <c r="O24" s="17">
        <v>0</v>
      </c>
      <c r="P24" s="17">
        <v>-61339</v>
      </c>
      <c r="Q24" s="17">
        <v>-198613</v>
      </c>
      <c r="R24" s="17">
        <v>942002</v>
      </c>
      <c r="S24" s="17">
        <v>743389</v>
      </c>
    </row>
    <row r="25" spans="1:19" s="10" customFormat="1" ht="15" x14ac:dyDescent="0.25">
      <c r="A25" s="56">
        <v>117</v>
      </c>
      <c r="B25" s="57" t="s">
        <v>45</v>
      </c>
      <c r="C25" s="58"/>
      <c r="D25"/>
      <c r="E25"/>
      <c r="F25"/>
      <c r="G25" s="58"/>
      <c r="H25" s="17">
        <v>557681</v>
      </c>
      <c r="I25" s="17"/>
      <c r="J25" s="17">
        <v>42413</v>
      </c>
      <c r="K25" s="17">
        <v>12625</v>
      </c>
      <c r="L25" s="17">
        <v>0</v>
      </c>
      <c r="M25" s="17">
        <v>-20069</v>
      </c>
      <c r="N25" s="17">
        <v>-114617</v>
      </c>
      <c r="O25" s="17">
        <v>0</v>
      </c>
      <c r="P25" s="17">
        <v>-35590</v>
      </c>
      <c r="Q25" s="17">
        <v>-115238</v>
      </c>
      <c r="R25" s="17">
        <v>546562</v>
      </c>
      <c r="S25" s="17">
        <v>431324</v>
      </c>
    </row>
    <row r="26" spans="1:19" s="10" customFormat="1" ht="15" x14ac:dyDescent="0.25">
      <c r="A26" s="56">
        <v>119</v>
      </c>
      <c r="B26" s="57" t="s">
        <v>46</v>
      </c>
      <c r="C26" s="58"/>
      <c r="D26"/>
      <c r="E26"/>
      <c r="F26"/>
      <c r="G26" s="58"/>
      <c r="H26" s="17">
        <v>25063</v>
      </c>
      <c r="I26" s="17"/>
      <c r="J26" s="17">
        <v>1430</v>
      </c>
      <c r="K26" s="17">
        <v>426</v>
      </c>
      <c r="L26" s="17">
        <v>0</v>
      </c>
      <c r="M26" s="17">
        <v>-676</v>
      </c>
      <c r="N26" s="17">
        <v>-3865</v>
      </c>
      <c r="O26" s="17">
        <v>0</v>
      </c>
      <c r="P26" s="17">
        <v>-1200</v>
      </c>
      <c r="Q26" s="17">
        <v>-3885</v>
      </c>
      <c r="R26" s="17">
        <v>18429</v>
      </c>
      <c r="S26" s="17">
        <v>14544</v>
      </c>
    </row>
    <row r="27" spans="1:19" s="10" customFormat="1" ht="15" x14ac:dyDescent="0.25">
      <c r="A27" s="56">
        <v>121</v>
      </c>
      <c r="B27" s="57" t="s">
        <v>47</v>
      </c>
      <c r="C27" s="58"/>
      <c r="D27"/>
      <c r="E27"/>
      <c r="F27"/>
      <c r="G27" s="58"/>
      <c r="H27" s="17">
        <v>220864</v>
      </c>
      <c r="I27" s="17"/>
      <c r="J27" s="17">
        <v>18985</v>
      </c>
      <c r="K27" s="17">
        <v>5651</v>
      </c>
      <c r="L27" s="17">
        <v>0</v>
      </c>
      <c r="M27" s="17">
        <v>-8983</v>
      </c>
      <c r="N27" s="17">
        <v>-51305</v>
      </c>
      <c r="O27" s="17">
        <v>0</v>
      </c>
      <c r="P27" s="17">
        <v>-15931</v>
      </c>
      <c r="Q27" s="17">
        <v>-51583</v>
      </c>
      <c r="R27" s="17">
        <v>244651</v>
      </c>
      <c r="S27" s="17">
        <v>193068</v>
      </c>
    </row>
    <row r="28" spans="1:19" s="10" customFormat="1" ht="15" x14ac:dyDescent="0.25">
      <c r="A28" s="56">
        <v>122</v>
      </c>
      <c r="B28" s="57" t="s">
        <v>48</v>
      </c>
      <c r="C28" s="58"/>
      <c r="D28"/>
      <c r="E28"/>
      <c r="F28"/>
      <c r="G28" s="58"/>
      <c r="H28" s="17">
        <v>254753</v>
      </c>
      <c r="I28" s="17"/>
      <c r="J28" s="17">
        <v>20296</v>
      </c>
      <c r="K28" s="17">
        <v>6041</v>
      </c>
      <c r="L28" s="17">
        <v>0</v>
      </c>
      <c r="M28" s="17">
        <v>-9603</v>
      </c>
      <c r="N28" s="17">
        <v>-54846</v>
      </c>
      <c r="O28" s="17">
        <v>0</v>
      </c>
      <c r="P28" s="17">
        <v>-17030</v>
      </c>
      <c r="Q28" s="17">
        <v>-55142</v>
      </c>
      <c r="R28" s="17">
        <v>261539</v>
      </c>
      <c r="S28" s="17">
        <v>206397</v>
      </c>
    </row>
    <row r="29" spans="1:19" s="10" customFormat="1" ht="15" x14ac:dyDescent="0.25">
      <c r="A29" s="56">
        <v>123</v>
      </c>
      <c r="B29" s="57" t="s">
        <v>49</v>
      </c>
      <c r="C29" s="58"/>
      <c r="D29"/>
      <c r="E29"/>
      <c r="F29"/>
      <c r="G29" s="58"/>
      <c r="H29" s="17">
        <v>1477491</v>
      </c>
      <c r="I29" s="17"/>
      <c r="J29" s="17">
        <v>120943</v>
      </c>
      <c r="K29" s="17">
        <v>36001</v>
      </c>
      <c r="L29" s="17">
        <v>0</v>
      </c>
      <c r="M29" s="17">
        <v>-57236</v>
      </c>
      <c r="N29" s="17">
        <v>-326835</v>
      </c>
      <c r="O29" s="17">
        <v>0</v>
      </c>
      <c r="P29" s="17">
        <v>-101486</v>
      </c>
      <c r="Q29" s="17">
        <v>-328613</v>
      </c>
      <c r="R29" s="17">
        <v>1558541</v>
      </c>
      <c r="S29" s="17">
        <v>1229928</v>
      </c>
    </row>
    <row r="30" spans="1:19" s="10" customFormat="1" ht="15" x14ac:dyDescent="0.25">
      <c r="A30" s="56">
        <v>124</v>
      </c>
      <c r="B30" s="57" t="s">
        <v>50</v>
      </c>
      <c r="C30" s="58"/>
      <c r="D30"/>
      <c r="E30"/>
      <c r="F30"/>
      <c r="G30" s="58"/>
      <c r="H30" s="17">
        <v>0</v>
      </c>
      <c r="I30" s="17"/>
      <c r="J30" s="17">
        <v>0</v>
      </c>
      <c r="K30" s="17">
        <v>0</v>
      </c>
      <c r="L30" s="17">
        <v>0</v>
      </c>
      <c r="M30" s="17">
        <v>0</v>
      </c>
      <c r="N30" s="17">
        <v>0</v>
      </c>
      <c r="O30" s="17">
        <v>0</v>
      </c>
      <c r="P30" s="17">
        <v>0</v>
      </c>
      <c r="Q30" s="17">
        <v>0</v>
      </c>
      <c r="R30" s="17">
        <v>0</v>
      </c>
      <c r="S30" s="17">
        <v>0</v>
      </c>
    </row>
    <row r="31" spans="1:19" s="10" customFormat="1" ht="15" x14ac:dyDescent="0.25">
      <c r="A31" s="56">
        <v>125</v>
      </c>
      <c r="B31" s="57" t="s">
        <v>51</v>
      </c>
      <c r="C31" s="58"/>
      <c r="D31"/>
      <c r="E31"/>
      <c r="F31"/>
      <c r="G31" s="58"/>
      <c r="H31" s="17">
        <v>374039</v>
      </c>
      <c r="I31" s="17"/>
      <c r="J31" s="17">
        <v>33733</v>
      </c>
      <c r="K31" s="17">
        <v>10041</v>
      </c>
      <c r="L31" s="17">
        <v>0</v>
      </c>
      <c r="M31" s="17">
        <v>-15960</v>
      </c>
      <c r="N31" s="17">
        <v>-91161</v>
      </c>
      <c r="O31" s="17">
        <v>0</v>
      </c>
      <c r="P31" s="17">
        <v>-28306</v>
      </c>
      <c r="Q31" s="17">
        <v>-91653</v>
      </c>
      <c r="R31" s="17">
        <v>434708</v>
      </c>
      <c r="S31" s="17">
        <v>343055</v>
      </c>
    </row>
    <row r="32" spans="1:19" s="10" customFormat="1" ht="15" x14ac:dyDescent="0.25">
      <c r="A32" s="56">
        <v>126</v>
      </c>
      <c r="B32" s="57" t="s">
        <v>52</v>
      </c>
      <c r="C32" s="58"/>
      <c r="D32"/>
      <c r="E32"/>
      <c r="F32"/>
      <c r="G32" s="58"/>
      <c r="H32" s="17">
        <v>0</v>
      </c>
      <c r="I32" s="17"/>
      <c r="J32" s="17">
        <v>0</v>
      </c>
      <c r="K32" s="17">
        <v>0</v>
      </c>
      <c r="L32" s="17">
        <v>0</v>
      </c>
      <c r="M32" s="17">
        <v>0</v>
      </c>
      <c r="N32" s="17">
        <v>0</v>
      </c>
      <c r="O32" s="17">
        <v>0</v>
      </c>
      <c r="P32" s="17">
        <v>0</v>
      </c>
      <c r="Q32" s="17">
        <v>0</v>
      </c>
      <c r="R32" s="17">
        <v>0</v>
      </c>
      <c r="S32" s="17">
        <v>0</v>
      </c>
    </row>
    <row r="33" spans="1:19" s="10" customFormat="1" ht="15" x14ac:dyDescent="0.25">
      <c r="A33" s="56">
        <v>127</v>
      </c>
      <c r="B33" s="57" t="s">
        <v>53</v>
      </c>
      <c r="C33" s="58"/>
      <c r="D33"/>
      <c r="E33"/>
      <c r="F33"/>
      <c r="G33" s="58"/>
      <c r="H33" s="17">
        <v>755159</v>
      </c>
      <c r="I33" s="17"/>
      <c r="J33" s="17">
        <v>69477</v>
      </c>
      <c r="K33" s="17">
        <v>20681</v>
      </c>
      <c r="L33" s="17">
        <v>0</v>
      </c>
      <c r="M33" s="17">
        <v>-32878</v>
      </c>
      <c r="N33" s="17">
        <v>-187753</v>
      </c>
      <c r="O33" s="17">
        <v>0</v>
      </c>
      <c r="P33" s="17">
        <v>-58300</v>
      </c>
      <c r="Q33" s="17">
        <v>-188773</v>
      </c>
      <c r="R33" s="17">
        <v>895319</v>
      </c>
      <c r="S33" s="17">
        <v>706546</v>
      </c>
    </row>
    <row r="34" spans="1:19" s="10" customFormat="1" ht="15" x14ac:dyDescent="0.25">
      <c r="A34" s="56">
        <v>128</v>
      </c>
      <c r="B34" s="57" t="s">
        <v>54</v>
      </c>
      <c r="C34" s="58"/>
      <c r="D34"/>
      <c r="E34"/>
      <c r="F34"/>
      <c r="G34" s="58"/>
      <c r="H34" s="17">
        <v>1341535</v>
      </c>
      <c r="I34" s="17"/>
      <c r="J34" s="17">
        <v>106764</v>
      </c>
      <c r="K34" s="17">
        <v>31781</v>
      </c>
      <c r="L34" s="17">
        <v>0</v>
      </c>
      <c r="M34" s="17">
        <v>-50521</v>
      </c>
      <c r="N34" s="17">
        <v>-288517</v>
      </c>
      <c r="O34" s="17">
        <v>0</v>
      </c>
      <c r="P34" s="17">
        <v>-89588</v>
      </c>
      <c r="Q34" s="17">
        <v>-290081</v>
      </c>
      <c r="R34" s="17">
        <v>1375818</v>
      </c>
      <c r="S34" s="17">
        <v>1085737</v>
      </c>
    </row>
    <row r="35" spans="1:19" s="10" customFormat="1" ht="15" x14ac:dyDescent="0.25">
      <c r="A35" s="56">
        <v>129</v>
      </c>
      <c r="B35" s="57" t="s">
        <v>55</v>
      </c>
      <c r="C35" s="58"/>
      <c r="D35"/>
      <c r="E35"/>
      <c r="F35"/>
      <c r="G35" s="58"/>
      <c r="H35" s="17">
        <v>670744</v>
      </c>
      <c r="I35" s="17"/>
      <c r="J35" s="17">
        <v>51031</v>
      </c>
      <c r="K35" s="17">
        <v>15190</v>
      </c>
      <c r="L35" s="17">
        <v>0</v>
      </c>
      <c r="M35" s="17">
        <v>-24148</v>
      </c>
      <c r="N35" s="17">
        <v>-137904</v>
      </c>
      <c r="O35" s="17">
        <v>0</v>
      </c>
      <c r="P35" s="17">
        <v>-42821</v>
      </c>
      <c r="Q35" s="17">
        <v>-138652</v>
      </c>
      <c r="R35" s="17">
        <v>657610</v>
      </c>
      <c r="S35" s="17">
        <v>518958</v>
      </c>
    </row>
    <row r="36" spans="1:19" s="10" customFormat="1" ht="15" x14ac:dyDescent="0.25">
      <c r="A36" s="56">
        <v>131</v>
      </c>
      <c r="B36" s="57" t="s">
        <v>56</v>
      </c>
      <c r="C36" s="58"/>
      <c r="D36"/>
      <c r="E36"/>
      <c r="F36"/>
      <c r="G36" s="58"/>
      <c r="H36" s="17">
        <v>0</v>
      </c>
      <c r="I36" s="17"/>
      <c r="J36" s="17">
        <v>0</v>
      </c>
      <c r="K36" s="17">
        <v>0</v>
      </c>
      <c r="L36" s="17">
        <v>0</v>
      </c>
      <c r="M36" s="17">
        <v>0</v>
      </c>
      <c r="N36" s="17">
        <v>0</v>
      </c>
      <c r="O36" s="17">
        <v>0</v>
      </c>
      <c r="P36" s="17">
        <v>0</v>
      </c>
      <c r="Q36" s="17">
        <v>0</v>
      </c>
      <c r="R36" s="17">
        <v>0</v>
      </c>
      <c r="S36" s="17">
        <v>0</v>
      </c>
    </row>
    <row r="37" spans="1:19" s="10" customFormat="1" ht="15" x14ac:dyDescent="0.25">
      <c r="A37" s="56">
        <v>132</v>
      </c>
      <c r="B37" s="57" t="s">
        <v>57</v>
      </c>
      <c r="C37" s="58"/>
      <c r="D37"/>
      <c r="E37"/>
      <c r="F37"/>
      <c r="G37" s="58"/>
      <c r="H37" s="17">
        <v>288031</v>
      </c>
      <c r="I37" s="17"/>
      <c r="J37" s="17">
        <v>23360</v>
      </c>
      <c r="K37" s="17">
        <v>6954</v>
      </c>
      <c r="L37" s="17">
        <v>0</v>
      </c>
      <c r="M37" s="17">
        <v>-11058</v>
      </c>
      <c r="N37" s="17">
        <v>-63127</v>
      </c>
      <c r="O37" s="17">
        <v>0</v>
      </c>
      <c r="P37" s="17">
        <v>-19602</v>
      </c>
      <c r="Q37" s="17">
        <v>-63473</v>
      </c>
      <c r="R37" s="17">
        <v>301026</v>
      </c>
      <c r="S37" s="17">
        <v>237553</v>
      </c>
    </row>
    <row r="38" spans="1:19" s="10" customFormat="1" ht="15" x14ac:dyDescent="0.25">
      <c r="A38" s="56">
        <v>133</v>
      </c>
      <c r="B38" s="57" t="s">
        <v>58</v>
      </c>
      <c r="C38" s="58"/>
      <c r="D38"/>
      <c r="E38"/>
      <c r="F38"/>
      <c r="G38" s="58"/>
      <c r="H38" s="17">
        <v>635898</v>
      </c>
      <c r="I38" s="17"/>
      <c r="J38" s="17">
        <v>50474</v>
      </c>
      <c r="K38" s="17">
        <v>15025</v>
      </c>
      <c r="L38" s="17">
        <v>0</v>
      </c>
      <c r="M38" s="17">
        <v>-23881</v>
      </c>
      <c r="N38" s="17">
        <v>-136400</v>
      </c>
      <c r="O38" s="17">
        <v>0</v>
      </c>
      <c r="P38" s="17">
        <v>-42354</v>
      </c>
      <c r="Q38" s="17">
        <v>-137136</v>
      </c>
      <c r="R38" s="17">
        <v>650437</v>
      </c>
      <c r="S38" s="17">
        <v>513301</v>
      </c>
    </row>
    <row r="39" spans="1:19" s="10" customFormat="1" ht="15" x14ac:dyDescent="0.25">
      <c r="A39" s="56">
        <v>135</v>
      </c>
      <c r="B39" s="57" t="s">
        <v>59</v>
      </c>
      <c r="C39" s="58"/>
      <c r="D39"/>
      <c r="E39"/>
      <c r="F39"/>
      <c r="G39" s="58"/>
      <c r="H39" s="17">
        <v>0</v>
      </c>
      <c r="I39" s="17"/>
      <c r="J39" s="17">
        <v>0</v>
      </c>
      <c r="K39" s="17">
        <v>0</v>
      </c>
      <c r="L39" s="17">
        <v>0</v>
      </c>
      <c r="M39" s="17">
        <v>0</v>
      </c>
      <c r="N39" s="17">
        <v>0</v>
      </c>
      <c r="O39" s="17">
        <v>0</v>
      </c>
      <c r="P39" s="17">
        <v>0</v>
      </c>
      <c r="Q39" s="17">
        <v>0</v>
      </c>
      <c r="R39" s="17">
        <v>0</v>
      </c>
      <c r="S39" s="17">
        <v>0</v>
      </c>
    </row>
    <row r="40" spans="1:19" s="10" customFormat="1" ht="15" x14ac:dyDescent="0.25">
      <c r="A40" s="56">
        <v>136</v>
      </c>
      <c r="B40" s="57" t="s">
        <v>60</v>
      </c>
      <c r="C40" s="58"/>
      <c r="D40"/>
      <c r="E40"/>
      <c r="F40"/>
      <c r="G40" s="58"/>
      <c r="H40" s="17">
        <v>1266804</v>
      </c>
      <c r="I40" s="17"/>
      <c r="J40" s="17">
        <v>102867</v>
      </c>
      <c r="K40" s="17">
        <v>30620</v>
      </c>
      <c r="L40" s="17">
        <v>0</v>
      </c>
      <c r="M40" s="17">
        <v>-48677</v>
      </c>
      <c r="N40" s="17">
        <v>-277984</v>
      </c>
      <c r="O40" s="17">
        <v>0</v>
      </c>
      <c r="P40" s="17">
        <v>-86318</v>
      </c>
      <c r="Q40" s="17">
        <v>-279492</v>
      </c>
      <c r="R40" s="17">
        <v>1325595</v>
      </c>
      <c r="S40" s="17">
        <v>1046103</v>
      </c>
    </row>
    <row r="41" spans="1:19" s="10" customFormat="1" ht="15" x14ac:dyDescent="0.25">
      <c r="A41" s="56">
        <v>137</v>
      </c>
      <c r="B41" s="57" t="s">
        <v>61</v>
      </c>
      <c r="C41" s="58"/>
      <c r="D41"/>
      <c r="E41"/>
      <c r="F41"/>
      <c r="G41" s="58"/>
      <c r="H41" s="17">
        <v>0</v>
      </c>
      <c r="I41" s="17"/>
      <c r="J41" s="17">
        <v>0</v>
      </c>
      <c r="K41" s="17">
        <v>0</v>
      </c>
      <c r="L41" s="17">
        <v>0</v>
      </c>
      <c r="M41" s="17">
        <v>0</v>
      </c>
      <c r="N41" s="17">
        <v>0</v>
      </c>
      <c r="O41" s="17">
        <v>0</v>
      </c>
      <c r="P41" s="17">
        <v>0</v>
      </c>
      <c r="Q41" s="17">
        <v>0</v>
      </c>
      <c r="R41" s="17">
        <v>0</v>
      </c>
      <c r="S41" s="17">
        <v>0</v>
      </c>
    </row>
    <row r="42" spans="1:19" s="10" customFormat="1" ht="15" x14ac:dyDescent="0.25">
      <c r="A42" s="56">
        <v>138</v>
      </c>
      <c r="B42" s="57" t="s">
        <v>62</v>
      </c>
      <c r="C42" s="58"/>
      <c r="D42"/>
      <c r="E42"/>
      <c r="F42"/>
      <c r="G42" s="58"/>
      <c r="H42" s="17">
        <v>0</v>
      </c>
      <c r="I42" s="17"/>
      <c r="J42" s="17">
        <v>0</v>
      </c>
      <c r="K42" s="17">
        <v>0</v>
      </c>
      <c r="L42" s="17">
        <v>0</v>
      </c>
      <c r="M42" s="17">
        <v>0</v>
      </c>
      <c r="N42" s="17">
        <v>0</v>
      </c>
      <c r="O42" s="17">
        <v>0</v>
      </c>
      <c r="P42" s="17">
        <v>0</v>
      </c>
      <c r="Q42" s="17">
        <v>0</v>
      </c>
      <c r="R42" s="17">
        <v>0</v>
      </c>
      <c r="S42" s="17">
        <v>0</v>
      </c>
    </row>
    <row r="43" spans="1:19" s="10" customFormat="1" ht="15" x14ac:dyDescent="0.25">
      <c r="A43" s="56">
        <v>140</v>
      </c>
      <c r="B43" s="57" t="s">
        <v>63</v>
      </c>
      <c r="C43" s="58"/>
      <c r="D43"/>
      <c r="E43"/>
      <c r="F43"/>
      <c r="G43" s="58"/>
      <c r="H43" s="17">
        <v>704243</v>
      </c>
      <c r="I43" s="17"/>
      <c r="J43" s="17">
        <v>59728</v>
      </c>
      <c r="K43" s="17">
        <v>17779</v>
      </c>
      <c r="L43" s="17">
        <v>0</v>
      </c>
      <c r="M43" s="17">
        <v>-28260</v>
      </c>
      <c r="N43" s="17">
        <v>-161408</v>
      </c>
      <c r="O43" s="17">
        <v>0</v>
      </c>
      <c r="P43" s="17">
        <v>-50119</v>
      </c>
      <c r="Q43" s="17">
        <v>-162280</v>
      </c>
      <c r="R43" s="17">
        <v>769687</v>
      </c>
      <c r="S43" s="17">
        <v>607407</v>
      </c>
    </row>
    <row r="44" spans="1:19" s="10" customFormat="1" ht="15" x14ac:dyDescent="0.25">
      <c r="A44" s="56">
        <v>141</v>
      </c>
      <c r="B44" s="57" t="s">
        <v>64</v>
      </c>
      <c r="C44" s="58"/>
      <c r="D44"/>
      <c r="E44"/>
      <c r="F44"/>
      <c r="G44" s="58"/>
      <c r="H44" s="17">
        <v>2423026</v>
      </c>
      <c r="I44" s="17"/>
      <c r="J44" s="17">
        <v>198880</v>
      </c>
      <c r="K44" s="17">
        <v>59201</v>
      </c>
      <c r="L44" s="17">
        <v>0</v>
      </c>
      <c r="M44" s="17">
        <v>-94105</v>
      </c>
      <c r="N44" s="17">
        <v>-537449</v>
      </c>
      <c r="O44" s="17">
        <v>0</v>
      </c>
      <c r="P44" s="17">
        <v>-166884</v>
      </c>
      <c r="Q44" s="17">
        <v>-540357</v>
      </c>
      <c r="R44" s="17">
        <v>2562876</v>
      </c>
      <c r="S44" s="17">
        <v>2022519</v>
      </c>
    </row>
    <row r="45" spans="1:19" s="10" customFormat="1" ht="15" x14ac:dyDescent="0.25">
      <c r="A45" s="56">
        <v>142</v>
      </c>
      <c r="B45" s="57" t="s">
        <v>65</v>
      </c>
      <c r="C45" s="58"/>
      <c r="D45"/>
      <c r="E45"/>
      <c r="F45"/>
      <c r="G45" s="58"/>
      <c r="H45" s="17">
        <v>0</v>
      </c>
      <c r="I45" s="17"/>
      <c r="J45" s="17">
        <v>0</v>
      </c>
      <c r="K45" s="17">
        <v>0</v>
      </c>
      <c r="L45" s="17">
        <v>0</v>
      </c>
      <c r="M45" s="17">
        <v>0</v>
      </c>
      <c r="N45" s="17">
        <v>0</v>
      </c>
      <c r="O45" s="17">
        <v>0</v>
      </c>
      <c r="P45" s="17">
        <v>0</v>
      </c>
      <c r="Q45" s="17">
        <v>0</v>
      </c>
      <c r="R45" s="17">
        <v>0</v>
      </c>
      <c r="S45" s="17">
        <v>0</v>
      </c>
    </row>
    <row r="46" spans="1:19" s="10" customFormat="1" ht="15" x14ac:dyDescent="0.25">
      <c r="A46" s="56">
        <v>143</v>
      </c>
      <c r="B46" s="57" t="s">
        <v>66</v>
      </c>
      <c r="C46" s="58"/>
      <c r="D46"/>
      <c r="E46"/>
      <c r="F46"/>
      <c r="G46" s="58"/>
      <c r="H46" s="17">
        <v>149116</v>
      </c>
      <c r="I46" s="17"/>
      <c r="J46" s="17">
        <v>11774</v>
      </c>
      <c r="K46" s="17">
        <v>3505</v>
      </c>
      <c r="L46" s="17">
        <v>0</v>
      </c>
      <c r="M46" s="17">
        <v>-5571</v>
      </c>
      <c r="N46" s="17">
        <v>-31819</v>
      </c>
      <c r="O46" s="17">
        <v>0</v>
      </c>
      <c r="P46" s="17">
        <v>-9880</v>
      </c>
      <c r="Q46" s="17">
        <v>-31991</v>
      </c>
      <c r="R46" s="17">
        <v>151732</v>
      </c>
      <c r="S46" s="17">
        <v>119741</v>
      </c>
    </row>
    <row r="47" spans="1:19" s="10" customFormat="1" ht="15" x14ac:dyDescent="0.25">
      <c r="A47" s="56">
        <v>146</v>
      </c>
      <c r="B47" s="57" t="s">
        <v>67</v>
      </c>
      <c r="C47" s="58"/>
      <c r="D47"/>
      <c r="E47"/>
      <c r="F47"/>
      <c r="G47" s="58"/>
      <c r="H47" s="17">
        <v>368155</v>
      </c>
      <c r="I47" s="17"/>
      <c r="J47" s="17">
        <v>26702</v>
      </c>
      <c r="K47" s="17">
        <v>7948</v>
      </c>
      <c r="L47" s="17">
        <v>0</v>
      </c>
      <c r="M47" s="17">
        <v>-12636</v>
      </c>
      <c r="N47" s="17">
        <v>-72159</v>
      </c>
      <c r="O47" s="17">
        <v>0</v>
      </c>
      <c r="P47" s="17">
        <v>-22406</v>
      </c>
      <c r="Q47" s="17">
        <v>-72551</v>
      </c>
      <c r="R47" s="17">
        <v>344097</v>
      </c>
      <c r="S47" s="17">
        <v>271546</v>
      </c>
    </row>
    <row r="48" spans="1:19" s="10" customFormat="1" ht="15" x14ac:dyDescent="0.25">
      <c r="A48" s="56">
        <v>147</v>
      </c>
      <c r="B48" s="57" t="s">
        <v>68</v>
      </c>
      <c r="C48" s="58"/>
      <c r="D48"/>
      <c r="E48"/>
      <c r="F48"/>
      <c r="G48" s="58"/>
      <c r="H48" s="17">
        <v>235390</v>
      </c>
      <c r="I48" s="17"/>
      <c r="J48" s="17">
        <v>18445</v>
      </c>
      <c r="K48" s="17">
        <v>5491</v>
      </c>
      <c r="L48" s="17">
        <v>0</v>
      </c>
      <c r="M48" s="17">
        <v>-8730</v>
      </c>
      <c r="N48" s="17">
        <v>-49846</v>
      </c>
      <c r="O48" s="17">
        <v>0</v>
      </c>
      <c r="P48" s="17">
        <v>-15478</v>
      </c>
      <c r="Q48" s="17">
        <v>-50118</v>
      </c>
      <c r="R48" s="17">
        <v>237697</v>
      </c>
      <c r="S48" s="17">
        <v>187579</v>
      </c>
    </row>
    <row r="49" spans="1:19" s="10" customFormat="1" ht="15" x14ac:dyDescent="0.25">
      <c r="A49" s="56">
        <v>148</v>
      </c>
      <c r="B49" s="57" t="s">
        <v>69</v>
      </c>
      <c r="C49" s="58"/>
      <c r="D49"/>
      <c r="E49"/>
      <c r="F49"/>
      <c r="G49" s="58"/>
      <c r="H49" s="17">
        <v>39622</v>
      </c>
      <c r="I49" s="17"/>
      <c r="J49" s="17">
        <v>2988</v>
      </c>
      <c r="K49" s="17">
        <v>889</v>
      </c>
      <c r="L49" s="17">
        <v>0</v>
      </c>
      <c r="M49" s="17">
        <v>-1419</v>
      </c>
      <c r="N49" s="17">
        <v>-8074</v>
      </c>
      <c r="O49" s="17">
        <v>0</v>
      </c>
      <c r="P49" s="17">
        <v>-2507</v>
      </c>
      <c r="Q49" s="17">
        <v>-8123</v>
      </c>
      <c r="R49" s="17">
        <v>38501</v>
      </c>
      <c r="S49" s="17">
        <v>30378</v>
      </c>
    </row>
    <row r="50" spans="1:19" s="10" customFormat="1" ht="15" x14ac:dyDescent="0.25">
      <c r="A50" s="56">
        <v>149</v>
      </c>
      <c r="B50" s="57" t="s">
        <v>70</v>
      </c>
      <c r="C50" s="58"/>
      <c r="D50"/>
      <c r="E50"/>
      <c r="F50"/>
      <c r="G50" s="58"/>
      <c r="H50" s="17">
        <v>0</v>
      </c>
      <c r="I50" s="17"/>
      <c r="J50" s="17">
        <v>0</v>
      </c>
      <c r="K50" s="17">
        <v>0</v>
      </c>
      <c r="L50" s="17">
        <v>0</v>
      </c>
      <c r="M50" s="17">
        <v>0</v>
      </c>
      <c r="N50" s="17">
        <v>0</v>
      </c>
      <c r="O50" s="17">
        <v>0</v>
      </c>
      <c r="P50" s="17">
        <v>0</v>
      </c>
      <c r="Q50" s="17">
        <v>0</v>
      </c>
      <c r="R50" s="17">
        <v>0</v>
      </c>
      <c r="S50" s="17">
        <v>0</v>
      </c>
    </row>
    <row r="51" spans="1:19" s="10" customFormat="1" ht="15" x14ac:dyDescent="0.25">
      <c r="A51" s="56">
        <v>150</v>
      </c>
      <c r="B51" s="57" t="s">
        <v>71</v>
      </c>
      <c r="C51" s="58"/>
      <c r="D51"/>
      <c r="E51"/>
      <c r="F51"/>
      <c r="G51" s="58"/>
      <c r="H51" s="17">
        <v>0</v>
      </c>
      <c r="I51" s="17"/>
      <c r="J51" s="17">
        <v>0</v>
      </c>
      <c r="K51" s="17">
        <v>0</v>
      </c>
      <c r="L51" s="17">
        <v>0</v>
      </c>
      <c r="M51" s="17">
        <v>0</v>
      </c>
      <c r="N51" s="17">
        <v>0</v>
      </c>
      <c r="O51" s="17">
        <v>0</v>
      </c>
      <c r="P51" s="17">
        <v>0</v>
      </c>
      <c r="Q51" s="17">
        <v>0</v>
      </c>
      <c r="R51" s="17">
        <v>0</v>
      </c>
      <c r="S51" s="17">
        <v>0</v>
      </c>
    </row>
    <row r="52" spans="1:19" s="10" customFormat="1" ht="15" x14ac:dyDescent="0.25">
      <c r="A52" s="56">
        <v>151</v>
      </c>
      <c r="B52" s="57" t="s">
        <v>72</v>
      </c>
      <c r="C52" s="58"/>
      <c r="D52"/>
      <c r="E52"/>
      <c r="F52"/>
      <c r="G52" s="58"/>
      <c r="H52" s="17">
        <v>883945</v>
      </c>
      <c r="I52" s="17"/>
      <c r="J52" s="17">
        <v>69593</v>
      </c>
      <c r="K52" s="17">
        <v>20716</v>
      </c>
      <c r="L52" s="17">
        <v>0</v>
      </c>
      <c r="M52" s="17">
        <v>-32927</v>
      </c>
      <c r="N52" s="17">
        <v>-188068</v>
      </c>
      <c r="O52" s="17">
        <v>0</v>
      </c>
      <c r="P52" s="17">
        <v>-58397</v>
      </c>
      <c r="Q52" s="17">
        <v>-189083</v>
      </c>
      <c r="R52" s="17">
        <v>896818</v>
      </c>
      <c r="S52" s="17">
        <v>707735</v>
      </c>
    </row>
    <row r="53" spans="1:19" s="10" customFormat="1" ht="15" x14ac:dyDescent="0.25">
      <c r="A53" s="56">
        <v>152</v>
      </c>
      <c r="B53" s="57" t="s">
        <v>73</v>
      </c>
      <c r="C53" s="58"/>
      <c r="D53"/>
      <c r="E53"/>
      <c r="F53"/>
      <c r="G53" s="58"/>
      <c r="H53" s="17">
        <v>667776</v>
      </c>
      <c r="I53" s="17"/>
      <c r="J53" s="17">
        <v>53097</v>
      </c>
      <c r="K53" s="17">
        <v>15805</v>
      </c>
      <c r="L53" s="17">
        <v>0</v>
      </c>
      <c r="M53" s="17">
        <v>-25124</v>
      </c>
      <c r="N53" s="17">
        <v>-143488</v>
      </c>
      <c r="O53" s="17">
        <v>0</v>
      </c>
      <c r="P53" s="17">
        <v>-44555</v>
      </c>
      <c r="Q53" s="17">
        <v>-144265</v>
      </c>
      <c r="R53" s="17">
        <v>684237</v>
      </c>
      <c r="S53" s="17">
        <v>539972</v>
      </c>
    </row>
    <row r="54" spans="1:19" s="10" customFormat="1" ht="15" x14ac:dyDescent="0.25">
      <c r="A54" s="56">
        <v>154</v>
      </c>
      <c r="B54" s="57" t="s">
        <v>74</v>
      </c>
      <c r="C54" s="58"/>
      <c r="D54"/>
      <c r="E54"/>
      <c r="F54"/>
      <c r="G54" s="58"/>
      <c r="H54" s="17">
        <v>11126983</v>
      </c>
      <c r="I54" s="17"/>
      <c r="J54" s="17">
        <v>865904</v>
      </c>
      <c r="K54" s="17">
        <v>257755</v>
      </c>
      <c r="L54" s="17">
        <v>0</v>
      </c>
      <c r="M54" s="17">
        <v>-409738</v>
      </c>
      <c r="N54" s="17">
        <v>-2340001</v>
      </c>
      <c r="O54" s="17">
        <v>0</v>
      </c>
      <c r="P54" s="17">
        <v>-726598</v>
      </c>
      <c r="Q54" s="17">
        <v>-2352678</v>
      </c>
      <c r="R54" s="17">
        <v>11158511</v>
      </c>
      <c r="S54" s="17">
        <v>8805833</v>
      </c>
    </row>
    <row r="55" spans="1:19" s="10" customFormat="1" ht="15" x14ac:dyDescent="0.25">
      <c r="A55" s="56">
        <v>156</v>
      </c>
      <c r="B55" s="57" t="s">
        <v>75</v>
      </c>
      <c r="C55" s="58"/>
      <c r="D55"/>
      <c r="E55"/>
      <c r="F55"/>
      <c r="G55" s="58"/>
      <c r="H55" s="17">
        <v>18354160</v>
      </c>
      <c r="I55" s="17"/>
      <c r="J55" s="17">
        <v>1446184</v>
      </c>
      <c r="K55" s="17">
        <v>430487</v>
      </c>
      <c r="L55" s="17">
        <v>0</v>
      </c>
      <c r="M55" s="17">
        <v>-684313</v>
      </c>
      <c r="N55" s="17">
        <v>-3908139</v>
      </c>
      <c r="O55" s="17">
        <v>0</v>
      </c>
      <c r="P55" s="17">
        <v>-1213524</v>
      </c>
      <c r="Q55" s="17">
        <v>-3929305</v>
      </c>
      <c r="R55" s="17">
        <v>18636322</v>
      </c>
      <c r="S55" s="17">
        <v>14707017</v>
      </c>
    </row>
    <row r="56" spans="1:19" s="10" customFormat="1" ht="15" x14ac:dyDescent="0.25">
      <c r="A56" s="56">
        <v>157</v>
      </c>
      <c r="B56" s="57" t="s">
        <v>76</v>
      </c>
      <c r="C56" s="58"/>
      <c r="D56"/>
      <c r="E56"/>
      <c r="F56"/>
      <c r="G56" s="58"/>
      <c r="H56" s="17">
        <v>92895</v>
      </c>
      <c r="I56" s="17"/>
      <c r="J56" s="17">
        <v>7599</v>
      </c>
      <c r="K56" s="17">
        <v>2262</v>
      </c>
      <c r="L56" s="17">
        <v>0</v>
      </c>
      <c r="M56" s="17">
        <v>-3596</v>
      </c>
      <c r="N56" s="17">
        <v>-20536</v>
      </c>
      <c r="O56" s="17">
        <v>0</v>
      </c>
      <c r="P56" s="17">
        <v>-6377</v>
      </c>
      <c r="Q56" s="17">
        <v>-20648</v>
      </c>
      <c r="R56" s="17">
        <v>97926</v>
      </c>
      <c r="S56" s="17">
        <v>77278</v>
      </c>
    </row>
    <row r="57" spans="1:19" s="10" customFormat="1" ht="15" x14ac:dyDescent="0.25">
      <c r="A57" s="56">
        <v>158</v>
      </c>
      <c r="B57" s="57" t="s">
        <v>77</v>
      </c>
      <c r="C57" s="58"/>
      <c r="D57"/>
      <c r="E57"/>
      <c r="F57"/>
      <c r="G57" s="58"/>
      <c r="H57" s="17">
        <v>0</v>
      </c>
      <c r="I57" s="17"/>
      <c r="J57" s="17">
        <v>0</v>
      </c>
      <c r="K57" s="17">
        <v>0</v>
      </c>
      <c r="L57" s="17">
        <v>0</v>
      </c>
      <c r="M57" s="17">
        <v>0</v>
      </c>
      <c r="N57" s="17">
        <v>0</v>
      </c>
      <c r="O57" s="17">
        <v>0</v>
      </c>
      <c r="P57" s="17">
        <v>0</v>
      </c>
      <c r="Q57" s="17">
        <v>0</v>
      </c>
      <c r="R57" s="17">
        <v>0</v>
      </c>
      <c r="S57" s="17">
        <v>0</v>
      </c>
    </row>
    <row r="58" spans="1:19" s="10" customFormat="1" ht="15" x14ac:dyDescent="0.25">
      <c r="A58" s="56">
        <v>160</v>
      </c>
      <c r="B58" s="57" t="s">
        <v>78</v>
      </c>
      <c r="C58" s="58"/>
      <c r="D58"/>
      <c r="E58"/>
      <c r="F58"/>
      <c r="G58" s="58"/>
      <c r="H58" s="17">
        <v>60757</v>
      </c>
      <c r="I58" s="17"/>
      <c r="J58" s="17">
        <v>4711</v>
      </c>
      <c r="K58" s="17">
        <v>1402</v>
      </c>
      <c r="L58" s="17">
        <v>0</v>
      </c>
      <c r="M58" s="17">
        <v>-2230</v>
      </c>
      <c r="N58" s="17">
        <v>-12730</v>
      </c>
      <c r="O58" s="17">
        <v>0</v>
      </c>
      <c r="P58" s="17">
        <v>-3953</v>
      </c>
      <c r="Q58" s="17">
        <v>-12800</v>
      </c>
      <c r="R58" s="17">
        <v>60706</v>
      </c>
      <c r="S58" s="17">
        <v>47906</v>
      </c>
    </row>
    <row r="59" spans="1:19" s="10" customFormat="1" ht="15" x14ac:dyDescent="0.25">
      <c r="A59" s="56">
        <v>161</v>
      </c>
      <c r="B59" s="57" t="s">
        <v>79</v>
      </c>
      <c r="C59" s="58"/>
      <c r="D59"/>
      <c r="E59"/>
      <c r="F59"/>
      <c r="G59" s="58"/>
      <c r="H59" s="17">
        <v>4969127</v>
      </c>
      <c r="I59" s="17"/>
      <c r="J59" s="17">
        <v>370874</v>
      </c>
      <c r="K59" s="17">
        <v>110399</v>
      </c>
      <c r="L59" s="17">
        <v>0</v>
      </c>
      <c r="M59" s="17">
        <v>-175496</v>
      </c>
      <c r="N59" s="17">
        <v>-1002243</v>
      </c>
      <c r="O59" s="17">
        <v>0</v>
      </c>
      <c r="P59" s="17">
        <v>-311209</v>
      </c>
      <c r="Q59" s="17">
        <v>-1007675</v>
      </c>
      <c r="R59" s="17">
        <v>4779291</v>
      </c>
      <c r="S59" s="17">
        <v>3771616</v>
      </c>
    </row>
    <row r="60" spans="1:19" s="10" customFormat="1" ht="15" x14ac:dyDescent="0.25">
      <c r="A60" s="56">
        <v>162</v>
      </c>
      <c r="B60" s="57" t="s">
        <v>80</v>
      </c>
      <c r="C60" s="58"/>
      <c r="D60"/>
      <c r="E60"/>
      <c r="F60"/>
      <c r="G60" s="58"/>
      <c r="H60" s="17">
        <v>10312</v>
      </c>
      <c r="I60" s="17"/>
      <c r="J60" s="17">
        <v>811</v>
      </c>
      <c r="K60" s="17">
        <v>242</v>
      </c>
      <c r="L60" s="17">
        <v>0</v>
      </c>
      <c r="M60" s="17">
        <v>-389</v>
      </c>
      <c r="N60" s="17">
        <v>-2193</v>
      </c>
      <c r="O60" s="17">
        <v>0</v>
      </c>
      <c r="P60" s="17">
        <v>-681</v>
      </c>
      <c r="Q60" s="17">
        <v>-2210</v>
      </c>
      <c r="R60" s="17">
        <v>10456</v>
      </c>
      <c r="S60" s="17">
        <v>8246</v>
      </c>
    </row>
    <row r="61" spans="1:19" s="10" customFormat="1" ht="15" x14ac:dyDescent="0.25">
      <c r="A61" s="56">
        <v>163</v>
      </c>
      <c r="B61" s="57" t="s">
        <v>81</v>
      </c>
      <c r="C61" s="58"/>
      <c r="D61"/>
      <c r="E61"/>
      <c r="F61"/>
      <c r="G61" s="58"/>
      <c r="H61" s="17">
        <v>0</v>
      </c>
      <c r="I61" s="17"/>
      <c r="J61" s="17">
        <v>0</v>
      </c>
      <c r="K61" s="17">
        <v>0</v>
      </c>
      <c r="L61" s="17">
        <v>0</v>
      </c>
      <c r="M61" s="17">
        <v>0</v>
      </c>
      <c r="N61" s="17">
        <v>0</v>
      </c>
      <c r="O61" s="17">
        <v>0</v>
      </c>
      <c r="P61" s="17">
        <v>0</v>
      </c>
      <c r="Q61" s="17">
        <v>0</v>
      </c>
      <c r="R61" s="17">
        <v>0</v>
      </c>
      <c r="S61" s="17">
        <v>0</v>
      </c>
    </row>
    <row r="62" spans="1:19" s="10" customFormat="1" ht="15" x14ac:dyDescent="0.25">
      <c r="A62" s="56">
        <v>164</v>
      </c>
      <c r="B62" s="57" t="s">
        <v>82</v>
      </c>
      <c r="C62" s="58"/>
      <c r="D62"/>
      <c r="E62"/>
      <c r="F62"/>
      <c r="G62" s="58"/>
      <c r="H62" s="17">
        <v>40807</v>
      </c>
      <c r="I62" s="17"/>
      <c r="J62" s="17">
        <v>2136</v>
      </c>
      <c r="K62" s="17">
        <v>636</v>
      </c>
      <c r="L62" s="17">
        <v>0</v>
      </c>
      <c r="M62" s="17">
        <v>-1009</v>
      </c>
      <c r="N62" s="17">
        <v>-5771</v>
      </c>
      <c r="O62" s="17">
        <v>0</v>
      </c>
      <c r="P62" s="17">
        <v>-1792</v>
      </c>
      <c r="Q62" s="17">
        <v>-5800</v>
      </c>
      <c r="R62" s="17">
        <v>27519</v>
      </c>
      <c r="S62" s="17">
        <v>21719</v>
      </c>
    </row>
    <row r="63" spans="1:19" s="10" customFormat="1" ht="15" x14ac:dyDescent="0.25">
      <c r="A63" s="56">
        <v>165</v>
      </c>
      <c r="B63" s="57" t="s">
        <v>83</v>
      </c>
      <c r="C63" s="58"/>
      <c r="D63"/>
      <c r="E63"/>
      <c r="F63"/>
      <c r="G63" s="58"/>
      <c r="H63" s="17">
        <v>558570</v>
      </c>
      <c r="I63" s="17"/>
      <c r="J63" s="17">
        <v>49751</v>
      </c>
      <c r="K63" s="17">
        <v>14809</v>
      </c>
      <c r="L63" s="17">
        <v>0</v>
      </c>
      <c r="M63" s="17">
        <v>-23542</v>
      </c>
      <c r="N63" s="17">
        <v>-134445</v>
      </c>
      <c r="O63" s="17">
        <v>0</v>
      </c>
      <c r="P63" s="17">
        <v>-41747</v>
      </c>
      <c r="Q63" s="17">
        <v>-135174</v>
      </c>
      <c r="R63" s="17">
        <v>641113</v>
      </c>
      <c r="S63" s="17">
        <v>505939</v>
      </c>
    </row>
    <row r="64" spans="1:19" s="10" customFormat="1" ht="15" x14ac:dyDescent="0.25">
      <c r="A64" s="56">
        <v>166</v>
      </c>
      <c r="B64" s="57" t="s">
        <v>84</v>
      </c>
      <c r="C64" s="58"/>
      <c r="D64"/>
      <c r="E64"/>
      <c r="F64"/>
      <c r="G64" s="58"/>
      <c r="H64" s="17">
        <v>106699</v>
      </c>
      <c r="I64" s="17"/>
      <c r="J64" s="17">
        <v>8959</v>
      </c>
      <c r="K64" s="17">
        <v>2667</v>
      </c>
      <c r="L64" s="17">
        <v>0</v>
      </c>
      <c r="M64" s="17">
        <v>-4237</v>
      </c>
      <c r="N64" s="17">
        <v>-24212</v>
      </c>
      <c r="O64" s="17">
        <v>0</v>
      </c>
      <c r="P64" s="17">
        <v>-7518</v>
      </c>
      <c r="Q64" s="17">
        <v>-24341</v>
      </c>
      <c r="R64" s="17">
        <v>115456</v>
      </c>
      <c r="S64" s="17">
        <v>91115</v>
      </c>
    </row>
    <row r="65" spans="1:19" s="10" customFormat="1" ht="15" x14ac:dyDescent="0.25">
      <c r="A65" s="56">
        <v>169</v>
      </c>
      <c r="B65" s="57" t="s">
        <v>85</v>
      </c>
      <c r="C65" s="58"/>
      <c r="D65"/>
      <c r="E65"/>
      <c r="F65"/>
      <c r="G65" s="58"/>
      <c r="H65" s="17">
        <v>0</v>
      </c>
      <c r="I65" s="17"/>
      <c r="J65" s="17">
        <v>0</v>
      </c>
      <c r="K65" s="17">
        <v>0</v>
      </c>
      <c r="L65" s="17">
        <v>0</v>
      </c>
      <c r="M65" s="17">
        <v>0</v>
      </c>
      <c r="N65" s="17">
        <v>0</v>
      </c>
      <c r="O65" s="17">
        <v>0</v>
      </c>
      <c r="P65" s="17">
        <v>0</v>
      </c>
      <c r="Q65" s="17">
        <v>0</v>
      </c>
      <c r="R65" s="17">
        <v>0</v>
      </c>
      <c r="S65" s="17">
        <v>0</v>
      </c>
    </row>
    <row r="66" spans="1:19" s="10" customFormat="1" ht="15" x14ac:dyDescent="0.25">
      <c r="A66" s="56">
        <v>170</v>
      </c>
      <c r="B66" s="57" t="s">
        <v>86</v>
      </c>
      <c r="C66" s="58"/>
      <c r="D66"/>
      <c r="E66"/>
      <c r="F66"/>
      <c r="G66" s="58"/>
      <c r="H66" s="17">
        <v>0</v>
      </c>
      <c r="I66" s="17"/>
      <c r="J66" s="17">
        <v>0</v>
      </c>
      <c r="K66" s="17">
        <v>0</v>
      </c>
      <c r="L66" s="17">
        <v>0</v>
      </c>
      <c r="M66" s="17">
        <v>0</v>
      </c>
      <c r="N66" s="17">
        <v>0</v>
      </c>
      <c r="O66" s="17">
        <v>0</v>
      </c>
      <c r="P66" s="17">
        <v>0</v>
      </c>
      <c r="Q66" s="17">
        <v>0</v>
      </c>
      <c r="R66" s="17">
        <v>0</v>
      </c>
      <c r="S66" s="17">
        <v>0</v>
      </c>
    </row>
    <row r="67" spans="1:19" s="10" customFormat="1" ht="15" x14ac:dyDescent="0.25">
      <c r="A67" s="56">
        <v>171</v>
      </c>
      <c r="B67" s="57" t="s">
        <v>87</v>
      </c>
      <c r="C67" s="58"/>
      <c r="D67"/>
      <c r="E67"/>
      <c r="F67"/>
      <c r="G67" s="58"/>
      <c r="H67" s="17">
        <v>4202993</v>
      </c>
      <c r="I67" s="17"/>
      <c r="J67" s="17">
        <v>326645</v>
      </c>
      <c r="K67" s="17">
        <v>97233</v>
      </c>
      <c r="L67" s="17">
        <v>0</v>
      </c>
      <c r="M67" s="17">
        <v>-154565</v>
      </c>
      <c r="N67" s="17">
        <v>-882719</v>
      </c>
      <c r="O67" s="17">
        <v>0</v>
      </c>
      <c r="P67" s="17">
        <v>-274095</v>
      </c>
      <c r="Q67" s="17">
        <v>-887501</v>
      </c>
      <c r="R67" s="17">
        <v>4209327</v>
      </c>
      <c r="S67" s="17">
        <v>3321826</v>
      </c>
    </row>
    <row r="68" spans="1:19" s="10" customFormat="1" ht="15" x14ac:dyDescent="0.25">
      <c r="A68" s="56">
        <v>172</v>
      </c>
      <c r="B68" s="57" t="s">
        <v>88</v>
      </c>
      <c r="C68" s="58"/>
      <c r="D68"/>
      <c r="E68"/>
      <c r="F68"/>
      <c r="G68" s="58"/>
      <c r="H68" s="17">
        <v>1865505</v>
      </c>
      <c r="I68" s="17"/>
      <c r="J68" s="17">
        <v>150715</v>
      </c>
      <c r="K68" s="17">
        <v>44863</v>
      </c>
      <c r="L68" s="17">
        <v>0</v>
      </c>
      <c r="M68" s="17">
        <v>-71316</v>
      </c>
      <c r="N68" s="17">
        <v>-407288</v>
      </c>
      <c r="O68" s="17">
        <v>0</v>
      </c>
      <c r="P68" s="17">
        <v>-126468</v>
      </c>
      <c r="Q68" s="17">
        <v>-409494</v>
      </c>
      <c r="R68" s="17">
        <v>1942193</v>
      </c>
      <c r="S68" s="17">
        <v>1532699</v>
      </c>
    </row>
    <row r="69" spans="1:19" s="10" customFormat="1" ht="15" x14ac:dyDescent="0.25">
      <c r="A69" s="56">
        <v>173</v>
      </c>
      <c r="B69" s="57" t="s">
        <v>89</v>
      </c>
      <c r="C69" s="58"/>
      <c r="D69"/>
      <c r="E69"/>
      <c r="F69"/>
      <c r="G69" s="58"/>
      <c r="H69" s="17">
        <v>0</v>
      </c>
      <c r="I69" s="17"/>
      <c r="J69" s="17">
        <v>0</v>
      </c>
      <c r="K69" s="17">
        <v>0</v>
      </c>
      <c r="L69" s="17">
        <v>0</v>
      </c>
      <c r="M69" s="17">
        <v>0</v>
      </c>
      <c r="N69" s="17">
        <v>0</v>
      </c>
      <c r="O69" s="17">
        <v>0</v>
      </c>
      <c r="P69" s="17">
        <v>0</v>
      </c>
      <c r="Q69" s="17">
        <v>0</v>
      </c>
      <c r="R69" s="17">
        <v>0</v>
      </c>
      <c r="S69" s="17">
        <v>0</v>
      </c>
    </row>
    <row r="70" spans="1:19" s="10" customFormat="1" ht="15" x14ac:dyDescent="0.25">
      <c r="A70" s="56">
        <v>174</v>
      </c>
      <c r="B70" s="57" t="s">
        <v>90</v>
      </c>
      <c r="C70" s="58"/>
      <c r="D70"/>
      <c r="E70"/>
      <c r="F70"/>
      <c r="G70" s="58"/>
      <c r="H70" s="17">
        <v>824639</v>
      </c>
      <c r="I70" s="17"/>
      <c r="J70" s="17">
        <v>69515</v>
      </c>
      <c r="K70" s="17">
        <v>20693</v>
      </c>
      <c r="L70" s="17">
        <v>0</v>
      </c>
      <c r="M70" s="17">
        <v>-32896</v>
      </c>
      <c r="N70" s="17">
        <v>-187856</v>
      </c>
      <c r="O70" s="17">
        <v>0</v>
      </c>
      <c r="P70" s="17">
        <v>-58332</v>
      </c>
      <c r="Q70" s="17">
        <v>-188876</v>
      </c>
      <c r="R70" s="17">
        <v>895811</v>
      </c>
      <c r="S70" s="17">
        <v>706935</v>
      </c>
    </row>
    <row r="71" spans="1:19" s="10" customFormat="1" ht="15" x14ac:dyDescent="0.25">
      <c r="A71" s="56">
        <v>175</v>
      </c>
      <c r="B71" s="57" t="s">
        <v>91</v>
      </c>
      <c r="C71" s="58"/>
      <c r="D71"/>
      <c r="E71"/>
      <c r="F71"/>
      <c r="G71" s="58"/>
      <c r="H71" s="17">
        <v>0</v>
      </c>
      <c r="I71" s="17"/>
      <c r="J71" s="17">
        <v>0</v>
      </c>
      <c r="K71" s="17">
        <v>0</v>
      </c>
      <c r="L71" s="17">
        <v>0</v>
      </c>
      <c r="M71" s="17">
        <v>0</v>
      </c>
      <c r="N71" s="17">
        <v>0</v>
      </c>
      <c r="O71" s="17">
        <v>0</v>
      </c>
      <c r="P71" s="17">
        <v>0</v>
      </c>
      <c r="Q71" s="17">
        <v>0</v>
      </c>
      <c r="R71" s="17">
        <v>0</v>
      </c>
      <c r="S71" s="17">
        <v>0</v>
      </c>
    </row>
    <row r="72" spans="1:19" s="10" customFormat="1" ht="15" x14ac:dyDescent="0.25">
      <c r="A72" s="56">
        <v>180</v>
      </c>
      <c r="B72" s="57" t="s">
        <v>92</v>
      </c>
      <c r="C72" s="58"/>
      <c r="D72"/>
      <c r="E72"/>
      <c r="F72"/>
      <c r="G72" s="58"/>
      <c r="H72" s="17">
        <v>55857</v>
      </c>
      <c r="I72" s="17"/>
      <c r="J72" s="17">
        <v>5635</v>
      </c>
      <c r="K72" s="17">
        <v>1677</v>
      </c>
      <c r="L72" s="17">
        <v>0</v>
      </c>
      <c r="M72" s="17">
        <v>-2669</v>
      </c>
      <c r="N72" s="17">
        <v>-15228</v>
      </c>
      <c r="O72" s="17">
        <v>0</v>
      </c>
      <c r="P72" s="17">
        <v>-4728</v>
      </c>
      <c r="Q72" s="17">
        <v>-15313</v>
      </c>
      <c r="R72" s="17">
        <v>72614</v>
      </c>
      <c r="S72" s="17">
        <v>57301</v>
      </c>
    </row>
    <row r="73" spans="1:19" s="10" customFormat="1" ht="15" x14ac:dyDescent="0.25">
      <c r="A73" s="56">
        <v>181</v>
      </c>
      <c r="B73" s="57" t="s">
        <v>93</v>
      </c>
      <c r="C73" s="58"/>
      <c r="D73"/>
      <c r="E73"/>
      <c r="F73"/>
      <c r="G73" s="58"/>
      <c r="H73" s="17">
        <v>825201</v>
      </c>
      <c r="I73" s="17"/>
      <c r="J73" s="17">
        <v>68794</v>
      </c>
      <c r="K73" s="17">
        <v>20478</v>
      </c>
      <c r="L73" s="17">
        <v>0</v>
      </c>
      <c r="M73" s="17">
        <v>-32552</v>
      </c>
      <c r="N73" s="17">
        <v>-185907</v>
      </c>
      <c r="O73" s="17">
        <v>0</v>
      </c>
      <c r="P73" s="17">
        <v>-57726</v>
      </c>
      <c r="Q73" s="17">
        <v>-186913</v>
      </c>
      <c r="R73" s="17">
        <v>886515</v>
      </c>
      <c r="S73" s="17">
        <v>699602</v>
      </c>
    </row>
    <row r="74" spans="1:19" s="10" customFormat="1" ht="15" x14ac:dyDescent="0.25">
      <c r="A74" s="56">
        <v>182</v>
      </c>
      <c r="B74" s="57" t="s">
        <v>94</v>
      </c>
      <c r="C74" s="58"/>
      <c r="D74"/>
      <c r="E74"/>
      <c r="F74"/>
      <c r="G74" s="58"/>
      <c r="H74" s="17">
        <v>3419710</v>
      </c>
      <c r="I74" s="17"/>
      <c r="J74" s="17">
        <v>341375</v>
      </c>
      <c r="K74" s="17">
        <v>101618</v>
      </c>
      <c r="L74" s="17">
        <v>0</v>
      </c>
      <c r="M74" s="17">
        <v>-161539</v>
      </c>
      <c r="N74" s="17">
        <v>-922526</v>
      </c>
      <c r="O74" s="17">
        <v>0</v>
      </c>
      <c r="P74" s="17">
        <v>-286455</v>
      </c>
      <c r="Q74" s="17">
        <v>-927527</v>
      </c>
      <c r="R74" s="17">
        <v>4399151</v>
      </c>
      <c r="S74" s="17">
        <v>3471624</v>
      </c>
    </row>
    <row r="75" spans="1:19" s="10" customFormat="1" ht="15" x14ac:dyDescent="0.25">
      <c r="A75" s="56">
        <v>183</v>
      </c>
      <c r="B75" s="57" t="s">
        <v>95</v>
      </c>
      <c r="C75" s="58"/>
      <c r="D75"/>
      <c r="E75"/>
      <c r="F75"/>
      <c r="G75" s="58"/>
      <c r="H75" s="17">
        <v>21939</v>
      </c>
      <c r="I75" s="17"/>
      <c r="J75" s="17">
        <v>1725</v>
      </c>
      <c r="K75" s="17">
        <v>514</v>
      </c>
      <c r="L75" s="17">
        <v>0</v>
      </c>
      <c r="M75" s="17">
        <v>-818</v>
      </c>
      <c r="N75" s="17">
        <v>-4663</v>
      </c>
      <c r="O75" s="17">
        <v>0</v>
      </c>
      <c r="P75" s="17">
        <v>-1448</v>
      </c>
      <c r="Q75" s="17">
        <v>-4690</v>
      </c>
      <c r="R75" s="17">
        <v>22236</v>
      </c>
      <c r="S75" s="17">
        <v>17546</v>
      </c>
    </row>
    <row r="76" spans="1:19" s="10" customFormat="1" ht="15" x14ac:dyDescent="0.25">
      <c r="A76" s="56">
        <v>184</v>
      </c>
      <c r="B76" s="57" t="s">
        <v>96</v>
      </c>
      <c r="C76" s="58"/>
      <c r="D76"/>
      <c r="E76"/>
      <c r="F76"/>
      <c r="G76" s="58"/>
      <c r="H76" s="17">
        <v>-2</v>
      </c>
      <c r="I76" s="17"/>
      <c r="J76" s="17">
        <v>0</v>
      </c>
      <c r="K76" s="17">
        <v>0</v>
      </c>
      <c r="L76" s="17">
        <v>0</v>
      </c>
      <c r="M76" s="17">
        <v>-3</v>
      </c>
      <c r="N76" s="17">
        <v>0</v>
      </c>
      <c r="O76" s="17">
        <v>0</v>
      </c>
      <c r="P76" s="17">
        <v>0</v>
      </c>
      <c r="Q76" s="17">
        <v>-3</v>
      </c>
      <c r="R76" s="17">
        <v>0</v>
      </c>
      <c r="S76" s="17">
        <v>-3</v>
      </c>
    </row>
    <row r="77" spans="1:19" s="10" customFormat="1" ht="15" x14ac:dyDescent="0.25">
      <c r="A77" s="56">
        <v>185</v>
      </c>
      <c r="B77" s="57" t="s">
        <v>97</v>
      </c>
      <c r="C77" s="58"/>
      <c r="D77"/>
      <c r="E77"/>
      <c r="F77"/>
      <c r="G77" s="58"/>
      <c r="H77" s="17">
        <v>18152</v>
      </c>
      <c r="I77" s="17"/>
      <c r="J77" s="17">
        <v>309</v>
      </c>
      <c r="K77" s="17">
        <v>92</v>
      </c>
      <c r="L77" s="17">
        <v>0</v>
      </c>
      <c r="M77" s="17">
        <v>-146</v>
      </c>
      <c r="N77" s="17">
        <v>-836</v>
      </c>
      <c r="O77" s="17">
        <v>0</v>
      </c>
      <c r="P77" s="17">
        <v>-260</v>
      </c>
      <c r="Q77" s="17">
        <v>-841</v>
      </c>
      <c r="R77" s="17">
        <v>3987</v>
      </c>
      <c r="S77" s="17">
        <v>3146</v>
      </c>
    </row>
    <row r="78" spans="1:19" s="10" customFormat="1" ht="15" x14ac:dyDescent="0.25">
      <c r="A78" s="56">
        <v>186</v>
      </c>
      <c r="B78" s="57" t="s">
        <v>98</v>
      </c>
      <c r="C78" s="58"/>
      <c r="D78"/>
      <c r="E78"/>
      <c r="F78"/>
      <c r="G78" s="58"/>
      <c r="H78" s="17">
        <v>29886</v>
      </c>
      <c r="I78" s="17"/>
      <c r="J78" s="17">
        <v>2486</v>
      </c>
      <c r="K78" s="17">
        <v>740</v>
      </c>
      <c r="L78" s="17">
        <v>0</v>
      </c>
      <c r="M78" s="17">
        <v>-1174</v>
      </c>
      <c r="N78" s="17">
        <v>-6717</v>
      </c>
      <c r="O78" s="17">
        <v>0</v>
      </c>
      <c r="P78" s="17">
        <v>-2086</v>
      </c>
      <c r="Q78" s="17">
        <v>-6751</v>
      </c>
      <c r="R78" s="17">
        <v>32030</v>
      </c>
      <c r="S78" s="17">
        <v>25279</v>
      </c>
    </row>
    <row r="79" spans="1:19" s="10" customFormat="1" ht="15" x14ac:dyDescent="0.25">
      <c r="A79" s="56">
        <v>187</v>
      </c>
      <c r="B79" s="57" t="s">
        <v>99</v>
      </c>
      <c r="C79" s="58"/>
      <c r="D79"/>
      <c r="E79"/>
      <c r="F79"/>
      <c r="G79" s="58"/>
      <c r="H79" s="17">
        <v>35739</v>
      </c>
      <c r="I79" s="17"/>
      <c r="J79" s="17">
        <v>1982</v>
      </c>
      <c r="K79" s="17">
        <v>590</v>
      </c>
      <c r="L79" s="17">
        <v>0</v>
      </c>
      <c r="M79" s="17">
        <v>-938</v>
      </c>
      <c r="N79" s="17">
        <v>-5357</v>
      </c>
      <c r="O79" s="17">
        <v>0</v>
      </c>
      <c r="P79" s="17">
        <v>-1663</v>
      </c>
      <c r="Q79" s="17">
        <v>-5386</v>
      </c>
      <c r="R79" s="17">
        <v>25545</v>
      </c>
      <c r="S79" s="17">
        <v>20159</v>
      </c>
    </row>
    <row r="80" spans="1:19" s="10" customFormat="1" ht="15" x14ac:dyDescent="0.25">
      <c r="A80" s="56">
        <v>188</v>
      </c>
      <c r="B80" s="57" t="s">
        <v>100</v>
      </c>
      <c r="C80" s="58"/>
      <c r="D80"/>
      <c r="E80"/>
      <c r="F80"/>
      <c r="G80" s="58"/>
      <c r="H80" s="17">
        <v>19492</v>
      </c>
      <c r="I80" s="17"/>
      <c r="J80" s="17">
        <v>1378</v>
      </c>
      <c r="K80" s="17">
        <v>410</v>
      </c>
      <c r="L80" s="17">
        <v>0</v>
      </c>
      <c r="M80" s="17">
        <v>-654</v>
      </c>
      <c r="N80" s="17">
        <v>-3725</v>
      </c>
      <c r="O80" s="17">
        <v>0</v>
      </c>
      <c r="P80" s="17">
        <v>-1157</v>
      </c>
      <c r="Q80" s="17">
        <v>-3748</v>
      </c>
      <c r="R80" s="17">
        <v>17762</v>
      </c>
      <c r="S80" s="17">
        <v>14014</v>
      </c>
    </row>
    <row r="81" spans="1:19" s="10" customFormat="1" ht="15" x14ac:dyDescent="0.25">
      <c r="A81" s="56">
        <v>190</v>
      </c>
      <c r="B81" s="57" t="s">
        <v>101</v>
      </c>
      <c r="C81" s="58"/>
      <c r="D81"/>
      <c r="E81"/>
      <c r="F81"/>
      <c r="G81" s="58"/>
      <c r="H81" s="17">
        <v>18181</v>
      </c>
      <c r="I81" s="17"/>
      <c r="J81" s="17">
        <v>1456</v>
      </c>
      <c r="K81" s="17">
        <v>433</v>
      </c>
      <c r="L81" s="17">
        <v>0</v>
      </c>
      <c r="M81" s="17">
        <v>-693</v>
      </c>
      <c r="N81" s="17">
        <v>-3934</v>
      </c>
      <c r="O81" s="17">
        <v>0</v>
      </c>
      <c r="P81" s="17">
        <v>-1222</v>
      </c>
      <c r="Q81" s="17">
        <v>-3960</v>
      </c>
      <c r="R81" s="17">
        <v>18762</v>
      </c>
      <c r="S81" s="17">
        <v>14802</v>
      </c>
    </row>
    <row r="82" spans="1:19" s="10" customFormat="1" ht="15" x14ac:dyDescent="0.25">
      <c r="A82" s="56">
        <v>191</v>
      </c>
      <c r="B82" s="57" t="s">
        <v>102</v>
      </c>
      <c r="C82" s="58"/>
      <c r="D82"/>
      <c r="E82"/>
      <c r="F82"/>
      <c r="G82" s="58"/>
      <c r="H82" s="17">
        <v>1766386</v>
      </c>
      <c r="I82" s="17"/>
      <c r="J82" s="17">
        <v>138673</v>
      </c>
      <c r="K82" s="17">
        <v>41279</v>
      </c>
      <c r="L82" s="17">
        <v>0</v>
      </c>
      <c r="M82" s="17">
        <v>-65620</v>
      </c>
      <c r="N82" s="17">
        <v>-374747</v>
      </c>
      <c r="O82" s="17">
        <v>0</v>
      </c>
      <c r="P82" s="17">
        <v>-116363</v>
      </c>
      <c r="Q82" s="17">
        <v>-376778</v>
      </c>
      <c r="R82" s="17">
        <v>1787015</v>
      </c>
      <c r="S82" s="17">
        <v>1410237</v>
      </c>
    </row>
    <row r="83" spans="1:19" s="10" customFormat="1" ht="15" x14ac:dyDescent="0.25">
      <c r="A83" s="56">
        <v>192</v>
      </c>
      <c r="B83" s="57" t="s">
        <v>103</v>
      </c>
      <c r="C83" s="58"/>
      <c r="D83"/>
      <c r="E83"/>
      <c r="F83"/>
      <c r="G83" s="58"/>
      <c r="H83" s="17">
        <v>37939</v>
      </c>
      <c r="I83" s="17"/>
      <c r="J83" s="17">
        <v>1932</v>
      </c>
      <c r="K83" s="17">
        <v>575</v>
      </c>
      <c r="L83" s="17">
        <v>0</v>
      </c>
      <c r="M83" s="17">
        <v>-915</v>
      </c>
      <c r="N83" s="17">
        <v>-5222</v>
      </c>
      <c r="O83" s="17">
        <v>0</v>
      </c>
      <c r="P83" s="17">
        <v>-1621</v>
      </c>
      <c r="Q83" s="17">
        <v>-5251</v>
      </c>
      <c r="R83" s="17">
        <v>24901</v>
      </c>
      <c r="S83" s="17">
        <v>19650</v>
      </c>
    </row>
    <row r="84" spans="1:19" s="10" customFormat="1" ht="15" x14ac:dyDescent="0.25">
      <c r="A84" s="56">
        <v>193</v>
      </c>
      <c r="B84" s="57" t="s">
        <v>104</v>
      </c>
      <c r="C84" s="58"/>
      <c r="D84"/>
      <c r="E84"/>
      <c r="F84"/>
      <c r="G84" s="58"/>
      <c r="H84" s="17">
        <v>18007</v>
      </c>
      <c r="I84" s="17"/>
      <c r="J84" s="17">
        <v>1370</v>
      </c>
      <c r="K84" s="17">
        <v>408</v>
      </c>
      <c r="L84" s="17">
        <v>0</v>
      </c>
      <c r="M84" s="17">
        <v>-649</v>
      </c>
      <c r="N84" s="17">
        <v>-3702</v>
      </c>
      <c r="O84" s="17">
        <v>0</v>
      </c>
      <c r="P84" s="17">
        <v>-1150</v>
      </c>
      <c r="Q84" s="17">
        <v>-3723</v>
      </c>
      <c r="R84" s="17">
        <v>17655</v>
      </c>
      <c r="S84" s="17">
        <v>13932</v>
      </c>
    </row>
    <row r="85" spans="1:19" s="10" customFormat="1" ht="15" x14ac:dyDescent="0.25">
      <c r="A85" s="56">
        <v>194</v>
      </c>
      <c r="B85" s="57" t="s">
        <v>105</v>
      </c>
      <c r="C85" s="58"/>
      <c r="D85"/>
      <c r="E85"/>
      <c r="F85"/>
      <c r="G85" s="58"/>
      <c r="H85" s="17">
        <v>3840117</v>
      </c>
      <c r="I85" s="17"/>
      <c r="J85" s="17">
        <v>297576</v>
      </c>
      <c r="K85" s="17">
        <v>88580</v>
      </c>
      <c r="L85" s="17">
        <v>0</v>
      </c>
      <c r="M85" s="17">
        <v>-140805</v>
      </c>
      <c r="N85" s="17">
        <v>-804163</v>
      </c>
      <c r="O85" s="17">
        <v>0</v>
      </c>
      <c r="P85" s="17">
        <v>-249702</v>
      </c>
      <c r="Q85" s="17">
        <v>-808514</v>
      </c>
      <c r="R85" s="17">
        <v>3834725</v>
      </c>
      <c r="S85" s="17">
        <v>3026211</v>
      </c>
    </row>
    <row r="86" spans="1:19" s="10" customFormat="1" ht="15" x14ac:dyDescent="0.25">
      <c r="A86" s="56">
        <v>197</v>
      </c>
      <c r="B86" s="57" t="s">
        <v>106</v>
      </c>
      <c r="C86" s="58"/>
      <c r="D86"/>
      <c r="E86"/>
      <c r="F86"/>
      <c r="G86" s="58"/>
      <c r="H86" s="17">
        <v>0</v>
      </c>
      <c r="I86" s="17"/>
      <c r="J86" s="17">
        <v>0</v>
      </c>
      <c r="K86" s="17">
        <v>0</v>
      </c>
      <c r="L86" s="17">
        <v>0</v>
      </c>
      <c r="M86" s="17">
        <v>0</v>
      </c>
      <c r="N86" s="17">
        <v>0</v>
      </c>
      <c r="O86" s="17">
        <v>0</v>
      </c>
      <c r="P86" s="17">
        <v>0</v>
      </c>
      <c r="Q86" s="17">
        <v>0</v>
      </c>
      <c r="R86" s="17">
        <v>0</v>
      </c>
      <c r="S86" s="17">
        <v>0</v>
      </c>
    </row>
    <row r="87" spans="1:19" s="10" customFormat="1" ht="15" x14ac:dyDescent="0.25">
      <c r="A87" s="56">
        <v>199</v>
      </c>
      <c r="B87" s="57" t="s">
        <v>107</v>
      </c>
      <c r="C87" s="58"/>
      <c r="D87"/>
      <c r="E87"/>
      <c r="F87"/>
      <c r="G87" s="58"/>
      <c r="H87" s="17">
        <v>2756563</v>
      </c>
      <c r="I87" s="17"/>
      <c r="J87" s="17">
        <v>214769</v>
      </c>
      <c r="K87" s="17">
        <v>63931</v>
      </c>
      <c r="L87" s="17">
        <v>0</v>
      </c>
      <c r="M87" s="17">
        <v>-101625</v>
      </c>
      <c r="N87" s="17">
        <v>-580388</v>
      </c>
      <c r="O87" s="17">
        <v>0</v>
      </c>
      <c r="P87" s="17">
        <v>-180218</v>
      </c>
      <c r="Q87" s="17">
        <v>-583531</v>
      </c>
      <c r="R87" s="17">
        <v>2767636</v>
      </c>
      <c r="S87" s="17">
        <v>2184105</v>
      </c>
    </row>
    <row r="88" spans="1:19" s="10" customFormat="1" ht="15" x14ac:dyDescent="0.25">
      <c r="A88" s="56">
        <v>200</v>
      </c>
      <c r="B88" s="57" t="s">
        <v>108</v>
      </c>
      <c r="C88" s="58"/>
      <c r="D88"/>
      <c r="E88"/>
      <c r="F88"/>
      <c r="G88" s="58"/>
      <c r="H88" s="17">
        <v>83574</v>
      </c>
      <c r="I88" s="17"/>
      <c r="J88" s="17">
        <v>6602</v>
      </c>
      <c r="K88" s="17">
        <v>1965</v>
      </c>
      <c r="L88" s="17">
        <v>0</v>
      </c>
      <c r="M88" s="17">
        <v>-3126</v>
      </c>
      <c r="N88" s="17">
        <v>-17840</v>
      </c>
      <c r="O88" s="17">
        <v>0</v>
      </c>
      <c r="P88" s="17">
        <v>-5540</v>
      </c>
      <c r="Q88" s="17">
        <v>-17939</v>
      </c>
      <c r="R88" s="17">
        <v>85073</v>
      </c>
      <c r="S88" s="17">
        <v>67134</v>
      </c>
    </row>
    <row r="89" spans="1:19" s="10" customFormat="1" ht="15" x14ac:dyDescent="0.25">
      <c r="A89" s="56">
        <v>201</v>
      </c>
      <c r="B89" s="57" t="s">
        <v>109</v>
      </c>
      <c r="C89" s="58"/>
      <c r="D89"/>
      <c r="E89"/>
      <c r="F89"/>
      <c r="G89" s="58"/>
      <c r="H89" s="17">
        <v>1861951</v>
      </c>
      <c r="I89" s="17"/>
      <c r="J89" s="17">
        <v>159323</v>
      </c>
      <c r="K89" s="17">
        <v>47426</v>
      </c>
      <c r="L89" s="17">
        <v>0</v>
      </c>
      <c r="M89" s="17">
        <v>-75391</v>
      </c>
      <c r="N89" s="17">
        <v>-430551</v>
      </c>
      <c r="O89" s="17">
        <v>0</v>
      </c>
      <c r="P89" s="17">
        <v>-133691</v>
      </c>
      <c r="Q89" s="17">
        <v>-432884</v>
      </c>
      <c r="R89" s="17">
        <v>2053124</v>
      </c>
      <c r="S89" s="17">
        <v>1620240</v>
      </c>
    </row>
    <row r="90" spans="1:19" s="10" customFormat="1" ht="15" x14ac:dyDescent="0.25">
      <c r="A90" s="56">
        <v>202</v>
      </c>
      <c r="B90" s="57" t="s">
        <v>110</v>
      </c>
      <c r="C90" s="58"/>
      <c r="D90"/>
      <c r="E90"/>
      <c r="F90"/>
      <c r="G90" s="58"/>
      <c r="H90" s="17">
        <v>619286</v>
      </c>
      <c r="I90" s="17"/>
      <c r="J90" s="17">
        <v>48455</v>
      </c>
      <c r="K90" s="17">
        <v>14424</v>
      </c>
      <c r="L90" s="17">
        <v>0</v>
      </c>
      <c r="M90" s="17">
        <v>-22929</v>
      </c>
      <c r="N90" s="17">
        <v>-130943</v>
      </c>
      <c r="O90" s="17">
        <v>0</v>
      </c>
      <c r="P90" s="17">
        <v>-40659</v>
      </c>
      <c r="Q90" s="17">
        <v>-131652</v>
      </c>
      <c r="R90" s="17">
        <v>624416</v>
      </c>
      <c r="S90" s="17">
        <v>492764</v>
      </c>
    </row>
    <row r="91" spans="1:19" s="10" customFormat="1" ht="15" x14ac:dyDescent="0.25">
      <c r="A91" s="56">
        <v>203</v>
      </c>
      <c r="B91" s="57" t="s">
        <v>111</v>
      </c>
      <c r="C91" s="58"/>
      <c r="D91"/>
      <c r="E91"/>
      <c r="F91"/>
      <c r="G91" s="58"/>
      <c r="H91" s="17">
        <v>1381168</v>
      </c>
      <c r="I91" s="17"/>
      <c r="J91" s="17">
        <v>98889</v>
      </c>
      <c r="K91" s="17">
        <v>29436</v>
      </c>
      <c r="L91" s="17">
        <v>0</v>
      </c>
      <c r="M91" s="17">
        <v>-46794</v>
      </c>
      <c r="N91" s="17">
        <v>-267235</v>
      </c>
      <c r="O91" s="17">
        <v>0</v>
      </c>
      <c r="P91" s="17">
        <v>-82980</v>
      </c>
      <c r="Q91" s="17">
        <v>-268684</v>
      </c>
      <c r="R91" s="17">
        <v>1274334</v>
      </c>
      <c r="S91" s="17">
        <v>1005650</v>
      </c>
    </row>
    <row r="92" spans="1:19" s="10" customFormat="1" ht="15" x14ac:dyDescent="0.25">
      <c r="A92" s="56">
        <v>204</v>
      </c>
      <c r="B92" s="57" t="s">
        <v>112</v>
      </c>
      <c r="C92" s="58"/>
      <c r="D92"/>
      <c r="E92"/>
      <c r="F92"/>
      <c r="G92" s="58"/>
      <c r="H92" s="17">
        <v>13095783</v>
      </c>
      <c r="I92" s="17"/>
      <c r="J92" s="17">
        <v>997762</v>
      </c>
      <c r="K92" s="17">
        <v>297005</v>
      </c>
      <c r="L92" s="17">
        <v>0</v>
      </c>
      <c r="M92" s="17">
        <v>-472124</v>
      </c>
      <c r="N92" s="17">
        <v>-2696333</v>
      </c>
      <c r="O92" s="17">
        <v>0</v>
      </c>
      <c r="P92" s="17">
        <v>-837244</v>
      </c>
      <c r="Q92" s="17">
        <v>-2710934</v>
      </c>
      <c r="R92" s="17">
        <v>12857714</v>
      </c>
      <c r="S92" s="17">
        <v>10146780</v>
      </c>
    </row>
    <row r="93" spans="1:19" s="10" customFormat="1" ht="15" x14ac:dyDescent="0.25">
      <c r="A93" s="56">
        <v>206</v>
      </c>
      <c r="B93" s="57" t="s">
        <v>113</v>
      </c>
      <c r="C93" s="58"/>
      <c r="D93"/>
      <c r="E93"/>
      <c r="F93"/>
      <c r="G93" s="58"/>
      <c r="H93" s="17">
        <v>1988099</v>
      </c>
      <c r="I93" s="17"/>
      <c r="J93" s="17">
        <v>134367</v>
      </c>
      <c r="K93" s="17">
        <v>39997</v>
      </c>
      <c r="L93" s="17">
        <v>0</v>
      </c>
      <c r="M93" s="17">
        <v>-63581</v>
      </c>
      <c r="N93" s="17">
        <v>-363110</v>
      </c>
      <c r="O93" s="17">
        <v>0</v>
      </c>
      <c r="P93" s="17">
        <v>-112750</v>
      </c>
      <c r="Q93" s="17">
        <v>-365077</v>
      </c>
      <c r="R93" s="17">
        <v>1731525</v>
      </c>
      <c r="S93" s="17">
        <v>1366448</v>
      </c>
    </row>
    <row r="94" spans="1:19" s="10" customFormat="1" ht="15" x14ac:dyDescent="0.25">
      <c r="A94" s="56">
        <v>207</v>
      </c>
      <c r="B94" s="57" t="s">
        <v>114</v>
      </c>
      <c r="C94" s="58"/>
      <c r="D94"/>
      <c r="E94"/>
      <c r="F94"/>
      <c r="G94" s="58"/>
      <c r="H94" s="17">
        <v>0</v>
      </c>
      <c r="I94" s="17"/>
      <c r="J94" s="17">
        <v>0</v>
      </c>
      <c r="K94" s="17">
        <v>0</v>
      </c>
      <c r="L94" s="17">
        <v>0</v>
      </c>
      <c r="M94" s="17">
        <v>0</v>
      </c>
      <c r="N94" s="17">
        <v>0</v>
      </c>
      <c r="O94" s="17">
        <v>0</v>
      </c>
      <c r="P94" s="17">
        <v>0</v>
      </c>
      <c r="Q94" s="17">
        <v>0</v>
      </c>
      <c r="R94" s="17">
        <v>0</v>
      </c>
      <c r="S94" s="17">
        <v>0</v>
      </c>
    </row>
    <row r="95" spans="1:19" s="10" customFormat="1" ht="15" x14ac:dyDescent="0.25">
      <c r="A95" s="56">
        <v>208</v>
      </c>
      <c r="B95" s="57" t="s">
        <v>115</v>
      </c>
      <c r="C95" s="58"/>
      <c r="D95"/>
      <c r="E95"/>
      <c r="F95"/>
      <c r="G95" s="58"/>
      <c r="H95" s="17">
        <v>45465651</v>
      </c>
      <c r="I95" s="17"/>
      <c r="J95" s="17">
        <v>3568805</v>
      </c>
      <c r="K95" s="17">
        <v>1062330</v>
      </c>
      <c r="L95" s="17">
        <v>0</v>
      </c>
      <c r="M95" s="17">
        <v>-1688714</v>
      </c>
      <c r="N95" s="17">
        <v>-9644266</v>
      </c>
      <c r="O95" s="17">
        <v>0</v>
      </c>
      <c r="P95" s="17">
        <v>-2994660</v>
      </c>
      <c r="Q95" s="17">
        <v>-9696505</v>
      </c>
      <c r="R95" s="17">
        <v>45989578</v>
      </c>
      <c r="S95" s="17">
        <v>36293073</v>
      </c>
    </row>
    <row r="96" spans="1:19" s="10" customFormat="1" ht="15" x14ac:dyDescent="0.25">
      <c r="A96" s="56">
        <v>209</v>
      </c>
      <c r="B96" s="57" t="s">
        <v>116</v>
      </c>
      <c r="C96" s="58"/>
      <c r="D96"/>
      <c r="E96"/>
      <c r="F96"/>
      <c r="G96" s="58"/>
      <c r="H96" s="17">
        <v>0</v>
      </c>
      <c r="I96" s="17"/>
      <c r="J96" s="17">
        <v>0</v>
      </c>
      <c r="K96" s="17">
        <v>0</v>
      </c>
      <c r="L96" s="17">
        <v>0</v>
      </c>
      <c r="M96" s="17">
        <v>0</v>
      </c>
      <c r="N96" s="17">
        <v>0</v>
      </c>
      <c r="O96" s="17">
        <v>0</v>
      </c>
      <c r="P96" s="17">
        <v>0</v>
      </c>
      <c r="Q96" s="17">
        <v>0</v>
      </c>
      <c r="R96" s="17">
        <v>0</v>
      </c>
      <c r="S96" s="17">
        <v>0</v>
      </c>
    </row>
    <row r="97" spans="1:19" s="10" customFormat="1" ht="15" x14ac:dyDescent="0.25">
      <c r="A97" s="56">
        <v>211</v>
      </c>
      <c r="B97" s="57" t="s">
        <v>117</v>
      </c>
      <c r="C97" s="58"/>
      <c r="D97"/>
      <c r="E97"/>
      <c r="F97"/>
      <c r="G97" s="58"/>
      <c r="H97" s="17">
        <v>3660385</v>
      </c>
      <c r="I97" s="17"/>
      <c r="J97" s="17">
        <v>285403</v>
      </c>
      <c r="K97" s="17">
        <v>84956</v>
      </c>
      <c r="L97" s="17">
        <v>0</v>
      </c>
      <c r="M97" s="17">
        <v>-135050</v>
      </c>
      <c r="N97" s="17">
        <v>-771268</v>
      </c>
      <c r="O97" s="17">
        <v>0</v>
      </c>
      <c r="P97" s="17">
        <v>-239488</v>
      </c>
      <c r="Q97" s="17">
        <v>-775447</v>
      </c>
      <c r="R97" s="17">
        <v>3677864</v>
      </c>
      <c r="S97" s="17">
        <v>2902417</v>
      </c>
    </row>
    <row r="98" spans="1:19" s="10" customFormat="1" ht="15" x14ac:dyDescent="0.25">
      <c r="A98" s="56">
        <v>212</v>
      </c>
      <c r="B98" s="57" t="s">
        <v>118</v>
      </c>
      <c r="C98" s="58"/>
      <c r="D98"/>
      <c r="E98"/>
      <c r="F98"/>
      <c r="G98" s="58"/>
      <c r="H98" s="17">
        <v>3715914</v>
      </c>
      <c r="I98" s="17"/>
      <c r="J98" s="17">
        <v>278519</v>
      </c>
      <c r="K98" s="17">
        <v>82907</v>
      </c>
      <c r="L98" s="17">
        <v>0</v>
      </c>
      <c r="M98" s="17">
        <v>-131789</v>
      </c>
      <c r="N98" s="17">
        <v>-752665</v>
      </c>
      <c r="O98" s="17">
        <v>0</v>
      </c>
      <c r="P98" s="17">
        <v>-233711</v>
      </c>
      <c r="Q98" s="17">
        <v>-756739</v>
      </c>
      <c r="R98" s="17">
        <v>3589152</v>
      </c>
      <c r="S98" s="17">
        <v>2832413</v>
      </c>
    </row>
    <row r="99" spans="1:19" s="10" customFormat="1" ht="15" x14ac:dyDescent="0.25">
      <c r="A99" s="56">
        <v>213</v>
      </c>
      <c r="B99" s="57" t="s">
        <v>119</v>
      </c>
      <c r="C99" s="58"/>
      <c r="D99"/>
      <c r="E99"/>
      <c r="F99"/>
      <c r="G99" s="58"/>
      <c r="H99" s="17">
        <v>4867120</v>
      </c>
      <c r="I99" s="17"/>
      <c r="J99" s="17">
        <v>379485</v>
      </c>
      <c r="K99" s="17">
        <v>112962</v>
      </c>
      <c r="L99" s="17">
        <v>0</v>
      </c>
      <c r="M99" s="17">
        <v>-179568</v>
      </c>
      <c r="N99" s="17">
        <v>-1025512</v>
      </c>
      <c r="O99" s="17">
        <v>0</v>
      </c>
      <c r="P99" s="17">
        <v>-318434</v>
      </c>
      <c r="Q99" s="17">
        <v>-1031067</v>
      </c>
      <c r="R99" s="17">
        <v>4890250</v>
      </c>
      <c r="S99" s="17">
        <v>3859183</v>
      </c>
    </row>
    <row r="100" spans="1:19" s="10" customFormat="1" ht="15" x14ac:dyDescent="0.25">
      <c r="A100" s="56">
        <v>214</v>
      </c>
      <c r="B100" s="57" t="s">
        <v>120</v>
      </c>
      <c r="C100" s="58"/>
      <c r="D100"/>
      <c r="E100"/>
      <c r="F100"/>
      <c r="G100" s="58"/>
      <c r="H100" s="17">
        <v>4996810</v>
      </c>
      <c r="I100" s="17"/>
      <c r="J100" s="17">
        <v>379370</v>
      </c>
      <c r="K100" s="17">
        <v>112928</v>
      </c>
      <c r="L100" s="17">
        <v>0</v>
      </c>
      <c r="M100" s="17">
        <v>-179512</v>
      </c>
      <c r="N100" s="17">
        <v>-1025203</v>
      </c>
      <c r="O100" s="17">
        <v>0</v>
      </c>
      <c r="P100" s="17">
        <v>-318338</v>
      </c>
      <c r="Q100" s="17">
        <v>-1030755</v>
      </c>
      <c r="R100" s="17">
        <v>4888774</v>
      </c>
      <c r="S100" s="17">
        <v>3858019</v>
      </c>
    </row>
    <row r="101" spans="1:19" s="10" customFormat="1" ht="15" x14ac:dyDescent="0.25">
      <c r="A101" s="56">
        <v>215</v>
      </c>
      <c r="B101" s="57" t="s">
        <v>121</v>
      </c>
      <c r="C101" s="58"/>
      <c r="D101"/>
      <c r="E101"/>
      <c r="F101"/>
      <c r="G101" s="58"/>
      <c r="H101" s="17">
        <v>4158272</v>
      </c>
      <c r="I101" s="17"/>
      <c r="J101" s="17">
        <v>314696</v>
      </c>
      <c r="K101" s="17">
        <v>93676</v>
      </c>
      <c r="L101" s="17">
        <v>0</v>
      </c>
      <c r="M101" s="17">
        <v>-148908</v>
      </c>
      <c r="N101" s="17">
        <v>-850429</v>
      </c>
      <c r="O101" s="17">
        <v>0</v>
      </c>
      <c r="P101" s="17">
        <v>-264068</v>
      </c>
      <c r="Q101" s="17">
        <v>-855033</v>
      </c>
      <c r="R101" s="17">
        <v>4055348</v>
      </c>
      <c r="S101" s="17">
        <v>3200315</v>
      </c>
    </row>
    <row r="102" spans="1:19" s="10" customFormat="1" ht="15" x14ac:dyDescent="0.25">
      <c r="A102" s="56">
        <v>216</v>
      </c>
      <c r="B102" s="57" t="s">
        <v>122</v>
      </c>
      <c r="C102" s="58"/>
      <c r="D102"/>
      <c r="E102"/>
      <c r="F102"/>
      <c r="G102" s="58"/>
      <c r="H102" s="17">
        <v>20708551</v>
      </c>
      <c r="I102" s="17"/>
      <c r="J102" s="17">
        <v>1598922</v>
      </c>
      <c r="K102" s="17">
        <v>475953</v>
      </c>
      <c r="L102" s="17">
        <v>0</v>
      </c>
      <c r="M102" s="17">
        <v>-756586</v>
      </c>
      <c r="N102" s="17">
        <v>-4320896</v>
      </c>
      <c r="O102" s="17">
        <v>0</v>
      </c>
      <c r="P102" s="17">
        <v>-1341690</v>
      </c>
      <c r="Q102" s="17">
        <v>-4344297</v>
      </c>
      <c r="R102" s="17">
        <v>20604593</v>
      </c>
      <c r="S102" s="17">
        <v>16260296</v>
      </c>
    </row>
    <row r="103" spans="1:19" s="10" customFormat="1" ht="15" x14ac:dyDescent="0.25">
      <c r="A103" s="56">
        <v>217</v>
      </c>
      <c r="B103" s="57" t="s">
        <v>123</v>
      </c>
      <c r="C103" s="58"/>
      <c r="D103"/>
      <c r="E103"/>
      <c r="F103"/>
      <c r="G103" s="58"/>
      <c r="H103" s="17">
        <v>8597237</v>
      </c>
      <c r="I103" s="17"/>
      <c r="J103" s="17">
        <v>653059</v>
      </c>
      <c r="K103" s="17">
        <v>194397</v>
      </c>
      <c r="L103" s="17">
        <v>0</v>
      </c>
      <c r="M103" s="17">
        <v>-309021</v>
      </c>
      <c r="N103" s="17">
        <v>-1764814</v>
      </c>
      <c r="O103" s="17">
        <v>0</v>
      </c>
      <c r="P103" s="17">
        <v>-547996</v>
      </c>
      <c r="Q103" s="17">
        <v>-1774375</v>
      </c>
      <c r="R103" s="17">
        <v>8415682</v>
      </c>
      <c r="S103" s="17">
        <v>6641307</v>
      </c>
    </row>
    <row r="104" spans="1:19" s="10" customFormat="1" ht="15" x14ac:dyDescent="0.25">
      <c r="A104" s="56">
        <v>218</v>
      </c>
      <c r="B104" s="57" t="s">
        <v>124</v>
      </c>
      <c r="C104" s="58"/>
      <c r="D104"/>
      <c r="E104"/>
      <c r="F104"/>
      <c r="G104" s="58"/>
      <c r="H104" s="17">
        <v>861182</v>
      </c>
      <c r="I104" s="17"/>
      <c r="J104" s="17">
        <v>68243</v>
      </c>
      <c r="K104" s="17">
        <v>20314</v>
      </c>
      <c r="L104" s="17">
        <v>0</v>
      </c>
      <c r="M104" s="17">
        <v>-32297</v>
      </c>
      <c r="N104" s="17">
        <v>-184417</v>
      </c>
      <c r="O104" s="17">
        <v>0</v>
      </c>
      <c r="P104" s="17">
        <v>-57264</v>
      </c>
      <c r="Q104" s="17">
        <v>-185421</v>
      </c>
      <c r="R104" s="17">
        <v>879411</v>
      </c>
      <c r="S104" s="17">
        <v>693990</v>
      </c>
    </row>
    <row r="105" spans="1:19" s="10" customFormat="1" ht="15" x14ac:dyDescent="0.25">
      <c r="A105" s="56">
        <v>219</v>
      </c>
      <c r="B105" s="57" t="s">
        <v>125</v>
      </c>
      <c r="C105" s="58"/>
      <c r="D105"/>
      <c r="E105"/>
      <c r="F105"/>
      <c r="G105" s="58"/>
      <c r="H105" s="17">
        <v>0</v>
      </c>
      <c r="I105" s="17"/>
      <c r="J105" s="17">
        <v>0</v>
      </c>
      <c r="K105" s="17">
        <v>0</v>
      </c>
      <c r="L105" s="17">
        <v>0</v>
      </c>
      <c r="M105" s="17">
        <v>0</v>
      </c>
      <c r="N105" s="17">
        <v>0</v>
      </c>
      <c r="O105" s="17">
        <v>0</v>
      </c>
      <c r="P105" s="17">
        <v>0</v>
      </c>
      <c r="Q105" s="17">
        <v>0</v>
      </c>
      <c r="R105" s="17">
        <v>0</v>
      </c>
      <c r="S105" s="17">
        <v>0</v>
      </c>
    </row>
    <row r="106" spans="1:19" s="10" customFormat="1" ht="15" x14ac:dyDescent="0.25">
      <c r="A106" s="56">
        <v>220</v>
      </c>
      <c r="B106" s="57" t="s">
        <v>126</v>
      </c>
      <c r="C106" s="58"/>
      <c r="D106"/>
      <c r="E106"/>
      <c r="F106"/>
      <c r="G106" s="58"/>
      <c r="H106" s="17">
        <v>0</v>
      </c>
      <c r="I106" s="17"/>
      <c r="J106" s="17">
        <v>0</v>
      </c>
      <c r="K106" s="17">
        <v>0</v>
      </c>
      <c r="L106" s="17">
        <v>0</v>
      </c>
      <c r="M106" s="17">
        <v>0</v>
      </c>
      <c r="N106" s="17">
        <v>0</v>
      </c>
      <c r="O106" s="17">
        <v>0</v>
      </c>
      <c r="P106" s="17">
        <v>0</v>
      </c>
      <c r="Q106" s="17">
        <v>0</v>
      </c>
      <c r="R106" s="17">
        <v>0</v>
      </c>
      <c r="S106" s="17">
        <v>0</v>
      </c>
    </row>
    <row r="107" spans="1:19" s="10" customFormat="1" ht="15" x14ac:dyDescent="0.25">
      <c r="A107" s="56">
        <v>221</v>
      </c>
      <c r="B107" s="57" t="s">
        <v>127</v>
      </c>
      <c r="C107" s="58"/>
      <c r="D107"/>
      <c r="E107"/>
      <c r="F107"/>
      <c r="G107" s="58"/>
      <c r="H107" s="17">
        <v>14427687</v>
      </c>
      <c r="I107" s="17"/>
      <c r="J107" s="17">
        <v>1110843</v>
      </c>
      <c r="K107" s="17">
        <v>330666</v>
      </c>
      <c r="L107" s="17">
        <v>0</v>
      </c>
      <c r="M107" s="17">
        <v>-525636</v>
      </c>
      <c r="N107" s="17">
        <v>-3001919</v>
      </c>
      <c r="O107" s="17">
        <v>0</v>
      </c>
      <c r="P107" s="17">
        <v>-932132</v>
      </c>
      <c r="Q107" s="17">
        <v>-3018178</v>
      </c>
      <c r="R107" s="17">
        <v>14314929</v>
      </c>
      <c r="S107" s="17">
        <v>11296751</v>
      </c>
    </row>
    <row r="108" spans="1:19" s="10" customFormat="1" ht="15" x14ac:dyDescent="0.25">
      <c r="A108" s="56">
        <v>222</v>
      </c>
      <c r="B108" s="57" t="s">
        <v>128</v>
      </c>
      <c r="C108" s="58"/>
      <c r="D108"/>
      <c r="E108"/>
      <c r="F108"/>
      <c r="G108" s="58"/>
      <c r="H108" s="17">
        <v>1027108</v>
      </c>
      <c r="I108" s="17"/>
      <c r="J108" s="17">
        <v>78551</v>
      </c>
      <c r="K108" s="17">
        <v>23382</v>
      </c>
      <c r="L108" s="17">
        <v>0</v>
      </c>
      <c r="M108" s="17">
        <v>-37169</v>
      </c>
      <c r="N108" s="17">
        <v>-212276</v>
      </c>
      <c r="O108" s="17">
        <v>0</v>
      </c>
      <c r="P108" s="17">
        <v>-65914</v>
      </c>
      <c r="Q108" s="17">
        <v>-213426</v>
      </c>
      <c r="R108" s="17">
        <v>1012256</v>
      </c>
      <c r="S108" s="17">
        <v>798830</v>
      </c>
    </row>
    <row r="109" spans="1:19" s="10" customFormat="1" ht="15" x14ac:dyDescent="0.25">
      <c r="A109" s="56">
        <v>223</v>
      </c>
      <c r="B109" s="57" t="s">
        <v>129</v>
      </c>
      <c r="C109" s="58"/>
      <c r="D109"/>
      <c r="E109"/>
      <c r="F109"/>
      <c r="G109" s="58"/>
      <c r="H109" s="17">
        <v>1401773</v>
      </c>
      <c r="I109" s="17"/>
      <c r="J109" s="17">
        <v>115879</v>
      </c>
      <c r="K109" s="17">
        <v>34494</v>
      </c>
      <c r="L109" s="17">
        <v>0</v>
      </c>
      <c r="M109" s="17">
        <v>-54833</v>
      </c>
      <c r="N109" s="17">
        <v>-313150</v>
      </c>
      <c r="O109" s="17">
        <v>0</v>
      </c>
      <c r="P109" s="17">
        <v>-97237</v>
      </c>
      <c r="Q109" s="17">
        <v>-314847</v>
      </c>
      <c r="R109" s="17">
        <v>1493284</v>
      </c>
      <c r="S109" s="17">
        <v>1178437</v>
      </c>
    </row>
    <row r="110" spans="1:19" s="10" customFormat="1" ht="15" x14ac:dyDescent="0.25">
      <c r="A110" s="56">
        <v>226</v>
      </c>
      <c r="B110" s="57" t="s">
        <v>130</v>
      </c>
      <c r="C110" s="58"/>
      <c r="D110"/>
      <c r="E110"/>
      <c r="F110"/>
      <c r="G110" s="58"/>
      <c r="H110" s="17">
        <v>76199</v>
      </c>
      <c r="I110" s="17"/>
      <c r="J110" s="17">
        <v>5430</v>
      </c>
      <c r="K110" s="17">
        <v>1616</v>
      </c>
      <c r="L110" s="17">
        <v>0</v>
      </c>
      <c r="M110" s="17">
        <v>-2570</v>
      </c>
      <c r="N110" s="17">
        <v>-14674</v>
      </c>
      <c r="O110" s="17">
        <v>0</v>
      </c>
      <c r="P110" s="17">
        <v>-4556</v>
      </c>
      <c r="Q110" s="17">
        <v>-14754</v>
      </c>
      <c r="R110" s="17">
        <v>69972</v>
      </c>
      <c r="S110" s="17">
        <v>55218</v>
      </c>
    </row>
    <row r="111" spans="1:19" s="10" customFormat="1" ht="15" x14ac:dyDescent="0.25">
      <c r="A111" s="56">
        <v>229</v>
      </c>
      <c r="B111" s="57" t="s">
        <v>131</v>
      </c>
      <c r="C111" s="58"/>
      <c r="D111"/>
      <c r="E111"/>
      <c r="F111"/>
      <c r="G111" s="58"/>
      <c r="H111" s="17">
        <v>5331125</v>
      </c>
      <c r="I111" s="17"/>
      <c r="J111" s="17">
        <v>410909</v>
      </c>
      <c r="K111" s="17">
        <v>122316</v>
      </c>
      <c r="L111" s="17">
        <v>0</v>
      </c>
      <c r="M111" s="17">
        <v>-194436</v>
      </c>
      <c r="N111" s="17">
        <v>-1110433</v>
      </c>
      <c r="O111" s="17">
        <v>0</v>
      </c>
      <c r="P111" s="17">
        <v>-344803</v>
      </c>
      <c r="Q111" s="17">
        <v>-1116447</v>
      </c>
      <c r="R111" s="17">
        <v>5295205</v>
      </c>
      <c r="S111" s="17">
        <v>4178758</v>
      </c>
    </row>
    <row r="112" spans="1:19" s="10" customFormat="1" ht="15" x14ac:dyDescent="0.25">
      <c r="A112" s="56">
        <v>230</v>
      </c>
      <c r="B112" s="57" t="s">
        <v>132</v>
      </c>
      <c r="C112" s="58"/>
      <c r="D112"/>
      <c r="E112"/>
      <c r="F112"/>
      <c r="G112" s="58"/>
      <c r="H112" s="17">
        <v>0</v>
      </c>
      <c r="I112" s="17"/>
      <c r="J112" s="17">
        <v>0</v>
      </c>
      <c r="K112" s="17">
        <v>0</v>
      </c>
      <c r="L112" s="17">
        <v>0</v>
      </c>
      <c r="M112" s="17">
        <v>0</v>
      </c>
      <c r="N112" s="17">
        <v>0</v>
      </c>
      <c r="O112" s="17">
        <v>0</v>
      </c>
      <c r="P112" s="17">
        <v>0</v>
      </c>
      <c r="Q112" s="17">
        <v>0</v>
      </c>
      <c r="R112" s="17">
        <v>0</v>
      </c>
      <c r="S112" s="17">
        <v>0</v>
      </c>
    </row>
    <row r="113" spans="1:19" s="10" customFormat="1" ht="15" x14ac:dyDescent="0.25">
      <c r="A113" s="56">
        <v>231</v>
      </c>
      <c r="B113" s="57" t="s">
        <v>133</v>
      </c>
      <c r="C113" s="58"/>
      <c r="D113"/>
      <c r="E113"/>
      <c r="F113"/>
      <c r="G113" s="58"/>
      <c r="H113" s="17">
        <v>0</v>
      </c>
      <c r="I113" s="17"/>
      <c r="J113" s="17">
        <v>0</v>
      </c>
      <c r="K113" s="17">
        <v>0</v>
      </c>
      <c r="L113" s="17">
        <v>0</v>
      </c>
      <c r="M113" s="17">
        <v>0</v>
      </c>
      <c r="N113" s="17">
        <v>0</v>
      </c>
      <c r="O113" s="17">
        <v>0</v>
      </c>
      <c r="P113" s="17">
        <v>0</v>
      </c>
      <c r="Q113" s="17">
        <v>0</v>
      </c>
      <c r="R113" s="17">
        <v>0</v>
      </c>
      <c r="S113" s="17">
        <v>0</v>
      </c>
    </row>
    <row r="114" spans="1:19" s="10" customFormat="1" ht="15" x14ac:dyDescent="0.25">
      <c r="A114" s="56">
        <v>232</v>
      </c>
      <c r="B114" s="57" t="s">
        <v>134</v>
      </c>
      <c r="C114" s="58"/>
      <c r="D114"/>
      <c r="E114"/>
      <c r="F114"/>
      <c r="G114" s="58"/>
      <c r="H114" s="17">
        <v>0</v>
      </c>
      <c r="I114" s="17"/>
      <c r="J114" s="17">
        <v>0</v>
      </c>
      <c r="K114" s="17">
        <v>0</v>
      </c>
      <c r="L114" s="17">
        <v>0</v>
      </c>
      <c r="M114" s="17">
        <v>0</v>
      </c>
      <c r="N114" s="17">
        <v>0</v>
      </c>
      <c r="O114" s="17">
        <v>0</v>
      </c>
      <c r="P114" s="17">
        <v>0</v>
      </c>
      <c r="Q114" s="17">
        <v>0</v>
      </c>
      <c r="R114" s="17">
        <v>0</v>
      </c>
      <c r="S114" s="17">
        <v>0</v>
      </c>
    </row>
    <row r="115" spans="1:19" s="10" customFormat="1" ht="15" x14ac:dyDescent="0.25">
      <c r="A115" s="56">
        <v>233</v>
      </c>
      <c r="B115" s="57" t="s">
        <v>135</v>
      </c>
      <c r="C115" s="58"/>
      <c r="D115"/>
      <c r="E115"/>
      <c r="F115"/>
      <c r="G115" s="58"/>
      <c r="H115" s="17">
        <v>47161</v>
      </c>
      <c r="I115" s="17"/>
      <c r="J115" s="17">
        <v>3565</v>
      </c>
      <c r="K115" s="17">
        <v>1061</v>
      </c>
      <c r="L115" s="17">
        <v>0</v>
      </c>
      <c r="M115" s="17">
        <v>-1689</v>
      </c>
      <c r="N115" s="17">
        <v>-9635</v>
      </c>
      <c r="O115" s="17">
        <v>0</v>
      </c>
      <c r="P115" s="17">
        <v>-2992</v>
      </c>
      <c r="Q115" s="17">
        <v>-9690</v>
      </c>
      <c r="R115" s="17">
        <v>45946</v>
      </c>
      <c r="S115" s="17">
        <v>36256</v>
      </c>
    </row>
    <row r="116" spans="1:19" s="10" customFormat="1" ht="15" x14ac:dyDescent="0.25">
      <c r="A116" s="56">
        <v>234</v>
      </c>
      <c r="B116" s="57" t="s">
        <v>136</v>
      </c>
      <c r="C116" s="58"/>
      <c r="D116"/>
      <c r="E116"/>
      <c r="F116"/>
      <c r="G116" s="58"/>
      <c r="H116" s="17">
        <v>487811</v>
      </c>
      <c r="I116" s="17"/>
      <c r="J116" s="17">
        <v>39323</v>
      </c>
      <c r="K116" s="17">
        <v>11705</v>
      </c>
      <c r="L116" s="17">
        <v>0</v>
      </c>
      <c r="M116" s="17">
        <v>-18611</v>
      </c>
      <c r="N116" s="17">
        <v>-106265</v>
      </c>
      <c r="O116" s="17">
        <v>0</v>
      </c>
      <c r="P116" s="17">
        <v>-32997</v>
      </c>
      <c r="Q116" s="17">
        <v>-106845</v>
      </c>
      <c r="R116" s="17">
        <v>506736</v>
      </c>
      <c r="S116" s="17">
        <v>399891</v>
      </c>
    </row>
    <row r="117" spans="1:19" s="10" customFormat="1" ht="15" x14ac:dyDescent="0.25">
      <c r="A117" s="56">
        <v>236</v>
      </c>
      <c r="B117" s="57" t="s">
        <v>137</v>
      </c>
      <c r="C117" s="58"/>
      <c r="D117"/>
      <c r="E117"/>
      <c r="F117"/>
      <c r="G117" s="58"/>
      <c r="H117" s="17">
        <v>39570323</v>
      </c>
      <c r="I117" s="17"/>
      <c r="J117" s="17">
        <v>3074862</v>
      </c>
      <c r="K117" s="17">
        <v>915298</v>
      </c>
      <c r="L117" s="17">
        <v>0</v>
      </c>
      <c r="M117" s="17">
        <v>-1454987</v>
      </c>
      <c r="N117" s="17">
        <v>-8309446</v>
      </c>
      <c r="O117" s="17">
        <v>0</v>
      </c>
      <c r="P117" s="17">
        <v>-2580183</v>
      </c>
      <c r="Q117" s="17">
        <v>-8354456</v>
      </c>
      <c r="R117" s="17">
        <v>39624366</v>
      </c>
      <c r="S117" s="17">
        <v>31269910</v>
      </c>
    </row>
    <row r="118" spans="1:19" s="10" customFormat="1" ht="15" x14ac:dyDescent="0.25">
      <c r="A118" s="56">
        <v>238</v>
      </c>
      <c r="B118" s="57" t="s">
        <v>138</v>
      </c>
      <c r="C118" s="58"/>
      <c r="D118"/>
      <c r="E118"/>
      <c r="F118"/>
      <c r="G118" s="58"/>
      <c r="H118" s="17">
        <v>1296423</v>
      </c>
      <c r="I118" s="17"/>
      <c r="J118" s="17">
        <v>100084</v>
      </c>
      <c r="K118" s="17">
        <v>29792</v>
      </c>
      <c r="L118" s="17">
        <v>0</v>
      </c>
      <c r="M118" s="17">
        <v>-47359</v>
      </c>
      <c r="N118" s="17">
        <v>-270464</v>
      </c>
      <c r="O118" s="17">
        <v>0</v>
      </c>
      <c r="P118" s="17">
        <v>-83982</v>
      </c>
      <c r="Q118" s="17">
        <v>-271929</v>
      </c>
      <c r="R118" s="17">
        <v>1289731</v>
      </c>
      <c r="S118" s="17">
        <v>1017802</v>
      </c>
    </row>
    <row r="119" spans="1:19" s="10" customFormat="1" ht="15" x14ac:dyDescent="0.25">
      <c r="A119" s="56">
        <v>239</v>
      </c>
      <c r="B119" s="57" t="s">
        <v>139</v>
      </c>
      <c r="C119" s="58"/>
      <c r="D119"/>
      <c r="E119"/>
      <c r="F119"/>
      <c r="G119" s="58"/>
      <c r="H119" s="17">
        <v>209450</v>
      </c>
      <c r="I119" s="17"/>
      <c r="J119" s="17">
        <v>15137</v>
      </c>
      <c r="K119" s="17">
        <v>4506</v>
      </c>
      <c r="L119" s="17">
        <v>0</v>
      </c>
      <c r="M119" s="17">
        <v>-7163</v>
      </c>
      <c r="N119" s="17">
        <v>-40905</v>
      </c>
      <c r="O119" s="17">
        <v>0</v>
      </c>
      <c r="P119" s="17">
        <v>-12702</v>
      </c>
      <c r="Q119" s="17">
        <v>-41127</v>
      </c>
      <c r="R119" s="17">
        <v>195060</v>
      </c>
      <c r="S119" s="17">
        <v>153933</v>
      </c>
    </row>
    <row r="120" spans="1:19" s="10" customFormat="1" ht="15" x14ac:dyDescent="0.25">
      <c r="A120" s="56">
        <v>241</v>
      </c>
      <c r="B120" s="57" t="s">
        <v>140</v>
      </c>
      <c r="C120" s="58"/>
      <c r="D120"/>
      <c r="E120"/>
      <c r="F120"/>
      <c r="G120" s="58"/>
      <c r="H120" s="17">
        <v>701639</v>
      </c>
      <c r="I120" s="17"/>
      <c r="J120" s="17">
        <v>50560</v>
      </c>
      <c r="K120" s="17">
        <v>15050</v>
      </c>
      <c r="L120" s="17">
        <v>0</v>
      </c>
      <c r="M120" s="17">
        <v>-23925</v>
      </c>
      <c r="N120" s="17">
        <v>-136632</v>
      </c>
      <c r="O120" s="17">
        <v>0</v>
      </c>
      <c r="P120" s="17">
        <v>-42426</v>
      </c>
      <c r="Q120" s="17">
        <v>-137373</v>
      </c>
      <c r="R120" s="17">
        <v>651543</v>
      </c>
      <c r="S120" s="17">
        <v>514170</v>
      </c>
    </row>
    <row r="121" spans="1:19" s="10" customFormat="1" ht="15" x14ac:dyDescent="0.25">
      <c r="A121" s="56">
        <v>242</v>
      </c>
      <c r="B121" s="57" t="s">
        <v>141</v>
      </c>
      <c r="C121" s="58"/>
      <c r="D121"/>
      <c r="E121"/>
      <c r="F121"/>
      <c r="G121" s="58"/>
      <c r="H121" s="17">
        <v>5629893</v>
      </c>
      <c r="I121" s="17"/>
      <c r="J121" s="17">
        <v>434988</v>
      </c>
      <c r="K121" s="17">
        <v>129483</v>
      </c>
      <c r="L121" s="17">
        <v>0</v>
      </c>
      <c r="M121" s="17">
        <v>-205835</v>
      </c>
      <c r="N121" s="17">
        <v>-1175503</v>
      </c>
      <c r="O121" s="17">
        <v>0</v>
      </c>
      <c r="P121" s="17">
        <v>-365008</v>
      </c>
      <c r="Q121" s="17">
        <v>-1181875</v>
      </c>
      <c r="R121" s="17">
        <v>5605497</v>
      </c>
      <c r="S121" s="17">
        <v>4423622</v>
      </c>
    </row>
    <row r="122" spans="1:19" s="10" customFormat="1" ht="15" x14ac:dyDescent="0.25">
      <c r="A122" s="56">
        <v>245</v>
      </c>
      <c r="B122" s="57" t="s">
        <v>142</v>
      </c>
      <c r="C122" s="58"/>
      <c r="D122"/>
      <c r="E122"/>
      <c r="F122"/>
      <c r="G122" s="58"/>
      <c r="H122" s="17">
        <v>301293</v>
      </c>
      <c r="I122" s="17"/>
      <c r="J122" s="17">
        <v>22124</v>
      </c>
      <c r="K122" s="17">
        <v>6586</v>
      </c>
      <c r="L122" s="17">
        <v>0</v>
      </c>
      <c r="M122" s="17">
        <v>-10467</v>
      </c>
      <c r="N122" s="17">
        <v>-59789</v>
      </c>
      <c r="O122" s="17">
        <v>0</v>
      </c>
      <c r="P122" s="17">
        <v>-18565</v>
      </c>
      <c r="Q122" s="17">
        <v>-60111</v>
      </c>
      <c r="R122" s="17">
        <v>285107</v>
      </c>
      <c r="S122" s="17">
        <v>224996</v>
      </c>
    </row>
    <row r="123" spans="1:19" s="10" customFormat="1" ht="15" x14ac:dyDescent="0.25">
      <c r="A123" s="56">
        <v>246</v>
      </c>
      <c r="B123" s="57" t="s">
        <v>143</v>
      </c>
      <c r="C123" s="58"/>
      <c r="D123"/>
      <c r="E123"/>
      <c r="F123"/>
      <c r="G123" s="58"/>
      <c r="H123" s="17">
        <v>0</v>
      </c>
      <c r="I123" s="17"/>
      <c r="J123" s="17">
        <v>0</v>
      </c>
      <c r="K123" s="17">
        <v>0</v>
      </c>
      <c r="L123" s="17">
        <v>0</v>
      </c>
      <c r="M123" s="17">
        <v>0</v>
      </c>
      <c r="N123" s="17">
        <v>0</v>
      </c>
      <c r="O123" s="17">
        <v>0</v>
      </c>
      <c r="P123" s="17">
        <v>0</v>
      </c>
      <c r="Q123" s="17">
        <v>0</v>
      </c>
      <c r="R123" s="17">
        <v>0</v>
      </c>
      <c r="S123" s="17">
        <v>0</v>
      </c>
    </row>
    <row r="124" spans="1:19" s="10" customFormat="1" ht="15" x14ac:dyDescent="0.25">
      <c r="A124" s="56">
        <v>247</v>
      </c>
      <c r="B124" s="57" t="s">
        <v>144</v>
      </c>
      <c r="C124" s="58"/>
      <c r="D124"/>
      <c r="E124"/>
      <c r="F124"/>
      <c r="G124" s="58"/>
      <c r="H124" s="17">
        <v>23802438</v>
      </c>
      <c r="I124" s="17"/>
      <c r="J124" s="17">
        <v>1918533</v>
      </c>
      <c r="K124" s="17">
        <v>571092</v>
      </c>
      <c r="L124" s="17">
        <v>0</v>
      </c>
      <c r="M124" s="17">
        <v>-907826</v>
      </c>
      <c r="N124" s="17">
        <v>-5184604</v>
      </c>
      <c r="O124" s="17">
        <v>0</v>
      </c>
      <c r="P124" s="17">
        <v>-1609882</v>
      </c>
      <c r="Q124" s="17">
        <v>-5212687</v>
      </c>
      <c r="R124" s="17">
        <v>24723268</v>
      </c>
      <c r="S124" s="17">
        <v>19510581</v>
      </c>
    </row>
    <row r="125" spans="1:19" s="10" customFormat="1" ht="15" x14ac:dyDescent="0.25">
      <c r="A125" s="56">
        <v>261</v>
      </c>
      <c r="B125" s="57" t="s">
        <v>145</v>
      </c>
      <c r="C125" s="58"/>
      <c r="D125"/>
      <c r="E125"/>
      <c r="F125"/>
      <c r="G125" s="58"/>
      <c r="H125" s="17">
        <v>1278116</v>
      </c>
      <c r="I125" s="17"/>
      <c r="J125" s="17">
        <v>104892</v>
      </c>
      <c r="K125" s="17">
        <v>31223</v>
      </c>
      <c r="L125" s="17">
        <v>0</v>
      </c>
      <c r="M125" s="17">
        <v>-49632</v>
      </c>
      <c r="N125" s="17">
        <v>-283458</v>
      </c>
      <c r="O125" s="17">
        <v>0</v>
      </c>
      <c r="P125" s="17">
        <v>-88017</v>
      </c>
      <c r="Q125" s="17">
        <v>-284992</v>
      </c>
      <c r="R125" s="17">
        <v>1351695</v>
      </c>
      <c r="S125" s="17">
        <v>1066703</v>
      </c>
    </row>
    <row r="126" spans="1:19" s="10" customFormat="1" ht="15" x14ac:dyDescent="0.25">
      <c r="A126" s="56">
        <v>262</v>
      </c>
      <c r="B126" s="57" t="s">
        <v>146</v>
      </c>
      <c r="C126" s="58"/>
      <c r="D126"/>
      <c r="E126"/>
      <c r="F126"/>
      <c r="G126" s="58"/>
      <c r="H126" s="17">
        <v>4827047</v>
      </c>
      <c r="I126" s="17"/>
      <c r="J126" s="17">
        <v>400388</v>
      </c>
      <c r="K126" s="17">
        <v>119184</v>
      </c>
      <c r="L126" s="17">
        <v>0</v>
      </c>
      <c r="M126" s="17">
        <v>-189460</v>
      </c>
      <c r="N126" s="17">
        <v>-1082001</v>
      </c>
      <c r="O126" s="17">
        <v>0</v>
      </c>
      <c r="P126" s="17">
        <v>-335974</v>
      </c>
      <c r="Q126" s="17">
        <v>-1087863</v>
      </c>
      <c r="R126" s="17">
        <v>5159623</v>
      </c>
      <c r="S126" s="17">
        <v>4071760</v>
      </c>
    </row>
    <row r="127" spans="1:19" s="10" customFormat="1" ht="15" x14ac:dyDescent="0.25">
      <c r="A127" s="56">
        <v>263</v>
      </c>
      <c r="B127" s="57" t="s">
        <v>147</v>
      </c>
      <c r="C127" s="58"/>
      <c r="D127"/>
      <c r="E127"/>
      <c r="F127"/>
      <c r="G127" s="58"/>
      <c r="H127" s="17">
        <v>101515</v>
      </c>
      <c r="I127" s="17"/>
      <c r="J127" s="17">
        <v>8050</v>
      </c>
      <c r="K127" s="17">
        <v>2396</v>
      </c>
      <c r="L127" s="17">
        <v>0</v>
      </c>
      <c r="M127" s="17">
        <v>-3808</v>
      </c>
      <c r="N127" s="17">
        <v>-21754</v>
      </c>
      <c r="O127" s="17">
        <v>0</v>
      </c>
      <c r="P127" s="17">
        <v>-6755</v>
      </c>
      <c r="Q127" s="17">
        <v>-21871</v>
      </c>
      <c r="R127" s="17">
        <v>103735</v>
      </c>
      <c r="S127" s="17">
        <v>81864</v>
      </c>
    </row>
    <row r="128" spans="1:19" s="10" customFormat="1" ht="15" x14ac:dyDescent="0.25">
      <c r="A128" s="56">
        <v>268</v>
      </c>
      <c r="B128" s="57" t="s">
        <v>148</v>
      </c>
      <c r="C128" s="58"/>
      <c r="D128"/>
      <c r="E128"/>
      <c r="F128"/>
      <c r="G128" s="58"/>
      <c r="H128" s="17">
        <v>1851702</v>
      </c>
      <c r="I128" s="17"/>
      <c r="J128" s="17">
        <v>149154</v>
      </c>
      <c r="K128" s="17">
        <v>44399</v>
      </c>
      <c r="L128" s="17">
        <v>0</v>
      </c>
      <c r="M128" s="17">
        <v>-70577</v>
      </c>
      <c r="N128" s="17">
        <v>-403072</v>
      </c>
      <c r="O128" s="17">
        <v>0</v>
      </c>
      <c r="P128" s="17">
        <v>-125159</v>
      </c>
      <c r="Q128" s="17">
        <v>-405255</v>
      </c>
      <c r="R128" s="17">
        <v>1922084</v>
      </c>
      <c r="S128" s="17">
        <v>1516829</v>
      </c>
    </row>
    <row r="129" spans="1:19" s="10" customFormat="1" ht="15" x14ac:dyDescent="0.25">
      <c r="A129" s="56">
        <v>270</v>
      </c>
      <c r="B129" s="57" t="s">
        <v>149</v>
      </c>
      <c r="C129" s="58"/>
      <c r="D129"/>
      <c r="E129"/>
      <c r="F129"/>
      <c r="G129" s="58"/>
      <c r="H129" s="17">
        <v>600440</v>
      </c>
      <c r="I129" s="17"/>
      <c r="J129" s="17">
        <v>44495</v>
      </c>
      <c r="K129" s="17">
        <v>13245</v>
      </c>
      <c r="L129" s="17">
        <v>0</v>
      </c>
      <c r="M129" s="17">
        <v>-21055</v>
      </c>
      <c r="N129" s="17">
        <v>-120242</v>
      </c>
      <c r="O129" s="17">
        <v>0</v>
      </c>
      <c r="P129" s="17">
        <v>-37337</v>
      </c>
      <c r="Q129" s="17">
        <v>-120894</v>
      </c>
      <c r="R129" s="17">
        <v>573384</v>
      </c>
      <c r="S129" s="17">
        <v>452490</v>
      </c>
    </row>
    <row r="130" spans="1:19" s="10" customFormat="1" ht="15" x14ac:dyDescent="0.25">
      <c r="A130" s="56">
        <v>275</v>
      </c>
      <c r="B130" s="57" t="s">
        <v>150</v>
      </c>
      <c r="C130" s="58"/>
      <c r="D130"/>
      <c r="E130"/>
      <c r="F130"/>
      <c r="G130" s="58"/>
      <c r="H130" s="17">
        <v>786825</v>
      </c>
      <c r="I130" s="17"/>
      <c r="J130" s="17">
        <v>61440</v>
      </c>
      <c r="K130" s="17">
        <v>18289</v>
      </c>
      <c r="L130" s="17">
        <v>0</v>
      </c>
      <c r="M130" s="17">
        <v>-29077</v>
      </c>
      <c r="N130" s="17">
        <v>-166035</v>
      </c>
      <c r="O130" s="17">
        <v>0</v>
      </c>
      <c r="P130" s="17">
        <v>-51556</v>
      </c>
      <c r="Q130" s="17">
        <v>-166939</v>
      </c>
      <c r="R130" s="17">
        <v>791752</v>
      </c>
      <c r="S130" s="17">
        <v>624813</v>
      </c>
    </row>
    <row r="131" spans="1:19" s="10" customFormat="1" ht="15" x14ac:dyDescent="0.25">
      <c r="A131" s="56">
        <v>276</v>
      </c>
      <c r="B131" s="57" t="s">
        <v>151</v>
      </c>
      <c r="C131" s="58"/>
      <c r="D131"/>
      <c r="E131"/>
      <c r="F131"/>
      <c r="G131" s="58"/>
      <c r="H131" s="17">
        <v>1069134</v>
      </c>
      <c r="I131" s="17"/>
      <c r="J131" s="17">
        <v>78743</v>
      </c>
      <c r="K131" s="17">
        <v>23440</v>
      </c>
      <c r="L131" s="17">
        <v>0</v>
      </c>
      <c r="M131" s="17">
        <v>-37261</v>
      </c>
      <c r="N131" s="17">
        <v>-212794</v>
      </c>
      <c r="O131" s="17">
        <v>0</v>
      </c>
      <c r="P131" s="17">
        <v>-66075</v>
      </c>
      <c r="Q131" s="17">
        <v>-213947</v>
      </c>
      <c r="R131" s="17">
        <v>1014730</v>
      </c>
      <c r="S131" s="17">
        <v>800783</v>
      </c>
    </row>
    <row r="132" spans="1:19" s="10" customFormat="1" ht="15" x14ac:dyDescent="0.25">
      <c r="A132" s="56">
        <v>277</v>
      </c>
      <c r="B132" s="57" t="s">
        <v>152</v>
      </c>
      <c r="C132" s="58"/>
      <c r="D132"/>
      <c r="E132"/>
      <c r="F132"/>
      <c r="G132" s="58"/>
      <c r="H132" s="17">
        <v>422334</v>
      </c>
      <c r="I132" s="17"/>
      <c r="J132" s="17">
        <v>31813</v>
      </c>
      <c r="K132" s="17">
        <v>9470</v>
      </c>
      <c r="L132" s="17">
        <v>0</v>
      </c>
      <c r="M132" s="17">
        <v>-15054</v>
      </c>
      <c r="N132" s="17">
        <v>-85971</v>
      </c>
      <c r="O132" s="17">
        <v>0</v>
      </c>
      <c r="P132" s="17">
        <v>-26695</v>
      </c>
      <c r="Q132" s="17">
        <v>-86437</v>
      </c>
      <c r="R132" s="17">
        <v>409962</v>
      </c>
      <c r="S132" s="17">
        <v>323525</v>
      </c>
    </row>
    <row r="133" spans="1:19" s="10" customFormat="1" ht="15" x14ac:dyDescent="0.25">
      <c r="A133" s="56">
        <v>278</v>
      </c>
      <c r="B133" s="57" t="s">
        <v>153</v>
      </c>
      <c r="C133" s="58"/>
      <c r="D133"/>
      <c r="E133"/>
      <c r="F133"/>
      <c r="G133" s="58"/>
      <c r="H133" s="17">
        <v>696069</v>
      </c>
      <c r="I133" s="17"/>
      <c r="J133" s="17">
        <v>52615</v>
      </c>
      <c r="K133" s="17">
        <v>15662</v>
      </c>
      <c r="L133" s="17">
        <v>0</v>
      </c>
      <c r="M133" s="17">
        <v>-24895</v>
      </c>
      <c r="N133" s="17">
        <v>-142185</v>
      </c>
      <c r="O133" s="17">
        <v>0</v>
      </c>
      <c r="P133" s="17">
        <v>-44150</v>
      </c>
      <c r="Q133" s="17">
        <v>-142953</v>
      </c>
      <c r="R133" s="17">
        <v>678021</v>
      </c>
      <c r="S133" s="17">
        <v>535068</v>
      </c>
    </row>
    <row r="134" spans="1:19" s="10" customFormat="1" ht="15" x14ac:dyDescent="0.25">
      <c r="A134" s="56">
        <v>279</v>
      </c>
      <c r="B134" s="57" t="s">
        <v>154</v>
      </c>
      <c r="C134" s="58"/>
      <c r="D134"/>
      <c r="E134"/>
      <c r="F134"/>
      <c r="G134" s="58"/>
      <c r="H134" s="17">
        <v>713816</v>
      </c>
      <c r="I134" s="17"/>
      <c r="J134" s="17">
        <v>54593</v>
      </c>
      <c r="K134" s="17">
        <v>16251</v>
      </c>
      <c r="L134" s="17">
        <v>0</v>
      </c>
      <c r="M134" s="17">
        <v>-25833</v>
      </c>
      <c r="N134" s="17">
        <v>-147532</v>
      </c>
      <c r="O134" s="17">
        <v>0</v>
      </c>
      <c r="P134" s="17">
        <v>-45810</v>
      </c>
      <c r="Q134" s="17">
        <v>-148331</v>
      </c>
      <c r="R134" s="17">
        <v>703518</v>
      </c>
      <c r="S134" s="17">
        <v>555187</v>
      </c>
    </row>
    <row r="135" spans="1:19" s="10" customFormat="1" ht="15" x14ac:dyDescent="0.25">
      <c r="A135" s="56">
        <v>280</v>
      </c>
      <c r="B135" s="57" t="s">
        <v>155</v>
      </c>
      <c r="C135" s="58"/>
      <c r="D135"/>
      <c r="E135"/>
      <c r="F135"/>
      <c r="G135" s="58"/>
      <c r="H135" s="17">
        <v>9017151</v>
      </c>
      <c r="I135" s="17"/>
      <c r="J135" s="17">
        <v>689282</v>
      </c>
      <c r="K135" s="17">
        <v>205179</v>
      </c>
      <c r="L135" s="17">
        <v>0</v>
      </c>
      <c r="M135" s="17">
        <v>-326159</v>
      </c>
      <c r="N135" s="17">
        <v>-1862701</v>
      </c>
      <c r="O135" s="17">
        <v>0</v>
      </c>
      <c r="P135" s="17">
        <v>-578391</v>
      </c>
      <c r="Q135" s="17">
        <v>-1872790</v>
      </c>
      <c r="R135" s="17">
        <v>8882462</v>
      </c>
      <c r="S135" s="17">
        <v>7009672</v>
      </c>
    </row>
    <row r="136" spans="1:19" s="10" customFormat="1" ht="15" x14ac:dyDescent="0.25">
      <c r="A136" s="56">
        <v>282</v>
      </c>
      <c r="B136" s="57" t="s">
        <v>156</v>
      </c>
      <c r="C136" s="58"/>
      <c r="D136"/>
      <c r="E136"/>
      <c r="F136"/>
      <c r="G136" s="58"/>
      <c r="H136" s="17">
        <v>1228247</v>
      </c>
      <c r="I136" s="17"/>
      <c r="J136" s="17">
        <v>95746</v>
      </c>
      <c r="K136" s="17">
        <v>28501</v>
      </c>
      <c r="L136" s="17">
        <v>0</v>
      </c>
      <c r="M136" s="17">
        <v>-45302</v>
      </c>
      <c r="N136" s="17">
        <v>-258743</v>
      </c>
      <c r="O136" s="17">
        <v>0</v>
      </c>
      <c r="P136" s="17">
        <v>-80343</v>
      </c>
      <c r="Q136" s="17">
        <v>-260141</v>
      </c>
      <c r="R136" s="17">
        <v>1233840</v>
      </c>
      <c r="S136" s="17">
        <v>973699</v>
      </c>
    </row>
    <row r="137" spans="1:19" s="10" customFormat="1" ht="15" x14ac:dyDescent="0.25">
      <c r="A137" s="56">
        <v>283</v>
      </c>
      <c r="B137" s="57" t="s">
        <v>157</v>
      </c>
      <c r="C137" s="58"/>
      <c r="D137"/>
      <c r="E137"/>
      <c r="F137"/>
      <c r="G137" s="58"/>
      <c r="H137" s="17">
        <v>2331464</v>
      </c>
      <c r="I137" s="17"/>
      <c r="J137" s="17">
        <v>178297</v>
      </c>
      <c r="K137" s="17">
        <v>53074</v>
      </c>
      <c r="L137" s="17">
        <v>0</v>
      </c>
      <c r="M137" s="17">
        <v>-84370</v>
      </c>
      <c r="N137" s="17">
        <v>-481825</v>
      </c>
      <c r="O137" s="17">
        <v>0</v>
      </c>
      <c r="P137" s="17">
        <v>-149612</v>
      </c>
      <c r="Q137" s="17">
        <v>-484436</v>
      </c>
      <c r="R137" s="17">
        <v>2297627</v>
      </c>
      <c r="S137" s="17">
        <v>1813191</v>
      </c>
    </row>
    <row r="138" spans="1:19" s="10" customFormat="1" ht="15" x14ac:dyDescent="0.25">
      <c r="A138" s="56">
        <v>284</v>
      </c>
      <c r="B138" s="57" t="s">
        <v>158</v>
      </c>
      <c r="C138" s="58"/>
      <c r="D138"/>
      <c r="E138"/>
      <c r="F138"/>
      <c r="G138" s="58"/>
      <c r="H138" s="17">
        <v>312421</v>
      </c>
      <c r="I138" s="17"/>
      <c r="J138" s="17">
        <v>22889</v>
      </c>
      <c r="K138" s="17">
        <v>6813</v>
      </c>
      <c r="L138" s="17">
        <v>0</v>
      </c>
      <c r="M138" s="17">
        <v>-10833</v>
      </c>
      <c r="N138" s="17">
        <v>-61854</v>
      </c>
      <c r="O138" s="17">
        <v>0</v>
      </c>
      <c r="P138" s="17">
        <v>-19206</v>
      </c>
      <c r="Q138" s="17">
        <v>-62191</v>
      </c>
      <c r="R138" s="17">
        <v>294957</v>
      </c>
      <c r="S138" s="17">
        <v>232766</v>
      </c>
    </row>
    <row r="139" spans="1:19" s="10" customFormat="1" ht="15" x14ac:dyDescent="0.25">
      <c r="A139" s="56">
        <v>285</v>
      </c>
      <c r="B139" s="57" t="s">
        <v>159</v>
      </c>
      <c r="C139" s="58"/>
      <c r="D139"/>
      <c r="E139"/>
      <c r="F139"/>
      <c r="G139" s="58"/>
      <c r="H139" s="17">
        <v>1179163</v>
      </c>
      <c r="I139" s="17"/>
      <c r="J139" s="17">
        <v>94882</v>
      </c>
      <c r="K139" s="17">
        <v>28244</v>
      </c>
      <c r="L139" s="17">
        <v>0</v>
      </c>
      <c r="M139" s="17">
        <v>-44900</v>
      </c>
      <c r="N139" s="17">
        <v>-256407</v>
      </c>
      <c r="O139" s="17">
        <v>0</v>
      </c>
      <c r="P139" s="17">
        <v>-79618</v>
      </c>
      <c r="Q139" s="17">
        <v>-257799</v>
      </c>
      <c r="R139" s="17">
        <v>1222703</v>
      </c>
      <c r="S139" s="17">
        <v>964904</v>
      </c>
    </row>
    <row r="140" spans="1:19" s="10" customFormat="1" ht="15" x14ac:dyDescent="0.25">
      <c r="A140" s="56">
        <v>286</v>
      </c>
      <c r="B140" s="57" t="s">
        <v>160</v>
      </c>
      <c r="C140" s="58"/>
      <c r="D140"/>
      <c r="E140"/>
      <c r="F140"/>
      <c r="G140" s="58"/>
      <c r="H140" s="17">
        <v>1522585</v>
      </c>
      <c r="I140" s="17"/>
      <c r="J140" s="17">
        <v>116835</v>
      </c>
      <c r="K140" s="17">
        <v>34778</v>
      </c>
      <c r="L140" s="17">
        <v>0</v>
      </c>
      <c r="M140" s="17">
        <v>-55286</v>
      </c>
      <c r="N140" s="17">
        <v>-315731</v>
      </c>
      <c r="O140" s="17">
        <v>0</v>
      </c>
      <c r="P140" s="17">
        <v>-98038</v>
      </c>
      <c r="Q140" s="17">
        <v>-317442</v>
      </c>
      <c r="R140" s="17">
        <v>1505594</v>
      </c>
      <c r="S140" s="17">
        <v>1188152</v>
      </c>
    </row>
    <row r="141" spans="1:19" s="10" customFormat="1" ht="15" x14ac:dyDescent="0.25">
      <c r="A141" s="56">
        <v>287</v>
      </c>
      <c r="B141" s="57" t="s">
        <v>161</v>
      </c>
      <c r="C141" s="58"/>
      <c r="D141"/>
      <c r="E141"/>
      <c r="F141"/>
      <c r="G141" s="58"/>
      <c r="H141" s="17">
        <v>398048</v>
      </c>
      <c r="I141" s="17"/>
      <c r="J141" s="17">
        <v>30034</v>
      </c>
      <c r="K141" s="17">
        <v>8940</v>
      </c>
      <c r="L141" s="17">
        <v>0</v>
      </c>
      <c r="M141" s="17">
        <v>-14212</v>
      </c>
      <c r="N141" s="17">
        <v>-81163</v>
      </c>
      <c r="O141" s="17">
        <v>0</v>
      </c>
      <c r="P141" s="17">
        <v>-25202</v>
      </c>
      <c r="Q141" s="17">
        <v>-81603</v>
      </c>
      <c r="R141" s="17">
        <v>387035</v>
      </c>
      <c r="S141" s="17">
        <v>305432</v>
      </c>
    </row>
    <row r="142" spans="1:19" s="10" customFormat="1" ht="15" x14ac:dyDescent="0.25">
      <c r="A142" s="56">
        <v>288</v>
      </c>
      <c r="B142" s="57" t="s">
        <v>162</v>
      </c>
      <c r="C142" s="58"/>
      <c r="D142"/>
      <c r="E142"/>
      <c r="F142"/>
      <c r="G142" s="58"/>
      <c r="H142" s="17">
        <v>737386</v>
      </c>
      <c r="I142" s="17"/>
      <c r="J142" s="17">
        <v>46633</v>
      </c>
      <c r="K142" s="17">
        <v>13881</v>
      </c>
      <c r="L142" s="17">
        <v>0</v>
      </c>
      <c r="M142" s="17">
        <v>-22067</v>
      </c>
      <c r="N142" s="17">
        <v>-126021</v>
      </c>
      <c r="O142" s="17">
        <v>0</v>
      </c>
      <c r="P142" s="17">
        <v>-39131</v>
      </c>
      <c r="Q142" s="17">
        <v>-126705</v>
      </c>
      <c r="R142" s="17">
        <v>600945</v>
      </c>
      <c r="S142" s="17">
        <v>474240</v>
      </c>
    </row>
    <row r="143" spans="1:19" s="10" customFormat="1" ht="15" x14ac:dyDescent="0.25">
      <c r="A143" s="56">
        <v>290</v>
      </c>
      <c r="B143" s="57" t="s">
        <v>163</v>
      </c>
      <c r="C143" s="58"/>
      <c r="D143"/>
      <c r="E143"/>
      <c r="F143"/>
      <c r="G143" s="58"/>
      <c r="H143" s="17">
        <v>1728940</v>
      </c>
      <c r="I143" s="17"/>
      <c r="J143" s="17">
        <v>134824</v>
      </c>
      <c r="K143" s="17">
        <v>40133</v>
      </c>
      <c r="L143" s="17">
        <v>0</v>
      </c>
      <c r="M143" s="17">
        <v>-63797</v>
      </c>
      <c r="N143" s="17">
        <v>-364345</v>
      </c>
      <c r="O143" s="17">
        <v>0</v>
      </c>
      <c r="P143" s="17">
        <v>-113133</v>
      </c>
      <c r="Q143" s="17">
        <v>-366318</v>
      </c>
      <c r="R143" s="17">
        <v>1737413</v>
      </c>
      <c r="S143" s="17">
        <v>1371095</v>
      </c>
    </row>
    <row r="144" spans="1:19" s="10" customFormat="1" ht="15" x14ac:dyDescent="0.25">
      <c r="A144" s="56">
        <v>291</v>
      </c>
      <c r="B144" s="57" t="s">
        <v>164</v>
      </c>
      <c r="C144" s="58"/>
      <c r="D144"/>
      <c r="E144"/>
      <c r="F144"/>
      <c r="G144" s="58"/>
      <c r="H144" s="17">
        <v>1174227</v>
      </c>
      <c r="I144" s="17"/>
      <c r="J144" s="17">
        <v>90657</v>
      </c>
      <c r="K144" s="17">
        <v>26986</v>
      </c>
      <c r="L144" s="17">
        <v>0</v>
      </c>
      <c r="M144" s="17">
        <v>-42900</v>
      </c>
      <c r="N144" s="17">
        <v>-244990</v>
      </c>
      <c r="O144" s="17">
        <v>0</v>
      </c>
      <c r="P144" s="17">
        <v>-76072</v>
      </c>
      <c r="Q144" s="17">
        <v>-246319</v>
      </c>
      <c r="R144" s="17">
        <v>1168258</v>
      </c>
      <c r="S144" s="17">
        <v>921939</v>
      </c>
    </row>
    <row r="145" spans="1:19" s="10" customFormat="1" ht="15" x14ac:dyDescent="0.25">
      <c r="A145" s="56">
        <v>292</v>
      </c>
      <c r="B145" s="57" t="s">
        <v>165</v>
      </c>
      <c r="C145" s="58"/>
      <c r="D145"/>
      <c r="E145"/>
      <c r="F145"/>
      <c r="G145" s="58"/>
      <c r="H145" s="17">
        <v>925148</v>
      </c>
      <c r="I145" s="17"/>
      <c r="J145" s="17">
        <v>71195</v>
      </c>
      <c r="K145" s="17">
        <v>21193</v>
      </c>
      <c r="L145" s="17">
        <v>0</v>
      </c>
      <c r="M145" s="17">
        <v>-33688</v>
      </c>
      <c r="N145" s="17">
        <v>-192395</v>
      </c>
      <c r="O145" s="17">
        <v>0</v>
      </c>
      <c r="P145" s="17">
        <v>-59741</v>
      </c>
      <c r="Q145" s="17">
        <v>-193436</v>
      </c>
      <c r="R145" s="17">
        <v>917453</v>
      </c>
      <c r="S145" s="17">
        <v>724017</v>
      </c>
    </row>
    <row r="146" spans="1:19" s="10" customFormat="1" ht="15" x14ac:dyDescent="0.25">
      <c r="A146" s="56">
        <v>293</v>
      </c>
      <c r="B146" s="57" t="s">
        <v>166</v>
      </c>
      <c r="C146" s="58"/>
      <c r="D146"/>
      <c r="E146"/>
      <c r="F146"/>
      <c r="G146" s="58"/>
      <c r="H146" s="17">
        <v>1784275</v>
      </c>
      <c r="I146" s="17"/>
      <c r="J146" s="17">
        <v>121460</v>
      </c>
      <c r="K146" s="17">
        <v>36155</v>
      </c>
      <c r="L146" s="17">
        <v>0</v>
      </c>
      <c r="M146" s="17">
        <v>-57473</v>
      </c>
      <c r="N146" s="17">
        <v>-328231</v>
      </c>
      <c r="O146" s="17">
        <v>0</v>
      </c>
      <c r="P146" s="17">
        <v>-101920</v>
      </c>
      <c r="Q146" s="17">
        <v>-330009</v>
      </c>
      <c r="R146" s="17">
        <v>1565199</v>
      </c>
      <c r="S146" s="17">
        <v>1235190</v>
      </c>
    </row>
    <row r="147" spans="1:19" s="10" customFormat="1" ht="15" x14ac:dyDescent="0.25">
      <c r="A147" s="56">
        <v>294</v>
      </c>
      <c r="B147" s="57" t="s">
        <v>167</v>
      </c>
      <c r="C147" s="58"/>
      <c r="D147"/>
      <c r="E147"/>
      <c r="F147"/>
      <c r="G147" s="58"/>
      <c r="H147" s="17">
        <v>865947</v>
      </c>
      <c r="I147" s="17"/>
      <c r="J147" s="17">
        <v>73908</v>
      </c>
      <c r="K147" s="17">
        <v>22000</v>
      </c>
      <c r="L147" s="17">
        <v>0</v>
      </c>
      <c r="M147" s="17">
        <v>-34972</v>
      </c>
      <c r="N147" s="17">
        <v>-199728</v>
      </c>
      <c r="O147" s="17">
        <v>0</v>
      </c>
      <c r="P147" s="17">
        <v>-62018</v>
      </c>
      <c r="Q147" s="17">
        <v>-200810</v>
      </c>
      <c r="R147" s="17">
        <v>952420</v>
      </c>
      <c r="S147" s="17">
        <v>751610</v>
      </c>
    </row>
    <row r="148" spans="1:19" s="10" customFormat="1" ht="15" x14ac:dyDescent="0.25">
      <c r="A148" s="56">
        <v>295</v>
      </c>
      <c r="B148" s="57" t="s">
        <v>168</v>
      </c>
      <c r="C148" s="58"/>
      <c r="D148"/>
      <c r="E148"/>
      <c r="F148"/>
      <c r="G148" s="58"/>
      <c r="H148" s="17">
        <v>4603250</v>
      </c>
      <c r="I148" s="17"/>
      <c r="J148" s="17">
        <v>352488</v>
      </c>
      <c r="K148" s="17">
        <v>104925</v>
      </c>
      <c r="L148" s="17">
        <v>0</v>
      </c>
      <c r="M148" s="17">
        <v>-166790</v>
      </c>
      <c r="N148" s="17">
        <v>-952556</v>
      </c>
      <c r="O148" s="17">
        <v>0</v>
      </c>
      <c r="P148" s="17">
        <v>-295780</v>
      </c>
      <c r="Q148" s="17">
        <v>-957713</v>
      </c>
      <c r="R148" s="17">
        <v>4542351</v>
      </c>
      <c r="S148" s="17">
        <v>3584638</v>
      </c>
    </row>
    <row r="149" spans="1:19" s="10" customFormat="1" ht="15" x14ac:dyDescent="0.25">
      <c r="A149" s="56">
        <v>296</v>
      </c>
      <c r="B149" s="57" t="s">
        <v>169</v>
      </c>
      <c r="C149" s="58"/>
      <c r="D149"/>
      <c r="E149"/>
      <c r="F149"/>
      <c r="G149" s="58"/>
      <c r="H149" s="17">
        <v>777707</v>
      </c>
      <c r="I149" s="17"/>
      <c r="J149" s="17">
        <v>56086</v>
      </c>
      <c r="K149" s="17">
        <v>16695</v>
      </c>
      <c r="L149" s="17">
        <v>0</v>
      </c>
      <c r="M149" s="17">
        <v>-26538</v>
      </c>
      <c r="N149" s="17">
        <v>-151565</v>
      </c>
      <c r="O149" s="17">
        <v>0</v>
      </c>
      <c r="P149" s="17">
        <v>-47063</v>
      </c>
      <c r="Q149" s="17">
        <v>-152385</v>
      </c>
      <c r="R149" s="17">
        <v>722750</v>
      </c>
      <c r="S149" s="17">
        <v>570365</v>
      </c>
    </row>
    <row r="150" spans="1:19" s="10" customFormat="1" ht="15" x14ac:dyDescent="0.25">
      <c r="A150" s="56">
        <v>297</v>
      </c>
      <c r="B150" s="57" t="s">
        <v>170</v>
      </c>
      <c r="C150" s="58"/>
      <c r="D150"/>
      <c r="E150"/>
      <c r="F150"/>
      <c r="G150" s="58"/>
      <c r="H150" s="17">
        <v>1390601</v>
      </c>
      <c r="I150" s="17"/>
      <c r="J150" s="17">
        <v>109426</v>
      </c>
      <c r="K150" s="17">
        <v>32573</v>
      </c>
      <c r="L150" s="17">
        <v>0</v>
      </c>
      <c r="M150" s="17">
        <v>-51778</v>
      </c>
      <c r="N150" s="17">
        <v>-295710</v>
      </c>
      <c r="O150" s="17">
        <v>0</v>
      </c>
      <c r="P150" s="17">
        <v>-91821</v>
      </c>
      <c r="Q150" s="17">
        <v>-297310</v>
      </c>
      <c r="R150" s="17">
        <v>1410120</v>
      </c>
      <c r="S150" s="17">
        <v>1112810</v>
      </c>
    </row>
    <row r="151" spans="1:19" s="10" customFormat="1" ht="15" x14ac:dyDescent="0.25">
      <c r="A151" s="56">
        <v>298</v>
      </c>
      <c r="B151" s="57" t="s">
        <v>171</v>
      </c>
      <c r="C151" s="58"/>
      <c r="D151"/>
      <c r="E151"/>
      <c r="F151"/>
      <c r="G151" s="58"/>
      <c r="H151" s="17">
        <v>1429332</v>
      </c>
      <c r="I151" s="17"/>
      <c r="J151" s="17">
        <v>114680</v>
      </c>
      <c r="K151" s="17">
        <v>34137</v>
      </c>
      <c r="L151" s="17">
        <v>0</v>
      </c>
      <c r="M151" s="17">
        <v>-54264</v>
      </c>
      <c r="N151" s="17">
        <v>-309910</v>
      </c>
      <c r="O151" s="17">
        <v>0</v>
      </c>
      <c r="P151" s="17">
        <v>-96231</v>
      </c>
      <c r="Q151" s="17">
        <v>-311588</v>
      </c>
      <c r="R151" s="17">
        <v>1477834</v>
      </c>
      <c r="S151" s="17">
        <v>1166246</v>
      </c>
    </row>
    <row r="152" spans="1:19" s="10" customFormat="1" ht="15" x14ac:dyDescent="0.25">
      <c r="A152" s="56">
        <v>299</v>
      </c>
      <c r="B152" s="57" t="s">
        <v>172</v>
      </c>
      <c r="C152" s="58"/>
      <c r="D152"/>
      <c r="E152"/>
      <c r="F152"/>
      <c r="G152" s="58"/>
      <c r="H152" s="17">
        <v>840677</v>
      </c>
      <c r="I152" s="17"/>
      <c r="J152" s="17">
        <v>67728</v>
      </c>
      <c r="K152" s="17">
        <v>20161</v>
      </c>
      <c r="L152" s="17">
        <v>0</v>
      </c>
      <c r="M152" s="17">
        <v>-32046</v>
      </c>
      <c r="N152" s="17">
        <v>-183028</v>
      </c>
      <c r="O152" s="17">
        <v>0</v>
      </c>
      <c r="P152" s="17">
        <v>-56832</v>
      </c>
      <c r="Q152" s="17">
        <v>-184017</v>
      </c>
      <c r="R152" s="17">
        <v>872784</v>
      </c>
      <c r="S152" s="17">
        <v>688767</v>
      </c>
    </row>
    <row r="153" spans="1:19" s="10" customFormat="1" ht="15" x14ac:dyDescent="0.25">
      <c r="A153" s="56">
        <v>301</v>
      </c>
      <c r="B153" s="57" t="s">
        <v>173</v>
      </c>
      <c r="C153" s="58"/>
      <c r="D153"/>
      <c r="E153"/>
      <c r="F153"/>
      <c r="G153" s="58"/>
      <c r="H153" s="17">
        <v>2832497</v>
      </c>
      <c r="I153" s="17"/>
      <c r="J153" s="17">
        <v>220559</v>
      </c>
      <c r="K153" s="17">
        <v>65654</v>
      </c>
      <c r="L153" s="17">
        <v>0</v>
      </c>
      <c r="M153" s="17">
        <v>-104368</v>
      </c>
      <c r="N153" s="17">
        <v>-596034</v>
      </c>
      <c r="O153" s="17">
        <v>0</v>
      </c>
      <c r="P153" s="17">
        <v>-185076</v>
      </c>
      <c r="Q153" s="17">
        <v>-599265</v>
      </c>
      <c r="R153" s="17">
        <v>2842242</v>
      </c>
      <c r="S153" s="17">
        <v>2242977</v>
      </c>
    </row>
    <row r="154" spans="1:19" s="10" customFormat="1" ht="15" x14ac:dyDescent="0.25">
      <c r="A154" s="56">
        <v>305</v>
      </c>
      <c r="B154" s="57" t="s">
        <v>174</v>
      </c>
      <c r="C154" s="58"/>
      <c r="D154"/>
      <c r="E154"/>
      <c r="F154"/>
      <c r="G154" s="58"/>
      <c r="H154" s="17">
        <v>0</v>
      </c>
      <c r="I154" s="17"/>
      <c r="J154" s="17">
        <v>0</v>
      </c>
      <c r="K154" s="17">
        <v>0</v>
      </c>
      <c r="L154" s="17">
        <v>0</v>
      </c>
      <c r="M154" s="17">
        <v>0</v>
      </c>
      <c r="N154" s="17">
        <v>0</v>
      </c>
      <c r="O154" s="17">
        <v>0</v>
      </c>
      <c r="P154" s="17">
        <v>0</v>
      </c>
      <c r="Q154" s="17">
        <v>0</v>
      </c>
      <c r="R154" s="17">
        <v>0</v>
      </c>
      <c r="S154" s="17">
        <v>0</v>
      </c>
    </row>
    <row r="155" spans="1:19" s="10" customFormat="1" ht="15" x14ac:dyDescent="0.25">
      <c r="A155" s="56">
        <v>310</v>
      </c>
      <c r="B155" s="57" t="s">
        <v>175</v>
      </c>
      <c r="C155" s="58"/>
      <c r="D155"/>
      <c r="E155"/>
      <c r="F155"/>
      <c r="G155" s="58"/>
      <c r="H155" s="17">
        <v>774602</v>
      </c>
      <c r="I155" s="17"/>
      <c r="J155" s="17">
        <v>65492</v>
      </c>
      <c r="K155" s="17">
        <v>19495</v>
      </c>
      <c r="L155" s="17">
        <v>0</v>
      </c>
      <c r="M155" s="17">
        <v>-30992</v>
      </c>
      <c r="N155" s="17">
        <v>-176983</v>
      </c>
      <c r="O155" s="17">
        <v>0</v>
      </c>
      <c r="P155" s="17">
        <v>-54955</v>
      </c>
      <c r="Q155" s="17">
        <v>-177943</v>
      </c>
      <c r="R155" s="17">
        <v>843960</v>
      </c>
      <c r="S155" s="17">
        <v>666017</v>
      </c>
    </row>
    <row r="156" spans="1:19" s="10" customFormat="1" ht="15" x14ac:dyDescent="0.25">
      <c r="A156" s="56">
        <v>311</v>
      </c>
      <c r="B156" s="57" t="s">
        <v>176</v>
      </c>
      <c r="C156" s="58"/>
      <c r="D156"/>
      <c r="E156"/>
      <c r="F156"/>
      <c r="G156" s="58"/>
      <c r="H156" s="17">
        <v>0</v>
      </c>
      <c r="I156" s="17"/>
      <c r="J156" s="17">
        <v>0</v>
      </c>
      <c r="K156" s="17">
        <v>0</v>
      </c>
      <c r="L156" s="17">
        <v>0</v>
      </c>
      <c r="M156" s="17">
        <v>0</v>
      </c>
      <c r="N156" s="17">
        <v>0</v>
      </c>
      <c r="O156" s="17">
        <v>0</v>
      </c>
      <c r="P156" s="17">
        <v>0</v>
      </c>
      <c r="Q156" s="17">
        <v>0</v>
      </c>
      <c r="R156" s="17">
        <v>0</v>
      </c>
      <c r="S156" s="17">
        <v>0</v>
      </c>
    </row>
    <row r="157" spans="1:19" s="10" customFormat="1" ht="15" x14ac:dyDescent="0.25">
      <c r="A157" s="56">
        <v>319</v>
      </c>
      <c r="B157" s="57" t="s">
        <v>177</v>
      </c>
      <c r="C157" s="58"/>
      <c r="D157"/>
      <c r="E157"/>
      <c r="F157"/>
      <c r="G157" s="58"/>
      <c r="H157" s="17">
        <v>0</v>
      </c>
      <c r="I157" s="17"/>
      <c r="J157" s="17">
        <v>0</v>
      </c>
      <c r="K157" s="17">
        <v>0</v>
      </c>
      <c r="L157" s="17">
        <v>0</v>
      </c>
      <c r="M157" s="17">
        <v>0</v>
      </c>
      <c r="N157" s="17">
        <v>0</v>
      </c>
      <c r="O157" s="17">
        <v>0</v>
      </c>
      <c r="P157" s="17">
        <v>0</v>
      </c>
      <c r="Q157" s="17">
        <v>0</v>
      </c>
      <c r="R157" s="17">
        <v>0</v>
      </c>
      <c r="S157" s="17">
        <v>0</v>
      </c>
    </row>
    <row r="158" spans="1:19" s="10" customFormat="1" ht="15" x14ac:dyDescent="0.25">
      <c r="A158" s="56">
        <v>320</v>
      </c>
      <c r="B158" s="57" t="s">
        <v>178</v>
      </c>
      <c r="C158" s="58"/>
      <c r="D158"/>
      <c r="E158"/>
      <c r="F158"/>
      <c r="G158" s="58"/>
      <c r="H158" s="17">
        <v>466365</v>
      </c>
      <c r="I158" s="17"/>
      <c r="J158" s="17">
        <v>37132</v>
      </c>
      <c r="K158" s="17">
        <v>11053</v>
      </c>
      <c r="L158" s="17">
        <v>0</v>
      </c>
      <c r="M158" s="17">
        <v>-17570</v>
      </c>
      <c r="N158" s="17">
        <v>-100344</v>
      </c>
      <c r="O158" s="17">
        <v>0</v>
      </c>
      <c r="P158" s="17">
        <v>-31158</v>
      </c>
      <c r="Q158" s="17">
        <v>-100887</v>
      </c>
      <c r="R158" s="17">
        <v>478501</v>
      </c>
      <c r="S158" s="17">
        <v>377614</v>
      </c>
    </row>
    <row r="159" spans="1:19" s="10" customFormat="1" ht="15" x14ac:dyDescent="0.25">
      <c r="A159" s="56">
        <v>325</v>
      </c>
      <c r="B159" s="57" t="s">
        <v>179</v>
      </c>
      <c r="C159" s="58"/>
      <c r="D159"/>
      <c r="E159"/>
      <c r="F159"/>
      <c r="G159" s="58"/>
      <c r="H159" s="17">
        <v>0</v>
      </c>
      <c r="I159" s="17"/>
      <c r="J159" s="17">
        <v>0</v>
      </c>
      <c r="K159" s="17">
        <v>0</v>
      </c>
      <c r="L159" s="17">
        <v>0</v>
      </c>
      <c r="M159" s="17">
        <v>0</v>
      </c>
      <c r="N159" s="17">
        <v>0</v>
      </c>
      <c r="O159" s="17">
        <v>0</v>
      </c>
      <c r="P159" s="17">
        <v>0</v>
      </c>
      <c r="Q159" s="17">
        <v>0</v>
      </c>
      <c r="R159" s="17">
        <v>0</v>
      </c>
      <c r="S159" s="17">
        <v>0</v>
      </c>
    </row>
    <row r="160" spans="1:19" s="10" customFormat="1" ht="15" x14ac:dyDescent="0.25">
      <c r="A160" s="56">
        <v>326</v>
      </c>
      <c r="B160" s="57" t="s">
        <v>180</v>
      </c>
      <c r="C160" s="58"/>
      <c r="D160"/>
      <c r="E160"/>
      <c r="F160"/>
      <c r="G160" s="58"/>
      <c r="H160" s="17">
        <v>0</v>
      </c>
      <c r="I160" s="17"/>
      <c r="J160" s="17">
        <v>0</v>
      </c>
      <c r="K160" s="17">
        <v>0</v>
      </c>
      <c r="L160" s="17">
        <v>0</v>
      </c>
      <c r="M160" s="17">
        <v>0</v>
      </c>
      <c r="N160" s="17">
        <v>0</v>
      </c>
      <c r="O160" s="17">
        <v>0</v>
      </c>
      <c r="P160" s="17">
        <v>0</v>
      </c>
      <c r="Q160" s="17">
        <v>0</v>
      </c>
      <c r="R160" s="17">
        <v>0</v>
      </c>
      <c r="S160" s="17">
        <v>0</v>
      </c>
    </row>
    <row r="161" spans="1:19" s="10" customFormat="1" ht="15" x14ac:dyDescent="0.25">
      <c r="A161" s="56">
        <v>330</v>
      </c>
      <c r="B161" s="57" t="s">
        <v>181</v>
      </c>
      <c r="C161" s="58"/>
      <c r="D161"/>
      <c r="E161"/>
      <c r="F161"/>
      <c r="G161" s="58"/>
      <c r="H161" s="17">
        <v>7034</v>
      </c>
      <c r="I161" s="17"/>
      <c r="J161" s="17">
        <v>553</v>
      </c>
      <c r="K161" s="17">
        <v>165</v>
      </c>
      <c r="L161" s="17">
        <v>0</v>
      </c>
      <c r="M161" s="17">
        <v>-263</v>
      </c>
      <c r="N161" s="17">
        <v>-1495</v>
      </c>
      <c r="O161" s="17">
        <v>0</v>
      </c>
      <c r="P161" s="17">
        <v>-464</v>
      </c>
      <c r="Q161" s="17">
        <v>-1504</v>
      </c>
      <c r="R161" s="17">
        <v>7131</v>
      </c>
      <c r="S161" s="17">
        <v>5627</v>
      </c>
    </row>
    <row r="162" spans="1:19" s="10" customFormat="1" ht="15" x14ac:dyDescent="0.25">
      <c r="A162" s="56">
        <v>350</v>
      </c>
      <c r="B162" s="57" t="s">
        <v>182</v>
      </c>
      <c r="C162" s="58"/>
      <c r="D162"/>
      <c r="E162"/>
      <c r="F162"/>
      <c r="G162" s="58"/>
      <c r="H162" s="17">
        <v>204384</v>
      </c>
      <c r="I162" s="17"/>
      <c r="J162" s="17">
        <v>15585</v>
      </c>
      <c r="K162" s="17">
        <v>4639</v>
      </c>
      <c r="L162" s="17">
        <v>0</v>
      </c>
      <c r="M162" s="17">
        <v>-7375</v>
      </c>
      <c r="N162" s="17">
        <v>-42118</v>
      </c>
      <c r="O162" s="17">
        <v>0</v>
      </c>
      <c r="P162" s="17">
        <v>-13078</v>
      </c>
      <c r="Q162" s="17">
        <v>-42347</v>
      </c>
      <c r="R162" s="17">
        <v>200843</v>
      </c>
      <c r="S162" s="17">
        <v>158496</v>
      </c>
    </row>
    <row r="163" spans="1:19" s="10" customFormat="1" ht="15" x14ac:dyDescent="0.25">
      <c r="A163" s="56">
        <v>360</v>
      </c>
      <c r="B163" s="57" t="s">
        <v>183</v>
      </c>
      <c r="C163" s="58"/>
      <c r="D163"/>
      <c r="E163"/>
      <c r="F163"/>
      <c r="G163" s="58"/>
      <c r="H163" s="17">
        <v>134949</v>
      </c>
      <c r="I163" s="17"/>
      <c r="J163" s="17">
        <v>10124</v>
      </c>
      <c r="K163" s="17">
        <v>3014</v>
      </c>
      <c r="L163" s="17">
        <v>0</v>
      </c>
      <c r="M163" s="17">
        <v>-4794</v>
      </c>
      <c r="N163" s="17">
        <v>-27359</v>
      </c>
      <c r="O163" s="17">
        <v>0</v>
      </c>
      <c r="P163" s="17">
        <v>-8495</v>
      </c>
      <c r="Q163" s="17">
        <v>-27510</v>
      </c>
      <c r="R163" s="17">
        <v>130466</v>
      </c>
      <c r="S163" s="17">
        <v>102956</v>
      </c>
    </row>
    <row r="164" spans="1:19" s="10" customFormat="1" ht="15" x14ac:dyDescent="0.25">
      <c r="A164" s="56">
        <v>400</v>
      </c>
      <c r="B164" s="57" t="s">
        <v>184</v>
      </c>
      <c r="C164" s="58"/>
      <c r="D164"/>
      <c r="E164"/>
      <c r="F164"/>
      <c r="G164" s="58"/>
      <c r="H164" s="17">
        <v>1</v>
      </c>
      <c r="I164" s="17"/>
      <c r="J164" s="17">
        <v>0</v>
      </c>
      <c r="K164" s="17">
        <v>0</v>
      </c>
      <c r="L164" s="17">
        <v>0</v>
      </c>
      <c r="M164" s="17">
        <v>0</v>
      </c>
      <c r="N164" s="17">
        <v>0</v>
      </c>
      <c r="O164" s="17">
        <v>0</v>
      </c>
      <c r="P164" s="17">
        <v>0</v>
      </c>
      <c r="Q164" s="17">
        <v>0</v>
      </c>
      <c r="R164" s="17">
        <v>0</v>
      </c>
      <c r="S164" s="17">
        <v>0</v>
      </c>
    </row>
    <row r="165" spans="1:19" s="10" customFormat="1" ht="15" x14ac:dyDescent="0.25">
      <c r="A165" s="56">
        <v>402</v>
      </c>
      <c r="B165" s="57" t="s">
        <v>185</v>
      </c>
      <c r="C165" s="58"/>
      <c r="D165"/>
      <c r="E165"/>
      <c r="F165"/>
      <c r="G165" s="58"/>
      <c r="H165" s="17">
        <v>1011314</v>
      </c>
      <c r="I165" s="17"/>
      <c r="J165" s="17">
        <v>78961</v>
      </c>
      <c r="K165" s="17">
        <v>23504</v>
      </c>
      <c r="L165" s="17">
        <v>0</v>
      </c>
      <c r="M165" s="17">
        <v>-37365</v>
      </c>
      <c r="N165" s="17">
        <v>-213382</v>
      </c>
      <c r="O165" s="17">
        <v>0</v>
      </c>
      <c r="P165" s="17">
        <v>-66258</v>
      </c>
      <c r="Q165" s="17">
        <v>-214540</v>
      </c>
      <c r="R165" s="17">
        <v>1017534</v>
      </c>
      <c r="S165" s="17">
        <v>802994</v>
      </c>
    </row>
    <row r="166" spans="1:19" s="10" customFormat="1" ht="15" x14ac:dyDescent="0.25">
      <c r="A166" s="56">
        <v>403</v>
      </c>
      <c r="B166" s="57" t="s">
        <v>186</v>
      </c>
      <c r="C166" s="58"/>
      <c r="D166"/>
      <c r="E166"/>
      <c r="F166"/>
      <c r="G166" s="58"/>
      <c r="H166" s="17">
        <v>2948367</v>
      </c>
      <c r="I166" s="17"/>
      <c r="J166" s="17">
        <v>225214</v>
      </c>
      <c r="K166" s="17">
        <v>67040</v>
      </c>
      <c r="L166" s="17">
        <v>0</v>
      </c>
      <c r="M166" s="17">
        <v>-106568</v>
      </c>
      <c r="N166" s="17">
        <v>-608613</v>
      </c>
      <c r="O166" s="17">
        <v>0</v>
      </c>
      <c r="P166" s="17">
        <v>-188982</v>
      </c>
      <c r="Q166" s="17">
        <v>-611909</v>
      </c>
      <c r="R166" s="17">
        <v>2902227</v>
      </c>
      <c r="S166" s="17">
        <v>2290318</v>
      </c>
    </row>
    <row r="167" spans="1:19" s="10" customFormat="1" ht="15" x14ac:dyDescent="0.25">
      <c r="A167" s="56">
        <v>405</v>
      </c>
      <c r="B167" s="57" t="s">
        <v>187</v>
      </c>
      <c r="C167" s="58"/>
      <c r="D167"/>
      <c r="E167"/>
      <c r="F167"/>
      <c r="G167" s="58"/>
      <c r="H167" s="17">
        <v>19076</v>
      </c>
      <c r="I167" s="17"/>
      <c r="J167" s="17">
        <v>2176</v>
      </c>
      <c r="K167" s="17">
        <v>648</v>
      </c>
      <c r="L167" s="17">
        <v>0</v>
      </c>
      <c r="M167" s="17">
        <v>-1027</v>
      </c>
      <c r="N167" s="17">
        <v>-5881</v>
      </c>
      <c r="O167" s="17">
        <v>0</v>
      </c>
      <c r="P167" s="17">
        <v>-1826</v>
      </c>
      <c r="Q167" s="17">
        <v>-5910</v>
      </c>
      <c r="R167" s="17">
        <v>28044</v>
      </c>
      <c r="S167" s="17">
        <v>22134</v>
      </c>
    </row>
    <row r="168" spans="1:19" s="10" customFormat="1" ht="15" x14ac:dyDescent="0.25">
      <c r="A168" s="56">
        <v>407</v>
      </c>
      <c r="B168" s="57" t="s">
        <v>188</v>
      </c>
      <c r="C168" s="58"/>
      <c r="D168"/>
      <c r="E168"/>
      <c r="F168"/>
      <c r="G168" s="58"/>
      <c r="H168" s="17">
        <v>10316</v>
      </c>
      <c r="I168" s="17"/>
      <c r="J168" s="17">
        <v>0</v>
      </c>
      <c r="K168" s="17">
        <v>0</v>
      </c>
      <c r="L168" s="17">
        <v>0</v>
      </c>
      <c r="M168" s="17">
        <v>-1</v>
      </c>
      <c r="N168" s="17">
        <v>0</v>
      </c>
      <c r="O168" s="17">
        <v>0</v>
      </c>
      <c r="P168" s="17">
        <v>0</v>
      </c>
      <c r="Q168" s="17">
        <v>-1</v>
      </c>
      <c r="R168" s="17">
        <v>0</v>
      </c>
      <c r="S168" s="17">
        <v>-1</v>
      </c>
    </row>
    <row r="169" spans="1:19" s="10" customFormat="1" ht="15" x14ac:dyDescent="0.25">
      <c r="A169" s="56">
        <v>408</v>
      </c>
      <c r="B169" s="57" t="s">
        <v>189</v>
      </c>
      <c r="C169" s="58"/>
      <c r="D169"/>
      <c r="E169"/>
      <c r="F169"/>
      <c r="G169" s="58"/>
      <c r="H169" s="17">
        <v>0</v>
      </c>
      <c r="I169" s="17"/>
      <c r="J169" s="17">
        <v>0</v>
      </c>
      <c r="K169" s="17">
        <v>0</v>
      </c>
      <c r="L169" s="17">
        <v>0</v>
      </c>
      <c r="M169" s="17">
        <v>0</v>
      </c>
      <c r="N169" s="17">
        <v>0</v>
      </c>
      <c r="O169" s="17">
        <v>0</v>
      </c>
      <c r="P169" s="17">
        <v>0</v>
      </c>
      <c r="Q169" s="17">
        <v>0</v>
      </c>
      <c r="R169" s="17">
        <v>0</v>
      </c>
      <c r="S169" s="17">
        <v>0</v>
      </c>
    </row>
    <row r="170" spans="1:19" s="10" customFormat="1" ht="15" x14ac:dyDescent="0.25">
      <c r="A170" s="56">
        <v>409</v>
      </c>
      <c r="B170" s="57" t="s">
        <v>190</v>
      </c>
      <c r="C170" s="58"/>
      <c r="D170"/>
      <c r="E170"/>
      <c r="F170"/>
      <c r="G170" s="58"/>
      <c r="H170" s="17">
        <v>1221597</v>
      </c>
      <c r="I170" s="17"/>
      <c r="J170" s="17">
        <v>92304</v>
      </c>
      <c r="K170" s="17">
        <v>27476</v>
      </c>
      <c r="L170" s="17">
        <v>0</v>
      </c>
      <c r="M170" s="17">
        <v>-43678</v>
      </c>
      <c r="N170" s="17">
        <v>-249441</v>
      </c>
      <c r="O170" s="17">
        <v>0</v>
      </c>
      <c r="P170" s="17">
        <v>-77454</v>
      </c>
      <c r="Q170" s="17">
        <v>-250793</v>
      </c>
      <c r="R170" s="17">
        <v>1189482</v>
      </c>
      <c r="S170" s="17">
        <v>938689</v>
      </c>
    </row>
    <row r="171" spans="1:19" s="10" customFormat="1" ht="15" x14ac:dyDescent="0.25">
      <c r="A171" s="56">
        <v>411</v>
      </c>
      <c r="B171" s="57" t="s">
        <v>191</v>
      </c>
      <c r="C171" s="58"/>
      <c r="D171"/>
      <c r="E171"/>
      <c r="F171"/>
      <c r="G171" s="58"/>
      <c r="H171" s="17">
        <v>1678113</v>
      </c>
      <c r="I171" s="17"/>
      <c r="J171" s="17">
        <v>125839</v>
      </c>
      <c r="K171" s="17">
        <v>37459</v>
      </c>
      <c r="L171" s="17">
        <v>0</v>
      </c>
      <c r="M171" s="17">
        <v>-59547</v>
      </c>
      <c r="N171" s="17">
        <v>-340064</v>
      </c>
      <c r="O171" s="17">
        <v>0</v>
      </c>
      <c r="P171" s="17">
        <v>-105594</v>
      </c>
      <c r="Q171" s="17">
        <v>-341907</v>
      </c>
      <c r="R171" s="17">
        <v>1621628</v>
      </c>
      <c r="S171" s="17">
        <v>1279721</v>
      </c>
    </row>
    <row r="172" spans="1:19" s="10" customFormat="1" ht="15" x14ac:dyDescent="0.25">
      <c r="A172" s="56">
        <v>413</v>
      </c>
      <c r="B172" s="57" t="s">
        <v>192</v>
      </c>
      <c r="C172" s="58"/>
      <c r="D172"/>
      <c r="E172"/>
      <c r="F172"/>
      <c r="G172" s="58"/>
      <c r="H172" s="17">
        <v>60869</v>
      </c>
      <c r="I172" s="17"/>
      <c r="J172" s="17">
        <v>4831</v>
      </c>
      <c r="K172" s="17">
        <v>1438</v>
      </c>
      <c r="L172" s="17">
        <v>0</v>
      </c>
      <c r="M172" s="17">
        <v>-2286</v>
      </c>
      <c r="N172" s="17">
        <v>-13055</v>
      </c>
      <c r="O172" s="17">
        <v>0</v>
      </c>
      <c r="P172" s="17">
        <v>-4054</v>
      </c>
      <c r="Q172" s="17">
        <v>-13126</v>
      </c>
      <c r="R172" s="17">
        <v>62254</v>
      </c>
      <c r="S172" s="17">
        <v>49128</v>
      </c>
    </row>
    <row r="173" spans="1:19" s="10" customFormat="1" ht="15" x14ac:dyDescent="0.25">
      <c r="A173" s="56">
        <v>417</v>
      </c>
      <c r="B173" s="57" t="s">
        <v>193</v>
      </c>
      <c r="C173" s="58"/>
      <c r="D173"/>
      <c r="E173"/>
      <c r="F173"/>
      <c r="G173" s="58"/>
      <c r="H173" s="17">
        <v>21956</v>
      </c>
      <c r="I173" s="17"/>
      <c r="J173" s="17">
        <v>1332</v>
      </c>
      <c r="K173" s="17">
        <v>397</v>
      </c>
      <c r="L173" s="17">
        <v>0</v>
      </c>
      <c r="M173" s="17">
        <v>-632</v>
      </c>
      <c r="N173" s="17">
        <v>-3600</v>
      </c>
      <c r="O173" s="17">
        <v>0</v>
      </c>
      <c r="P173" s="17">
        <v>-1118</v>
      </c>
      <c r="Q173" s="17">
        <v>-3621</v>
      </c>
      <c r="R173" s="17">
        <v>17167</v>
      </c>
      <c r="S173" s="17">
        <v>13546</v>
      </c>
    </row>
    <row r="174" spans="1:19" s="10" customFormat="1" ht="15" x14ac:dyDescent="0.25">
      <c r="A174" s="56">
        <v>423</v>
      </c>
      <c r="B174" s="57" t="s">
        <v>194</v>
      </c>
      <c r="C174" s="58"/>
      <c r="D174"/>
      <c r="E174"/>
      <c r="F174"/>
      <c r="G174" s="58"/>
      <c r="H174" s="17">
        <v>250736</v>
      </c>
      <c r="I174" s="17"/>
      <c r="J174" s="17">
        <v>19529</v>
      </c>
      <c r="K174" s="17">
        <v>5813</v>
      </c>
      <c r="L174" s="17">
        <v>0</v>
      </c>
      <c r="M174" s="17">
        <v>-9239</v>
      </c>
      <c r="N174" s="17">
        <v>-52774</v>
      </c>
      <c r="O174" s="17">
        <v>0</v>
      </c>
      <c r="P174" s="17">
        <v>-16387</v>
      </c>
      <c r="Q174" s="17">
        <v>-53058</v>
      </c>
      <c r="R174" s="17">
        <v>251659</v>
      </c>
      <c r="S174" s="17">
        <v>198601</v>
      </c>
    </row>
    <row r="175" spans="1:19" s="10" customFormat="1" ht="15" x14ac:dyDescent="0.25">
      <c r="A175" s="56">
        <v>425</v>
      </c>
      <c r="B175" s="57" t="s">
        <v>195</v>
      </c>
      <c r="C175" s="58"/>
      <c r="D175"/>
      <c r="E175"/>
      <c r="F175"/>
      <c r="G175" s="58"/>
      <c r="H175" s="17">
        <v>866791</v>
      </c>
      <c r="I175" s="17"/>
      <c r="J175" s="17">
        <v>66136</v>
      </c>
      <c r="K175" s="17">
        <v>19687</v>
      </c>
      <c r="L175" s="17">
        <v>0</v>
      </c>
      <c r="M175" s="17">
        <v>-31295</v>
      </c>
      <c r="N175" s="17">
        <v>-178724</v>
      </c>
      <c r="O175" s="17">
        <v>0</v>
      </c>
      <c r="P175" s="17">
        <v>-55496</v>
      </c>
      <c r="Q175" s="17">
        <v>-179692</v>
      </c>
      <c r="R175" s="17">
        <v>852260</v>
      </c>
      <c r="S175" s="17">
        <v>672568</v>
      </c>
    </row>
    <row r="176" spans="1:19" s="10" customFormat="1" ht="15" x14ac:dyDescent="0.25">
      <c r="A176" s="56">
        <v>440</v>
      </c>
      <c r="B176" s="57" t="s">
        <v>196</v>
      </c>
      <c r="C176" s="58"/>
      <c r="D176"/>
      <c r="E176"/>
      <c r="F176"/>
      <c r="G176" s="58"/>
      <c r="H176" s="17">
        <v>5023475</v>
      </c>
      <c r="I176" s="17"/>
      <c r="J176" s="17">
        <v>390261</v>
      </c>
      <c r="K176" s="17">
        <v>116170</v>
      </c>
      <c r="L176" s="17">
        <v>0</v>
      </c>
      <c r="M176" s="17">
        <v>-184665</v>
      </c>
      <c r="N176" s="17">
        <v>-1054635</v>
      </c>
      <c r="O176" s="17">
        <v>0</v>
      </c>
      <c r="P176" s="17">
        <v>-327477</v>
      </c>
      <c r="Q176" s="17">
        <v>-1060346</v>
      </c>
      <c r="R176" s="17">
        <v>5029123</v>
      </c>
      <c r="S176" s="17">
        <v>3968777</v>
      </c>
    </row>
    <row r="177" spans="1:19" s="10" customFormat="1" ht="15" x14ac:dyDescent="0.25">
      <c r="A177" s="56">
        <v>450</v>
      </c>
      <c r="B177" s="57" t="s">
        <v>197</v>
      </c>
      <c r="C177" s="58"/>
      <c r="D177"/>
      <c r="E177"/>
      <c r="F177"/>
      <c r="G177" s="58"/>
      <c r="H177" s="17">
        <v>0</v>
      </c>
      <c r="I177" s="17"/>
      <c r="J177" s="17">
        <v>0</v>
      </c>
      <c r="K177" s="17">
        <v>0</v>
      </c>
      <c r="L177" s="17">
        <v>0</v>
      </c>
      <c r="M177" s="17">
        <v>0</v>
      </c>
      <c r="N177" s="17">
        <v>0</v>
      </c>
      <c r="O177" s="17">
        <v>0</v>
      </c>
      <c r="P177" s="17">
        <v>0</v>
      </c>
      <c r="Q177" s="17">
        <v>0</v>
      </c>
      <c r="R177" s="17">
        <v>0</v>
      </c>
      <c r="S177" s="17">
        <v>0</v>
      </c>
    </row>
    <row r="178" spans="1:19" s="10" customFormat="1" ht="15" x14ac:dyDescent="0.25">
      <c r="A178" s="56">
        <v>451</v>
      </c>
      <c r="B178" s="57" t="s">
        <v>198</v>
      </c>
      <c r="C178" s="58"/>
      <c r="D178"/>
      <c r="E178"/>
      <c r="F178"/>
      <c r="G178" s="58"/>
      <c r="H178" s="17">
        <v>0</v>
      </c>
      <c r="I178" s="17"/>
      <c r="J178" s="17">
        <v>0</v>
      </c>
      <c r="K178" s="17">
        <v>0</v>
      </c>
      <c r="L178" s="17">
        <v>0</v>
      </c>
      <c r="M178" s="17">
        <v>0</v>
      </c>
      <c r="N178" s="17">
        <v>0</v>
      </c>
      <c r="O178" s="17">
        <v>0</v>
      </c>
      <c r="P178" s="17">
        <v>0</v>
      </c>
      <c r="Q178" s="17">
        <v>0</v>
      </c>
      <c r="R178" s="17">
        <v>0</v>
      </c>
      <c r="S178" s="17">
        <v>0</v>
      </c>
    </row>
    <row r="179" spans="1:19" s="10" customFormat="1" ht="15" x14ac:dyDescent="0.25">
      <c r="A179" s="56">
        <v>452</v>
      </c>
      <c r="B179" s="57" t="s">
        <v>199</v>
      </c>
      <c r="C179" s="58"/>
      <c r="D179"/>
      <c r="E179"/>
      <c r="F179"/>
      <c r="G179" s="58"/>
      <c r="H179" s="17">
        <v>0</v>
      </c>
      <c r="I179" s="17"/>
      <c r="J179" s="17">
        <v>0</v>
      </c>
      <c r="K179" s="17">
        <v>0</v>
      </c>
      <c r="L179" s="17">
        <v>0</v>
      </c>
      <c r="M179" s="17">
        <v>0</v>
      </c>
      <c r="N179" s="17">
        <v>0</v>
      </c>
      <c r="O179" s="17">
        <v>0</v>
      </c>
      <c r="P179" s="17">
        <v>0</v>
      </c>
      <c r="Q179" s="17">
        <v>0</v>
      </c>
      <c r="R179" s="17">
        <v>0</v>
      </c>
      <c r="S179" s="17">
        <v>0</v>
      </c>
    </row>
    <row r="180" spans="1:19" s="10" customFormat="1" ht="15" x14ac:dyDescent="0.25">
      <c r="A180" s="56">
        <v>453</v>
      </c>
      <c r="B180" s="57" t="s">
        <v>200</v>
      </c>
      <c r="C180" s="58"/>
      <c r="D180"/>
      <c r="E180"/>
      <c r="F180"/>
      <c r="G180" s="58"/>
      <c r="H180" s="17">
        <v>0</v>
      </c>
      <c r="I180" s="17"/>
      <c r="J180" s="17">
        <v>0</v>
      </c>
      <c r="K180" s="17">
        <v>0</v>
      </c>
      <c r="L180" s="17">
        <v>0</v>
      </c>
      <c r="M180" s="17">
        <v>0</v>
      </c>
      <c r="N180" s="17">
        <v>0</v>
      </c>
      <c r="O180" s="17">
        <v>0</v>
      </c>
      <c r="P180" s="17">
        <v>0</v>
      </c>
      <c r="Q180" s="17">
        <v>0</v>
      </c>
      <c r="R180" s="17">
        <v>0</v>
      </c>
      <c r="S180" s="17">
        <v>0</v>
      </c>
    </row>
    <row r="181" spans="1:19" s="10" customFormat="1" ht="15" x14ac:dyDescent="0.25">
      <c r="A181" s="56">
        <v>454</v>
      </c>
      <c r="B181" s="57" t="s">
        <v>201</v>
      </c>
      <c r="C181" s="58"/>
      <c r="D181"/>
      <c r="E181"/>
      <c r="F181"/>
      <c r="G181" s="58"/>
      <c r="H181" s="17">
        <v>22340</v>
      </c>
      <c r="I181" s="17"/>
      <c r="J181" s="17">
        <v>1376</v>
      </c>
      <c r="K181" s="17">
        <v>410</v>
      </c>
      <c r="L181" s="17">
        <v>0</v>
      </c>
      <c r="M181" s="17">
        <v>-655</v>
      </c>
      <c r="N181" s="17">
        <v>-3718</v>
      </c>
      <c r="O181" s="17">
        <v>0</v>
      </c>
      <c r="P181" s="17">
        <v>-1155</v>
      </c>
      <c r="Q181" s="17">
        <v>-3742</v>
      </c>
      <c r="R181" s="17">
        <v>17730</v>
      </c>
      <c r="S181" s="17">
        <v>13988</v>
      </c>
    </row>
    <row r="182" spans="1:19" s="10" customFormat="1" ht="15" x14ac:dyDescent="0.25">
      <c r="A182" s="56">
        <v>501</v>
      </c>
      <c r="B182" s="57" t="s">
        <v>202</v>
      </c>
      <c r="C182" s="58"/>
      <c r="D182"/>
      <c r="E182"/>
      <c r="F182"/>
      <c r="G182" s="58"/>
      <c r="H182" s="17">
        <v>50251441</v>
      </c>
      <c r="I182" s="17"/>
      <c r="J182" s="17">
        <v>3887671</v>
      </c>
      <c r="K182" s="17">
        <v>1157243</v>
      </c>
      <c r="L182" s="17">
        <v>0</v>
      </c>
      <c r="M182" s="17">
        <v>-1839548</v>
      </c>
      <c r="N182" s="17">
        <v>-10505959</v>
      </c>
      <c r="O182" s="17">
        <v>0</v>
      </c>
      <c r="P182" s="17">
        <v>-3262223</v>
      </c>
      <c r="Q182" s="17">
        <v>-10562816</v>
      </c>
      <c r="R182" s="17">
        <v>50098636</v>
      </c>
      <c r="S182" s="17">
        <v>39535820</v>
      </c>
    </row>
    <row r="183" spans="1:19" s="10" customFormat="1" ht="15" x14ac:dyDescent="0.25">
      <c r="A183" s="56">
        <v>502</v>
      </c>
      <c r="B183" s="57" t="s">
        <v>203</v>
      </c>
      <c r="C183" s="58"/>
      <c r="D183"/>
      <c r="E183"/>
      <c r="F183"/>
      <c r="G183" s="58"/>
      <c r="H183" s="17">
        <v>0</v>
      </c>
      <c r="I183" s="17"/>
      <c r="J183" s="17">
        <v>0</v>
      </c>
      <c r="K183" s="17">
        <v>0</v>
      </c>
      <c r="L183" s="17">
        <v>0</v>
      </c>
      <c r="M183" s="17">
        <v>0</v>
      </c>
      <c r="N183" s="17">
        <v>0</v>
      </c>
      <c r="O183" s="17">
        <v>0</v>
      </c>
      <c r="P183" s="17">
        <v>0</v>
      </c>
      <c r="Q183" s="17">
        <v>0</v>
      </c>
      <c r="R183" s="17">
        <v>0</v>
      </c>
      <c r="S183" s="17">
        <v>0</v>
      </c>
    </row>
    <row r="184" spans="1:19" s="10" customFormat="1" ht="15" x14ac:dyDescent="0.25">
      <c r="A184" s="56">
        <v>505</v>
      </c>
      <c r="B184" s="57" t="s">
        <v>204</v>
      </c>
      <c r="C184" s="58"/>
      <c r="D184"/>
      <c r="E184"/>
      <c r="F184"/>
      <c r="G184" s="58"/>
      <c r="H184" s="17">
        <v>405587</v>
      </c>
      <c r="I184" s="17"/>
      <c r="J184" s="17">
        <v>32411</v>
      </c>
      <c r="K184" s="17">
        <v>9648</v>
      </c>
      <c r="L184" s="17">
        <v>0</v>
      </c>
      <c r="M184" s="17">
        <v>-15336</v>
      </c>
      <c r="N184" s="17">
        <v>-87586</v>
      </c>
      <c r="O184" s="17">
        <v>0</v>
      </c>
      <c r="P184" s="17">
        <v>-27197</v>
      </c>
      <c r="Q184" s="17">
        <v>-88060</v>
      </c>
      <c r="R184" s="17">
        <v>417662</v>
      </c>
      <c r="S184" s="17">
        <v>329602</v>
      </c>
    </row>
    <row r="185" spans="1:19" s="10" customFormat="1" ht="15" x14ac:dyDescent="0.25">
      <c r="A185" s="56">
        <v>506</v>
      </c>
      <c r="B185" s="57" t="s">
        <v>205</v>
      </c>
      <c r="C185" s="58"/>
      <c r="D185"/>
      <c r="E185"/>
      <c r="F185"/>
      <c r="G185" s="58"/>
      <c r="H185" s="17">
        <v>137155</v>
      </c>
      <c r="I185" s="17"/>
      <c r="J185" s="17">
        <v>10712</v>
      </c>
      <c r="K185" s="17">
        <v>3189</v>
      </c>
      <c r="L185" s="17">
        <v>0</v>
      </c>
      <c r="M185" s="17">
        <v>-5066</v>
      </c>
      <c r="N185" s="17">
        <v>-28947</v>
      </c>
      <c r="O185" s="17">
        <v>0</v>
      </c>
      <c r="P185" s="17">
        <v>-8988</v>
      </c>
      <c r="Q185" s="17">
        <v>-29100</v>
      </c>
      <c r="R185" s="17">
        <v>138036</v>
      </c>
      <c r="S185" s="17">
        <v>108936</v>
      </c>
    </row>
    <row r="186" spans="1:19" s="10" customFormat="1" ht="15" x14ac:dyDescent="0.25">
      <c r="A186" s="56">
        <v>507</v>
      </c>
      <c r="B186" s="57" t="s">
        <v>206</v>
      </c>
      <c r="C186" s="58"/>
      <c r="D186"/>
      <c r="E186"/>
      <c r="F186"/>
      <c r="G186" s="58"/>
      <c r="H186" s="17">
        <v>0</v>
      </c>
      <c r="I186" s="17"/>
      <c r="J186" s="17">
        <v>0</v>
      </c>
      <c r="K186" s="17">
        <v>0</v>
      </c>
      <c r="L186" s="17">
        <v>0</v>
      </c>
      <c r="M186" s="17">
        <v>0</v>
      </c>
      <c r="N186" s="17">
        <v>0</v>
      </c>
      <c r="O186" s="17">
        <v>0</v>
      </c>
      <c r="P186" s="17">
        <v>0</v>
      </c>
      <c r="Q186" s="17">
        <v>0</v>
      </c>
      <c r="R186" s="17">
        <v>0</v>
      </c>
      <c r="S186" s="17">
        <v>0</v>
      </c>
    </row>
    <row r="187" spans="1:19" s="10" customFormat="1" ht="15" x14ac:dyDescent="0.25">
      <c r="A187" s="56">
        <v>522</v>
      </c>
      <c r="B187" s="57" t="s">
        <v>421</v>
      </c>
      <c r="C187" s="58"/>
      <c r="D187"/>
      <c r="E187"/>
      <c r="F187"/>
      <c r="G187" s="58"/>
      <c r="H187" s="17">
        <v>0</v>
      </c>
      <c r="I187" s="17"/>
      <c r="J187" s="17">
        <v>161</v>
      </c>
      <c r="K187" s="17">
        <v>48</v>
      </c>
      <c r="L187" s="17">
        <v>0</v>
      </c>
      <c r="M187" s="17">
        <v>-77</v>
      </c>
      <c r="N187" s="17">
        <v>-435</v>
      </c>
      <c r="O187" s="17">
        <v>0</v>
      </c>
      <c r="P187" s="17">
        <v>-135</v>
      </c>
      <c r="Q187" s="17">
        <v>-438</v>
      </c>
      <c r="R187" s="17">
        <v>2075</v>
      </c>
      <c r="S187" s="17">
        <v>1637</v>
      </c>
    </row>
    <row r="188" spans="1:19" s="10" customFormat="1" ht="15" x14ac:dyDescent="0.25">
      <c r="A188" s="56">
        <v>601</v>
      </c>
      <c r="B188" s="57" t="s">
        <v>207</v>
      </c>
      <c r="C188" s="58"/>
      <c r="D188"/>
      <c r="E188"/>
      <c r="F188"/>
      <c r="G188" s="58"/>
      <c r="H188" s="17">
        <v>19074764</v>
      </c>
      <c r="I188" s="17"/>
      <c r="J188" s="17">
        <v>1475689</v>
      </c>
      <c r="K188" s="17">
        <v>439270</v>
      </c>
      <c r="L188" s="17">
        <v>0</v>
      </c>
      <c r="M188" s="17">
        <v>-698271</v>
      </c>
      <c r="N188" s="17">
        <v>-3987871</v>
      </c>
      <c r="O188" s="17">
        <v>0</v>
      </c>
      <c r="P188" s="17">
        <v>-1238282</v>
      </c>
      <c r="Q188" s="17">
        <v>-4009465</v>
      </c>
      <c r="R188" s="17">
        <v>19016534</v>
      </c>
      <c r="S188" s="17">
        <v>15007069</v>
      </c>
    </row>
    <row r="189" spans="1:19" s="10" customFormat="1" ht="15" x14ac:dyDescent="0.25">
      <c r="A189" s="56">
        <v>602</v>
      </c>
      <c r="B189" s="57" t="s">
        <v>208</v>
      </c>
      <c r="C189" s="58"/>
      <c r="D189"/>
      <c r="E189"/>
      <c r="F189"/>
      <c r="G189" s="58"/>
      <c r="H189" s="17">
        <v>2863925</v>
      </c>
      <c r="I189" s="17"/>
      <c r="J189" s="17">
        <v>230835</v>
      </c>
      <c r="K189" s="17">
        <v>68713</v>
      </c>
      <c r="L189" s="17">
        <v>0</v>
      </c>
      <c r="M189" s="17">
        <v>-109231</v>
      </c>
      <c r="N189" s="17">
        <v>-623804</v>
      </c>
      <c r="O189" s="17">
        <v>0</v>
      </c>
      <c r="P189" s="17">
        <v>-193699</v>
      </c>
      <c r="Q189" s="17">
        <v>-627186</v>
      </c>
      <c r="R189" s="17">
        <v>2974669</v>
      </c>
      <c r="S189" s="17">
        <v>2347483</v>
      </c>
    </row>
    <row r="190" spans="1:19" s="10" customFormat="1" ht="15" x14ac:dyDescent="0.25">
      <c r="A190" s="56">
        <v>606</v>
      </c>
      <c r="B190" s="57" t="s">
        <v>209</v>
      </c>
      <c r="C190" s="58"/>
      <c r="D190"/>
      <c r="E190"/>
      <c r="F190"/>
      <c r="G190" s="58"/>
      <c r="H190" s="17">
        <v>56443</v>
      </c>
      <c r="I190" s="17"/>
      <c r="J190" s="17">
        <v>4622</v>
      </c>
      <c r="K190" s="17">
        <v>1376</v>
      </c>
      <c r="L190" s="17">
        <v>0</v>
      </c>
      <c r="M190" s="17">
        <v>-2183</v>
      </c>
      <c r="N190" s="17">
        <v>-12491</v>
      </c>
      <c r="O190" s="17">
        <v>0</v>
      </c>
      <c r="P190" s="17">
        <v>-3879</v>
      </c>
      <c r="Q190" s="17">
        <v>-12555</v>
      </c>
      <c r="R190" s="17">
        <v>59567</v>
      </c>
      <c r="S190" s="17">
        <v>47012</v>
      </c>
    </row>
    <row r="191" spans="1:19" s="10" customFormat="1" ht="15" x14ac:dyDescent="0.25">
      <c r="A191" s="56">
        <v>701</v>
      </c>
      <c r="B191" s="57" t="s">
        <v>210</v>
      </c>
      <c r="C191" s="58"/>
      <c r="D191"/>
      <c r="E191"/>
      <c r="F191"/>
      <c r="G191" s="58"/>
      <c r="H191" s="17">
        <v>2200041</v>
      </c>
      <c r="I191" s="17"/>
      <c r="J191" s="17">
        <v>174746</v>
      </c>
      <c r="K191" s="17">
        <v>52017</v>
      </c>
      <c r="L191" s="17">
        <v>0</v>
      </c>
      <c r="M191" s="17">
        <v>-82688</v>
      </c>
      <c r="N191" s="17">
        <v>-472229</v>
      </c>
      <c r="O191" s="17">
        <v>0</v>
      </c>
      <c r="P191" s="17">
        <v>-146633</v>
      </c>
      <c r="Q191" s="17">
        <v>-474787</v>
      </c>
      <c r="R191" s="17">
        <v>2251869</v>
      </c>
      <c r="S191" s="17">
        <v>1777082</v>
      </c>
    </row>
    <row r="192" spans="1:19" s="10" customFormat="1" ht="15" x14ac:dyDescent="0.25">
      <c r="A192" s="56">
        <v>702</v>
      </c>
      <c r="B192" s="57" t="s">
        <v>211</v>
      </c>
      <c r="C192" s="58"/>
      <c r="D192"/>
      <c r="E192"/>
      <c r="F192"/>
      <c r="G192" s="58"/>
      <c r="H192" s="17">
        <v>1377075</v>
      </c>
      <c r="I192" s="17"/>
      <c r="J192" s="17">
        <v>105396</v>
      </c>
      <c r="K192" s="17">
        <v>31373</v>
      </c>
      <c r="L192" s="17">
        <v>0</v>
      </c>
      <c r="M192" s="17">
        <v>-49874</v>
      </c>
      <c r="N192" s="17">
        <v>-284821</v>
      </c>
      <c r="O192" s="17">
        <v>0</v>
      </c>
      <c r="P192" s="17">
        <v>-88440</v>
      </c>
      <c r="Q192" s="17">
        <v>-286366</v>
      </c>
      <c r="R192" s="17">
        <v>1358194</v>
      </c>
      <c r="S192" s="17">
        <v>1071828</v>
      </c>
    </row>
    <row r="193" spans="1:19" s="10" customFormat="1" ht="15" x14ac:dyDescent="0.25">
      <c r="A193" s="56">
        <v>703</v>
      </c>
      <c r="B193" s="57" t="s">
        <v>212</v>
      </c>
      <c r="C193" s="58"/>
      <c r="D193"/>
      <c r="E193"/>
      <c r="F193"/>
      <c r="G193" s="58"/>
      <c r="H193" s="17">
        <v>4329452</v>
      </c>
      <c r="I193" s="17"/>
      <c r="J193" s="17">
        <v>318817</v>
      </c>
      <c r="K193" s="17">
        <v>94903</v>
      </c>
      <c r="L193" s="17">
        <v>0</v>
      </c>
      <c r="M193" s="17">
        <v>-150860</v>
      </c>
      <c r="N193" s="17">
        <v>-861565</v>
      </c>
      <c r="O193" s="17">
        <v>0</v>
      </c>
      <c r="P193" s="17">
        <v>-267526</v>
      </c>
      <c r="Q193" s="17">
        <v>-866231</v>
      </c>
      <c r="R193" s="17">
        <v>4108451</v>
      </c>
      <c r="S193" s="17">
        <v>3242220</v>
      </c>
    </row>
    <row r="194" spans="1:19" s="10" customFormat="1" ht="15" x14ac:dyDescent="0.25">
      <c r="A194" s="56">
        <v>704</v>
      </c>
      <c r="B194" s="57" t="s">
        <v>213</v>
      </c>
      <c r="C194" s="58"/>
      <c r="D194"/>
      <c r="E194"/>
      <c r="F194"/>
      <c r="G194" s="58"/>
      <c r="H194" s="17">
        <v>3508079</v>
      </c>
      <c r="I194" s="17"/>
      <c r="J194" s="17">
        <v>273582</v>
      </c>
      <c r="K194" s="17">
        <v>81437</v>
      </c>
      <c r="L194" s="17">
        <v>0</v>
      </c>
      <c r="M194" s="17">
        <v>-129455</v>
      </c>
      <c r="N194" s="17">
        <v>-739322</v>
      </c>
      <c r="O194" s="17">
        <v>0</v>
      </c>
      <c r="P194" s="17">
        <v>-229568</v>
      </c>
      <c r="Q194" s="17">
        <v>-743326</v>
      </c>
      <c r="R194" s="17">
        <v>3525527</v>
      </c>
      <c r="S194" s="17">
        <v>2782201</v>
      </c>
    </row>
    <row r="195" spans="1:19" s="10" customFormat="1" ht="15" x14ac:dyDescent="0.25">
      <c r="A195" s="56">
        <v>705</v>
      </c>
      <c r="B195" s="57" t="s">
        <v>214</v>
      </c>
      <c r="C195" s="58"/>
      <c r="D195"/>
      <c r="E195"/>
      <c r="F195"/>
      <c r="G195" s="58"/>
      <c r="H195" s="17">
        <v>2937628</v>
      </c>
      <c r="I195" s="17"/>
      <c r="J195" s="17">
        <v>226014</v>
      </c>
      <c r="K195" s="17">
        <v>67278</v>
      </c>
      <c r="L195" s="17">
        <v>0</v>
      </c>
      <c r="M195" s="17">
        <v>-106944</v>
      </c>
      <c r="N195" s="17">
        <v>-610775</v>
      </c>
      <c r="O195" s="17">
        <v>0</v>
      </c>
      <c r="P195" s="17">
        <v>-189653</v>
      </c>
      <c r="Q195" s="17">
        <v>-614080</v>
      </c>
      <c r="R195" s="17">
        <v>2912539</v>
      </c>
      <c r="S195" s="17">
        <v>2298459</v>
      </c>
    </row>
    <row r="196" spans="1:19" s="10" customFormat="1" ht="15" x14ac:dyDescent="0.25">
      <c r="A196" s="56">
        <v>706</v>
      </c>
      <c r="B196" s="57" t="s">
        <v>215</v>
      </c>
      <c r="C196" s="58"/>
      <c r="D196"/>
      <c r="E196"/>
      <c r="F196"/>
      <c r="G196" s="58"/>
      <c r="H196" s="17">
        <v>3890860</v>
      </c>
      <c r="I196" s="17"/>
      <c r="J196" s="17">
        <v>297551</v>
      </c>
      <c r="K196" s="17">
        <v>88572</v>
      </c>
      <c r="L196" s="17">
        <v>0</v>
      </c>
      <c r="M196" s="17">
        <v>-140798</v>
      </c>
      <c r="N196" s="17">
        <v>-804097</v>
      </c>
      <c r="O196" s="17">
        <v>0</v>
      </c>
      <c r="P196" s="17">
        <v>-249682</v>
      </c>
      <c r="Q196" s="17">
        <v>-808454</v>
      </c>
      <c r="R196" s="17">
        <v>3834410</v>
      </c>
      <c r="S196" s="17">
        <v>3025956</v>
      </c>
    </row>
    <row r="197" spans="1:19" s="10" customFormat="1" ht="15" x14ac:dyDescent="0.25">
      <c r="A197" s="56">
        <v>707</v>
      </c>
      <c r="B197" s="57" t="s">
        <v>216</v>
      </c>
      <c r="C197" s="58"/>
      <c r="D197"/>
      <c r="E197"/>
      <c r="F197"/>
      <c r="G197" s="58"/>
      <c r="H197" s="17">
        <v>1045522</v>
      </c>
      <c r="I197" s="17"/>
      <c r="J197" s="17">
        <v>16544</v>
      </c>
      <c r="K197" s="17">
        <v>4925</v>
      </c>
      <c r="L197" s="17">
        <v>0</v>
      </c>
      <c r="M197" s="17">
        <v>-7827</v>
      </c>
      <c r="N197" s="17">
        <v>-44709</v>
      </c>
      <c r="O197" s="17">
        <v>0</v>
      </c>
      <c r="P197" s="17">
        <v>-13883</v>
      </c>
      <c r="Q197" s="17">
        <v>-44950</v>
      </c>
      <c r="R197" s="17">
        <v>213197</v>
      </c>
      <c r="S197" s="17">
        <v>168247</v>
      </c>
    </row>
    <row r="198" spans="1:19" s="10" customFormat="1" ht="15" x14ac:dyDescent="0.25">
      <c r="A198" s="56">
        <v>708</v>
      </c>
      <c r="B198" s="57" t="s">
        <v>217</v>
      </c>
      <c r="C198" s="58"/>
      <c r="D198"/>
      <c r="E198"/>
      <c r="F198"/>
      <c r="G198" s="58"/>
      <c r="H198" s="17">
        <v>822771</v>
      </c>
      <c r="I198" s="17"/>
      <c r="J198" s="17">
        <v>55401</v>
      </c>
      <c r="K198" s="17">
        <v>16491</v>
      </c>
      <c r="L198" s="17">
        <v>0</v>
      </c>
      <c r="M198" s="17">
        <v>-26217</v>
      </c>
      <c r="N198" s="17">
        <v>-149714</v>
      </c>
      <c r="O198" s="17">
        <v>0</v>
      </c>
      <c r="P198" s="17">
        <v>-46488</v>
      </c>
      <c r="Q198" s="17">
        <v>-150527</v>
      </c>
      <c r="R198" s="17">
        <v>713926</v>
      </c>
      <c r="S198" s="17">
        <v>563399</v>
      </c>
    </row>
    <row r="199" spans="1:19" s="10" customFormat="1" ht="15" x14ac:dyDescent="0.25">
      <c r="A199" s="56">
        <v>709</v>
      </c>
      <c r="B199" s="57" t="s">
        <v>218</v>
      </c>
      <c r="C199" s="58"/>
      <c r="D199"/>
      <c r="E199"/>
      <c r="F199"/>
      <c r="G199" s="58"/>
      <c r="H199" s="17">
        <v>0</v>
      </c>
      <c r="I199" s="17"/>
      <c r="J199" s="17">
        <v>0</v>
      </c>
      <c r="K199" s="17">
        <v>0</v>
      </c>
      <c r="L199" s="17">
        <v>0</v>
      </c>
      <c r="M199" s="17">
        <v>0</v>
      </c>
      <c r="N199" s="17">
        <v>0</v>
      </c>
      <c r="O199" s="17">
        <v>0</v>
      </c>
      <c r="P199" s="17">
        <v>0</v>
      </c>
      <c r="Q199" s="17">
        <v>0</v>
      </c>
      <c r="R199" s="17">
        <v>0</v>
      </c>
      <c r="S199" s="17">
        <v>0</v>
      </c>
    </row>
    <row r="200" spans="1:19" s="10" customFormat="1" ht="15" x14ac:dyDescent="0.25">
      <c r="A200" s="56">
        <v>711</v>
      </c>
      <c r="B200" s="57" t="s">
        <v>219</v>
      </c>
      <c r="C200" s="58"/>
      <c r="D200"/>
      <c r="E200"/>
      <c r="F200"/>
      <c r="G200" s="58"/>
      <c r="H200" s="17">
        <v>1159660</v>
      </c>
      <c r="I200" s="17"/>
      <c r="J200" s="17">
        <v>85106</v>
      </c>
      <c r="K200" s="17">
        <v>25333</v>
      </c>
      <c r="L200" s="17">
        <v>0</v>
      </c>
      <c r="M200" s="17">
        <v>-40271</v>
      </c>
      <c r="N200" s="17">
        <v>-229988</v>
      </c>
      <c r="O200" s="17">
        <v>0</v>
      </c>
      <c r="P200" s="17">
        <v>-71414</v>
      </c>
      <c r="Q200" s="17">
        <v>-231234</v>
      </c>
      <c r="R200" s="17">
        <v>1096717</v>
      </c>
      <c r="S200" s="17">
        <v>865483</v>
      </c>
    </row>
    <row r="201" spans="1:19" s="10" customFormat="1" ht="15" x14ac:dyDescent="0.25">
      <c r="A201" s="56">
        <v>716</v>
      </c>
      <c r="B201" s="57" t="s">
        <v>220</v>
      </c>
      <c r="C201" s="58"/>
      <c r="D201"/>
      <c r="E201"/>
      <c r="F201"/>
      <c r="G201" s="58"/>
      <c r="H201" s="17">
        <v>1567832</v>
      </c>
      <c r="I201" s="17"/>
      <c r="J201" s="17">
        <v>143207</v>
      </c>
      <c r="K201" s="17">
        <v>42629</v>
      </c>
      <c r="L201" s="17">
        <v>0</v>
      </c>
      <c r="M201" s="17">
        <v>-67763</v>
      </c>
      <c r="N201" s="17">
        <v>-387001</v>
      </c>
      <c r="O201" s="17">
        <v>0</v>
      </c>
      <c r="P201" s="17">
        <v>-120168</v>
      </c>
      <c r="Q201" s="17">
        <v>-389096</v>
      </c>
      <c r="R201" s="17">
        <v>1845449</v>
      </c>
      <c r="S201" s="17">
        <v>1456353</v>
      </c>
    </row>
    <row r="202" spans="1:19" s="10" customFormat="1" ht="15" x14ac:dyDescent="0.25">
      <c r="A202" s="56">
        <v>717</v>
      </c>
      <c r="B202" s="57" t="s">
        <v>221</v>
      </c>
      <c r="C202" s="58"/>
      <c r="D202"/>
      <c r="E202"/>
      <c r="F202"/>
      <c r="G202" s="58"/>
      <c r="H202" s="17">
        <v>0</v>
      </c>
      <c r="I202" s="17"/>
      <c r="J202" s="17">
        <v>0</v>
      </c>
      <c r="K202" s="17">
        <v>0</v>
      </c>
      <c r="L202" s="17">
        <v>0</v>
      </c>
      <c r="M202" s="17">
        <v>0</v>
      </c>
      <c r="N202" s="17">
        <v>0</v>
      </c>
      <c r="O202" s="17">
        <v>0</v>
      </c>
      <c r="P202" s="17">
        <v>0</v>
      </c>
      <c r="Q202" s="17">
        <v>0</v>
      </c>
      <c r="R202" s="17">
        <v>0</v>
      </c>
      <c r="S202" s="17">
        <v>0</v>
      </c>
    </row>
    <row r="203" spans="1:19" s="10" customFormat="1" ht="15" x14ac:dyDescent="0.25">
      <c r="A203" s="56">
        <v>718</v>
      </c>
      <c r="B203" s="57" t="s">
        <v>222</v>
      </c>
      <c r="C203" s="58"/>
      <c r="D203"/>
      <c r="E203"/>
      <c r="F203"/>
      <c r="G203" s="58"/>
      <c r="H203" s="17">
        <v>1680384</v>
      </c>
      <c r="I203" s="17"/>
      <c r="J203" s="17">
        <v>131016</v>
      </c>
      <c r="K203" s="17">
        <v>39000</v>
      </c>
      <c r="L203" s="17">
        <v>0</v>
      </c>
      <c r="M203" s="17">
        <v>-61994</v>
      </c>
      <c r="N203" s="17">
        <v>-354055</v>
      </c>
      <c r="O203" s="17">
        <v>0</v>
      </c>
      <c r="P203" s="17">
        <v>-109938</v>
      </c>
      <c r="Q203" s="17">
        <v>-355971</v>
      </c>
      <c r="R203" s="17">
        <v>1688345</v>
      </c>
      <c r="S203" s="17">
        <v>1332374</v>
      </c>
    </row>
    <row r="204" spans="1:19" s="10" customFormat="1" ht="15" x14ac:dyDescent="0.25">
      <c r="A204" s="56">
        <v>719</v>
      </c>
      <c r="B204" s="57" t="s">
        <v>223</v>
      </c>
      <c r="C204" s="58"/>
      <c r="D204"/>
      <c r="E204"/>
      <c r="F204"/>
      <c r="G204" s="58"/>
      <c r="H204" s="17">
        <v>0</v>
      </c>
      <c r="I204" s="17"/>
      <c r="J204" s="17">
        <v>0</v>
      </c>
      <c r="K204" s="17">
        <v>0</v>
      </c>
      <c r="L204" s="17">
        <v>0</v>
      </c>
      <c r="M204" s="17">
        <v>0</v>
      </c>
      <c r="N204" s="17">
        <v>0</v>
      </c>
      <c r="O204" s="17">
        <v>0</v>
      </c>
      <c r="P204" s="17">
        <v>0</v>
      </c>
      <c r="Q204" s="17">
        <v>0</v>
      </c>
      <c r="R204" s="17">
        <v>0</v>
      </c>
      <c r="S204" s="17">
        <v>0</v>
      </c>
    </row>
    <row r="205" spans="1:19" s="10" customFormat="1" ht="15" x14ac:dyDescent="0.25">
      <c r="A205" s="56">
        <v>720</v>
      </c>
      <c r="B205" s="57" t="s">
        <v>224</v>
      </c>
      <c r="C205" s="58"/>
      <c r="D205"/>
      <c r="E205"/>
      <c r="F205"/>
      <c r="G205" s="58"/>
      <c r="H205" s="17">
        <v>2981138</v>
      </c>
      <c r="I205" s="17"/>
      <c r="J205" s="17">
        <v>243437</v>
      </c>
      <c r="K205" s="17">
        <v>72464</v>
      </c>
      <c r="L205" s="17">
        <v>0</v>
      </c>
      <c r="M205" s="17">
        <v>-115192</v>
      </c>
      <c r="N205" s="17">
        <v>-657860</v>
      </c>
      <c r="O205" s="17">
        <v>0</v>
      </c>
      <c r="P205" s="17">
        <v>-204273</v>
      </c>
      <c r="Q205" s="17">
        <v>-661424</v>
      </c>
      <c r="R205" s="17">
        <v>3137067</v>
      </c>
      <c r="S205" s="17">
        <v>2475643</v>
      </c>
    </row>
    <row r="206" spans="1:19" s="10" customFormat="1" ht="15" x14ac:dyDescent="0.25">
      <c r="A206" s="56">
        <v>721</v>
      </c>
      <c r="B206" s="57" t="s">
        <v>225</v>
      </c>
      <c r="C206" s="58"/>
      <c r="D206"/>
      <c r="E206"/>
      <c r="F206"/>
      <c r="G206" s="58"/>
      <c r="H206" s="17">
        <v>0</v>
      </c>
      <c r="I206" s="17"/>
      <c r="J206" s="17">
        <v>0</v>
      </c>
      <c r="K206" s="17">
        <v>0</v>
      </c>
      <c r="L206" s="17">
        <v>0</v>
      </c>
      <c r="M206" s="17">
        <v>0</v>
      </c>
      <c r="N206" s="17">
        <v>0</v>
      </c>
      <c r="O206" s="17">
        <v>0</v>
      </c>
      <c r="P206" s="17">
        <v>0</v>
      </c>
      <c r="Q206" s="17">
        <v>0</v>
      </c>
      <c r="R206" s="17">
        <v>0</v>
      </c>
      <c r="S206" s="17">
        <v>0</v>
      </c>
    </row>
    <row r="207" spans="1:19" s="10" customFormat="1" ht="15" x14ac:dyDescent="0.25">
      <c r="A207" s="56">
        <v>722</v>
      </c>
      <c r="B207" s="57" t="s">
        <v>226</v>
      </c>
      <c r="C207" s="58"/>
      <c r="D207"/>
      <c r="E207"/>
      <c r="F207"/>
      <c r="G207" s="58"/>
      <c r="H207" s="17">
        <v>0</v>
      </c>
      <c r="I207" s="17"/>
      <c r="J207" s="17">
        <v>0</v>
      </c>
      <c r="K207" s="17">
        <v>0</v>
      </c>
      <c r="L207" s="17">
        <v>0</v>
      </c>
      <c r="M207" s="17">
        <v>0</v>
      </c>
      <c r="N207" s="17">
        <v>0</v>
      </c>
      <c r="O207" s="17">
        <v>0</v>
      </c>
      <c r="P207" s="17">
        <v>0</v>
      </c>
      <c r="Q207" s="17">
        <v>0</v>
      </c>
      <c r="R207" s="17">
        <v>0</v>
      </c>
      <c r="S207" s="17">
        <v>0</v>
      </c>
    </row>
    <row r="208" spans="1:19" s="10" customFormat="1" ht="15" x14ac:dyDescent="0.25">
      <c r="A208" s="56">
        <v>723</v>
      </c>
      <c r="B208" s="57" t="s">
        <v>227</v>
      </c>
      <c r="C208" s="58"/>
      <c r="D208"/>
      <c r="E208"/>
      <c r="F208"/>
      <c r="G208" s="58"/>
      <c r="H208" s="17">
        <v>1561635</v>
      </c>
      <c r="I208" s="17"/>
      <c r="J208" s="17">
        <v>118841</v>
      </c>
      <c r="K208" s="17">
        <v>35375</v>
      </c>
      <c r="L208" s="17">
        <v>0</v>
      </c>
      <c r="M208" s="17">
        <v>-56235</v>
      </c>
      <c r="N208" s="17">
        <v>-321153</v>
      </c>
      <c r="O208" s="17">
        <v>0</v>
      </c>
      <c r="P208" s="17">
        <v>-99722</v>
      </c>
      <c r="Q208" s="17">
        <v>-322894</v>
      </c>
      <c r="R208" s="17">
        <v>1531446</v>
      </c>
      <c r="S208" s="17">
        <v>1208552</v>
      </c>
    </row>
    <row r="209" spans="1:19" s="10" customFormat="1" ht="15" x14ac:dyDescent="0.25">
      <c r="A209" s="56">
        <v>724</v>
      </c>
      <c r="B209" s="57" t="s">
        <v>228</v>
      </c>
      <c r="C209" s="58"/>
      <c r="D209"/>
      <c r="E209"/>
      <c r="F209"/>
      <c r="G209" s="58"/>
      <c r="H209" s="17">
        <v>1529228</v>
      </c>
      <c r="I209" s="17"/>
      <c r="J209" s="17">
        <v>126853</v>
      </c>
      <c r="K209" s="17">
        <v>37761</v>
      </c>
      <c r="L209" s="17">
        <v>0</v>
      </c>
      <c r="M209" s="17">
        <v>-60028</v>
      </c>
      <c r="N209" s="17">
        <v>-342805</v>
      </c>
      <c r="O209" s="17">
        <v>0</v>
      </c>
      <c r="P209" s="17">
        <v>-106445</v>
      </c>
      <c r="Q209" s="17">
        <v>-344664</v>
      </c>
      <c r="R209" s="17">
        <v>1634699</v>
      </c>
      <c r="S209" s="17">
        <v>1290035</v>
      </c>
    </row>
    <row r="210" spans="1:19" s="10" customFormat="1" ht="15" x14ac:dyDescent="0.25">
      <c r="A210" s="56">
        <v>725</v>
      </c>
      <c r="B210" s="57" t="s">
        <v>229</v>
      </c>
      <c r="C210" s="58"/>
      <c r="D210"/>
      <c r="E210"/>
      <c r="F210"/>
      <c r="G210" s="58"/>
      <c r="H210" s="17">
        <v>1</v>
      </c>
      <c r="I210" s="17"/>
      <c r="J210" s="17">
        <v>0</v>
      </c>
      <c r="K210" s="17">
        <v>0</v>
      </c>
      <c r="L210" s="17">
        <v>0</v>
      </c>
      <c r="M210" s="17">
        <v>1</v>
      </c>
      <c r="N210" s="17">
        <v>0</v>
      </c>
      <c r="O210" s="17">
        <v>0</v>
      </c>
      <c r="P210" s="17">
        <v>0</v>
      </c>
      <c r="Q210" s="17">
        <v>1</v>
      </c>
      <c r="R210" s="17">
        <v>0</v>
      </c>
      <c r="S210" s="17">
        <v>1</v>
      </c>
    </row>
    <row r="211" spans="1:19" s="10" customFormat="1" ht="15" x14ac:dyDescent="0.25">
      <c r="A211" s="56">
        <v>726</v>
      </c>
      <c r="B211" s="57" t="s">
        <v>230</v>
      </c>
      <c r="C211" s="58"/>
      <c r="D211"/>
      <c r="E211"/>
      <c r="F211"/>
      <c r="G211" s="58"/>
      <c r="H211" s="17">
        <v>0</v>
      </c>
      <c r="I211" s="17"/>
      <c r="J211" s="17">
        <v>0</v>
      </c>
      <c r="K211" s="17">
        <v>0</v>
      </c>
      <c r="L211" s="17">
        <v>0</v>
      </c>
      <c r="M211" s="17">
        <v>0</v>
      </c>
      <c r="N211" s="17">
        <v>0</v>
      </c>
      <c r="O211" s="17">
        <v>0</v>
      </c>
      <c r="P211" s="17">
        <v>0</v>
      </c>
      <c r="Q211" s="17">
        <v>0</v>
      </c>
      <c r="R211" s="17">
        <v>0</v>
      </c>
      <c r="S211" s="17">
        <v>0</v>
      </c>
    </row>
    <row r="212" spans="1:19" s="10" customFormat="1" ht="15" x14ac:dyDescent="0.25">
      <c r="A212" s="56">
        <v>728</v>
      </c>
      <c r="B212" s="57" t="s">
        <v>231</v>
      </c>
      <c r="C212" s="58"/>
      <c r="D212"/>
      <c r="E212"/>
      <c r="F212"/>
      <c r="G212" s="58"/>
      <c r="H212" s="17">
        <v>1922625</v>
      </c>
      <c r="I212" s="17"/>
      <c r="J212" s="17">
        <v>150236</v>
      </c>
      <c r="K212" s="17">
        <v>44721</v>
      </c>
      <c r="L212" s="17">
        <v>0</v>
      </c>
      <c r="M212" s="17">
        <v>-71087</v>
      </c>
      <c r="N212" s="17">
        <v>-405994</v>
      </c>
      <c r="O212" s="17">
        <v>0</v>
      </c>
      <c r="P212" s="17">
        <v>-126066</v>
      </c>
      <c r="Q212" s="17">
        <v>-408190</v>
      </c>
      <c r="R212" s="17">
        <v>1936021</v>
      </c>
      <c r="S212" s="17">
        <v>1527831</v>
      </c>
    </row>
    <row r="213" spans="1:19" s="10" customFormat="1" ht="15" x14ac:dyDescent="0.25">
      <c r="A213" s="56">
        <v>729</v>
      </c>
      <c r="B213" s="57" t="s">
        <v>232</v>
      </c>
      <c r="C213" s="58"/>
      <c r="D213"/>
      <c r="E213"/>
      <c r="F213"/>
      <c r="G213" s="58"/>
      <c r="H213" s="17">
        <v>1881473</v>
      </c>
      <c r="I213" s="17"/>
      <c r="J213" s="17">
        <v>139042</v>
      </c>
      <c r="K213" s="17">
        <v>41389</v>
      </c>
      <c r="L213" s="17">
        <v>0</v>
      </c>
      <c r="M213" s="17">
        <v>-65793</v>
      </c>
      <c r="N213" s="17">
        <v>-375744</v>
      </c>
      <c r="O213" s="17">
        <v>0</v>
      </c>
      <c r="P213" s="17">
        <v>-116673</v>
      </c>
      <c r="Q213" s="17">
        <v>-377779</v>
      </c>
      <c r="R213" s="17">
        <v>1791770</v>
      </c>
      <c r="S213" s="17">
        <v>1413991</v>
      </c>
    </row>
    <row r="214" spans="1:19" s="10" customFormat="1" ht="15" x14ac:dyDescent="0.25">
      <c r="A214" s="56">
        <v>730</v>
      </c>
      <c r="B214" s="57" t="s">
        <v>233</v>
      </c>
      <c r="C214" s="58"/>
      <c r="D214"/>
      <c r="E214"/>
      <c r="F214"/>
      <c r="G214" s="58"/>
      <c r="H214" s="17">
        <v>0</v>
      </c>
      <c r="I214" s="17"/>
      <c r="J214" s="17">
        <v>0</v>
      </c>
      <c r="K214" s="17">
        <v>0</v>
      </c>
      <c r="L214" s="17">
        <v>0</v>
      </c>
      <c r="M214" s="17">
        <v>0</v>
      </c>
      <c r="N214" s="17">
        <v>0</v>
      </c>
      <c r="O214" s="17">
        <v>0</v>
      </c>
      <c r="P214" s="17">
        <v>0</v>
      </c>
      <c r="Q214" s="17">
        <v>0</v>
      </c>
      <c r="R214" s="17">
        <v>0</v>
      </c>
      <c r="S214" s="17">
        <v>0</v>
      </c>
    </row>
    <row r="215" spans="1:19" s="10" customFormat="1" ht="15" x14ac:dyDescent="0.25">
      <c r="A215" s="56">
        <v>731</v>
      </c>
      <c r="B215" s="57" t="s">
        <v>234</v>
      </c>
      <c r="C215" s="58"/>
      <c r="D215"/>
      <c r="E215"/>
      <c r="F215"/>
      <c r="G215" s="58"/>
      <c r="H215" s="17">
        <v>0</v>
      </c>
      <c r="I215" s="17"/>
      <c r="J215" s="17">
        <v>0</v>
      </c>
      <c r="K215" s="17">
        <v>0</v>
      </c>
      <c r="L215" s="17">
        <v>0</v>
      </c>
      <c r="M215" s="17">
        <v>0</v>
      </c>
      <c r="N215" s="17">
        <v>0</v>
      </c>
      <c r="O215" s="17">
        <v>0</v>
      </c>
      <c r="P215" s="17">
        <v>0</v>
      </c>
      <c r="Q215" s="17">
        <v>0</v>
      </c>
      <c r="R215" s="17">
        <v>0</v>
      </c>
      <c r="S215" s="17">
        <v>0</v>
      </c>
    </row>
    <row r="216" spans="1:19" s="10" customFormat="1" ht="15" x14ac:dyDescent="0.25">
      <c r="A216" s="56">
        <v>733</v>
      </c>
      <c r="B216" s="57" t="s">
        <v>235</v>
      </c>
      <c r="C216" s="58"/>
      <c r="D216"/>
      <c r="E216"/>
      <c r="F216"/>
      <c r="G216" s="58"/>
      <c r="H216" s="17">
        <v>1638268</v>
      </c>
      <c r="I216" s="17"/>
      <c r="J216" s="17">
        <v>108219</v>
      </c>
      <c r="K216" s="17">
        <v>32214</v>
      </c>
      <c r="L216" s="17">
        <v>0</v>
      </c>
      <c r="M216" s="17">
        <v>-51208</v>
      </c>
      <c r="N216" s="17">
        <v>-292449</v>
      </c>
      <c r="O216" s="17">
        <v>0</v>
      </c>
      <c r="P216" s="17">
        <v>-90809</v>
      </c>
      <c r="Q216" s="17">
        <v>-294033</v>
      </c>
      <c r="R216" s="17">
        <v>1394570</v>
      </c>
      <c r="S216" s="17">
        <v>1100537</v>
      </c>
    </row>
    <row r="217" spans="1:19" s="10" customFormat="1" ht="15" x14ac:dyDescent="0.25">
      <c r="A217" s="56">
        <v>734</v>
      </c>
      <c r="B217" s="57" t="s">
        <v>236</v>
      </c>
      <c r="C217" s="58"/>
      <c r="D217"/>
      <c r="E217"/>
      <c r="F217"/>
      <c r="G217" s="58"/>
      <c r="H217" s="17">
        <v>1588514</v>
      </c>
      <c r="I217" s="17"/>
      <c r="J217" s="17">
        <v>114315</v>
      </c>
      <c r="K217" s="17">
        <v>34028</v>
      </c>
      <c r="L217" s="17">
        <v>0</v>
      </c>
      <c r="M217" s="17">
        <v>-54091</v>
      </c>
      <c r="N217" s="17">
        <v>-308924</v>
      </c>
      <c r="O217" s="17">
        <v>0</v>
      </c>
      <c r="P217" s="17">
        <v>-95925</v>
      </c>
      <c r="Q217" s="17">
        <v>-310597</v>
      </c>
      <c r="R217" s="17">
        <v>1473132</v>
      </c>
      <c r="S217" s="17">
        <v>1162535</v>
      </c>
    </row>
    <row r="218" spans="1:19" s="10" customFormat="1" ht="15" x14ac:dyDescent="0.25">
      <c r="A218" s="56">
        <v>735</v>
      </c>
      <c r="B218" s="57" t="s">
        <v>237</v>
      </c>
      <c r="C218" s="58"/>
      <c r="D218"/>
      <c r="E218"/>
      <c r="F218"/>
      <c r="G218" s="58"/>
      <c r="H218" s="17">
        <v>2872110</v>
      </c>
      <c r="I218" s="17"/>
      <c r="J218" s="17">
        <v>223087</v>
      </c>
      <c r="K218" s="17">
        <v>66406</v>
      </c>
      <c r="L218" s="17">
        <v>0</v>
      </c>
      <c r="M218" s="17">
        <v>-105565</v>
      </c>
      <c r="N218" s="17">
        <v>-602865</v>
      </c>
      <c r="O218" s="17">
        <v>0</v>
      </c>
      <c r="P218" s="17">
        <v>-187197</v>
      </c>
      <c r="Q218" s="17">
        <v>-606134</v>
      </c>
      <c r="R218" s="17">
        <v>2874818</v>
      </c>
      <c r="S218" s="17">
        <v>2268684</v>
      </c>
    </row>
    <row r="219" spans="1:19" s="10" customFormat="1" ht="15" x14ac:dyDescent="0.25">
      <c r="A219" s="56">
        <v>736</v>
      </c>
      <c r="B219" s="57" t="s">
        <v>238</v>
      </c>
      <c r="C219" s="58"/>
      <c r="D219"/>
      <c r="E219"/>
      <c r="F219"/>
      <c r="G219" s="58"/>
      <c r="H219" s="17">
        <v>0</v>
      </c>
      <c r="I219" s="17"/>
      <c r="J219" s="17">
        <v>0</v>
      </c>
      <c r="K219" s="17">
        <v>0</v>
      </c>
      <c r="L219" s="17">
        <v>0</v>
      </c>
      <c r="M219" s="17">
        <v>0</v>
      </c>
      <c r="N219" s="17">
        <v>0</v>
      </c>
      <c r="O219" s="17">
        <v>0</v>
      </c>
      <c r="P219" s="17">
        <v>0</v>
      </c>
      <c r="Q219" s="17">
        <v>0</v>
      </c>
      <c r="R219" s="17">
        <v>0</v>
      </c>
      <c r="S219" s="17">
        <v>0</v>
      </c>
    </row>
    <row r="220" spans="1:19" s="10" customFormat="1" ht="15" x14ac:dyDescent="0.25">
      <c r="A220" s="56">
        <v>737</v>
      </c>
      <c r="B220" s="57" t="s">
        <v>239</v>
      </c>
      <c r="C220" s="58"/>
      <c r="D220"/>
      <c r="E220"/>
      <c r="F220"/>
      <c r="G220" s="58"/>
      <c r="H220" s="17">
        <v>1412030</v>
      </c>
      <c r="I220" s="17"/>
      <c r="J220" s="17">
        <v>107948</v>
      </c>
      <c r="K220" s="17">
        <v>32133</v>
      </c>
      <c r="L220" s="17">
        <v>0</v>
      </c>
      <c r="M220" s="17">
        <v>-51080</v>
      </c>
      <c r="N220" s="17">
        <v>-291716</v>
      </c>
      <c r="O220" s="17">
        <v>0</v>
      </c>
      <c r="P220" s="17">
        <v>-90581</v>
      </c>
      <c r="Q220" s="17">
        <v>-293296</v>
      </c>
      <c r="R220" s="17">
        <v>1391076</v>
      </c>
      <c r="S220" s="17">
        <v>1097780</v>
      </c>
    </row>
    <row r="221" spans="1:19" s="10" customFormat="1" ht="15" x14ac:dyDescent="0.25">
      <c r="A221" s="56">
        <v>738</v>
      </c>
      <c r="B221" s="57" t="s">
        <v>240</v>
      </c>
      <c r="C221" s="58"/>
      <c r="D221"/>
      <c r="E221"/>
      <c r="F221"/>
      <c r="G221" s="58"/>
      <c r="H221" s="17">
        <v>80745</v>
      </c>
      <c r="I221" s="17"/>
      <c r="J221" s="17">
        <v>495</v>
      </c>
      <c r="K221" s="17">
        <v>147</v>
      </c>
      <c r="L221" s="17">
        <v>0</v>
      </c>
      <c r="M221" s="17">
        <v>-233</v>
      </c>
      <c r="N221" s="17">
        <v>-1337</v>
      </c>
      <c r="O221" s="17">
        <v>0</v>
      </c>
      <c r="P221" s="17">
        <v>-415</v>
      </c>
      <c r="Q221" s="17">
        <v>-1343</v>
      </c>
      <c r="R221" s="17">
        <v>6375</v>
      </c>
      <c r="S221" s="17">
        <v>5032</v>
      </c>
    </row>
    <row r="222" spans="1:19" s="10" customFormat="1" ht="15" x14ac:dyDescent="0.25">
      <c r="A222" s="56">
        <v>739</v>
      </c>
      <c r="B222" s="57" t="s">
        <v>241</v>
      </c>
      <c r="C222" s="58"/>
      <c r="D222"/>
      <c r="E222"/>
      <c r="F222"/>
      <c r="G222" s="58"/>
      <c r="H222" s="17">
        <v>1135297</v>
      </c>
      <c r="I222" s="17"/>
      <c r="J222" s="17">
        <v>77947</v>
      </c>
      <c r="K222" s="17">
        <v>23203</v>
      </c>
      <c r="L222" s="17">
        <v>0</v>
      </c>
      <c r="M222" s="17">
        <v>-36884</v>
      </c>
      <c r="N222" s="17">
        <v>-210643</v>
      </c>
      <c r="O222" s="17">
        <v>0</v>
      </c>
      <c r="P222" s="17">
        <v>-65407</v>
      </c>
      <c r="Q222" s="17">
        <v>-211784</v>
      </c>
      <c r="R222" s="17">
        <v>1004468</v>
      </c>
      <c r="S222" s="17">
        <v>792684</v>
      </c>
    </row>
    <row r="223" spans="1:19" s="10" customFormat="1" ht="15" x14ac:dyDescent="0.25">
      <c r="A223" s="56">
        <v>740</v>
      </c>
      <c r="B223" s="57" t="s">
        <v>242</v>
      </c>
      <c r="C223" s="58"/>
      <c r="D223"/>
      <c r="E223"/>
      <c r="F223"/>
      <c r="G223" s="58"/>
      <c r="H223" s="17">
        <v>0</v>
      </c>
      <c r="I223" s="17"/>
      <c r="J223" s="17">
        <v>0</v>
      </c>
      <c r="K223" s="17">
        <v>0</v>
      </c>
      <c r="L223" s="17">
        <v>0</v>
      </c>
      <c r="M223" s="17">
        <v>0</v>
      </c>
      <c r="N223" s="17">
        <v>0</v>
      </c>
      <c r="O223" s="17">
        <v>0</v>
      </c>
      <c r="P223" s="17">
        <v>0</v>
      </c>
      <c r="Q223" s="17">
        <v>0</v>
      </c>
      <c r="R223" s="17">
        <v>0</v>
      </c>
      <c r="S223" s="17">
        <v>0</v>
      </c>
    </row>
    <row r="224" spans="1:19" s="10" customFormat="1" ht="15" x14ac:dyDescent="0.25">
      <c r="A224" s="56">
        <v>741</v>
      </c>
      <c r="B224" s="57" t="s">
        <v>243</v>
      </c>
      <c r="C224" s="58"/>
      <c r="D224"/>
      <c r="E224"/>
      <c r="F224"/>
      <c r="G224" s="58"/>
      <c r="H224" s="17">
        <v>2801140</v>
      </c>
      <c r="I224" s="17"/>
      <c r="J224" s="17">
        <v>216552</v>
      </c>
      <c r="K224" s="17">
        <v>64461</v>
      </c>
      <c r="L224" s="17">
        <v>0</v>
      </c>
      <c r="M224" s="17">
        <v>-102471</v>
      </c>
      <c r="N224" s="17">
        <v>-585205</v>
      </c>
      <c r="O224" s="17">
        <v>0</v>
      </c>
      <c r="P224" s="17">
        <v>-181713</v>
      </c>
      <c r="Q224" s="17">
        <v>-588376</v>
      </c>
      <c r="R224" s="17">
        <v>2790606</v>
      </c>
      <c r="S224" s="17">
        <v>2202230</v>
      </c>
    </row>
    <row r="225" spans="1:19" s="10" customFormat="1" ht="15" x14ac:dyDescent="0.25">
      <c r="A225" s="56">
        <v>742</v>
      </c>
      <c r="B225" s="57" t="s">
        <v>244</v>
      </c>
      <c r="C225" s="58"/>
      <c r="D225"/>
      <c r="E225"/>
      <c r="F225"/>
      <c r="G225" s="58"/>
      <c r="H225" s="17">
        <v>805728</v>
      </c>
      <c r="I225" s="17"/>
      <c r="J225" s="17">
        <v>66208</v>
      </c>
      <c r="K225" s="17">
        <v>19708</v>
      </c>
      <c r="L225" s="17">
        <v>0</v>
      </c>
      <c r="M225" s="17">
        <v>-31323</v>
      </c>
      <c r="N225" s="17">
        <v>-178920</v>
      </c>
      <c r="O225" s="17">
        <v>0</v>
      </c>
      <c r="P225" s="17">
        <v>-55557</v>
      </c>
      <c r="Q225" s="17">
        <v>-179884</v>
      </c>
      <c r="R225" s="17">
        <v>853195</v>
      </c>
      <c r="S225" s="17">
        <v>673311</v>
      </c>
    </row>
    <row r="226" spans="1:19" s="10" customFormat="1" ht="15" x14ac:dyDescent="0.25">
      <c r="A226" s="56">
        <v>743</v>
      </c>
      <c r="B226" s="57" t="s">
        <v>245</v>
      </c>
      <c r="C226" s="58"/>
      <c r="D226"/>
      <c r="E226"/>
      <c r="F226"/>
      <c r="G226" s="58"/>
      <c r="H226" s="17">
        <v>1936666</v>
      </c>
      <c r="I226" s="17"/>
      <c r="J226" s="17">
        <v>153423</v>
      </c>
      <c r="K226" s="17">
        <v>45670</v>
      </c>
      <c r="L226" s="17">
        <v>0</v>
      </c>
      <c r="M226" s="17">
        <v>-72599</v>
      </c>
      <c r="N226" s="17">
        <v>-414607</v>
      </c>
      <c r="O226" s="17">
        <v>0</v>
      </c>
      <c r="P226" s="17">
        <v>-128740</v>
      </c>
      <c r="Q226" s="17">
        <v>-416853</v>
      </c>
      <c r="R226" s="17">
        <v>1977090</v>
      </c>
      <c r="S226" s="17">
        <v>1560237</v>
      </c>
    </row>
    <row r="227" spans="1:19" s="10" customFormat="1" ht="15" x14ac:dyDescent="0.25">
      <c r="A227" s="56">
        <v>744</v>
      </c>
      <c r="B227" s="57" t="s">
        <v>246</v>
      </c>
      <c r="C227" s="58"/>
      <c r="D227"/>
      <c r="E227"/>
      <c r="F227"/>
      <c r="G227" s="58"/>
      <c r="H227" s="17">
        <v>0</v>
      </c>
      <c r="I227" s="17"/>
      <c r="J227" s="17">
        <v>0</v>
      </c>
      <c r="K227" s="17">
        <v>0</v>
      </c>
      <c r="L227" s="17">
        <v>0</v>
      </c>
      <c r="M227" s="17">
        <v>0</v>
      </c>
      <c r="N227" s="17">
        <v>0</v>
      </c>
      <c r="O227" s="17">
        <v>0</v>
      </c>
      <c r="P227" s="17">
        <v>0</v>
      </c>
      <c r="Q227" s="17">
        <v>0</v>
      </c>
      <c r="R227" s="17">
        <v>0</v>
      </c>
      <c r="S227" s="17">
        <v>0</v>
      </c>
    </row>
    <row r="228" spans="1:19" s="10" customFormat="1" ht="15" x14ac:dyDescent="0.25">
      <c r="A228" s="56">
        <v>745</v>
      </c>
      <c r="B228" s="57" t="s">
        <v>247</v>
      </c>
      <c r="C228" s="58"/>
      <c r="D228"/>
      <c r="E228"/>
      <c r="F228"/>
      <c r="G228" s="58"/>
      <c r="H228" s="17">
        <v>2373874</v>
      </c>
      <c r="I228" s="17"/>
      <c r="J228" s="17">
        <v>176541</v>
      </c>
      <c r="K228" s="17">
        <v>52551</v>
      </c>
      <c r="L228" s="17">
        <v>0</v>
      </c>
      <c r="M228" s="17">
        <v>-83536</v>
      </c>
      <c r="N228" s="17">
        <v>-477081</v>
      </c>
      <c r="O228" s="17">
        <v>0</v>
      </c>
      <c r="P228" s="17">
        <v>-148139</v>
      </c>
      <c r="Q228" s="17">
        <v>-479664</v>
      </c>
      <c r="R228" s="17">
        <v>2275003</v>
      </c>
      <c r="S228" s="17">
        <v>1795339</v>
      </c>
    </row>
    <row r="229" spans="1:19" s="10" customFormat="1" ht="15" x14ac:dyDescent="0.25">
      <c r="A229" s="56">
        <v>747</v>
      </c>
      <c r="B229" s="57" t="s">
        <v>248</v>
      </c>
      <c r="C229" s="58"/>
      <c r="D229"/>
      <c r="E229"/>
      <c r="F229"/>
      <c r="G229" s="58"/>
      <c r="H229" s="17">
        <v>1591254</v>
      </c>
      <c r="I229" s="17"/>
      <c r="J229" s="17">
        <v>124391</v>
      </c>
      <c r="K229" s="17">
        <v>37028</v>
      </c>
      <c r="L229" s="17">
        <v>0</v>
      </c>
      <c r="M229" s="17">
        <v>-58864</v>
      </c>
      <c r="N229" s="17">
        <v>-336152</v>
      </c>
      <c r="O229" s="17">
        <v>0</v>
      </c>
      <c r="P229" s="17">
        <v>-104379</v>
      </c>
      <c r="Q229" s="17">
        <v>-337976</v>
      </c>
      <c r="R229" s="17">
        <v>1602974</v>
      </c>
      <c r="S229" s="17">
        <v>1264998</v>
      </c>
    </row>
    <row r="230" spans="1:19" s="10" customFormat="1" ht="15" x14ac:dyDescent="0.25">
      <c r="A230" s="56">
        <v>748</v>
      </c>
      <c r="B230" s="57" t="s">
        <v>249</v>
      </c>
      <c r="C230" s="58"/>
      <c r="D230"/>
      <c r="E230"/>
      <c r="F230"/>
      <c r="G230" s="58"/>
      <c r="H230" s="17">
        <v>874156</v>
      </c>
      <c r="I230" s="17"/>
      <c r="J230" s="17">
        <v>71533</v>
      </c>
      <c r="K230" s="17">
        <v>21293</v>
      </c>
      <c r="L230" s="17">
        <v>0</v>
      </c>
      <c r="M230" s="17">
        <v>-33846</v>
      </c>
      <c r="N230" s="17">
        <v>-193309</v>
      </c>
      <c r="O230" s="17">
        <v>0</v>
      </c>
      <c r="P230" s="17">
        <v>-60025</v>
      </c>
      <c r="Q230" s="17">
        <v>-194354</v>
      </c>
      <c r="R230" s="17">
        <v>921810</v>
      </c>
      <c r="S230" s="17">
        <v>727456</v>
      </c>
    </row>
    <row r="231" spans="1:19" s="10" customFormat="1" ht="15" x14ac:dyDescent="0.25">
      <c r="A231" s="56">
        <v>749</v>
      </c>
      <c r="B231" s="57" t="s">
        <v>250</v>
      </c>
      <c r="C231" s="58"/>
      <c r="D231"/>
      <c r="E231"/>
      <c r="F231"/>
      <c r="G231" s="58"/>
      <c r="H231" s="17">
        <v>2143035</v>
      </c>
      <c r="I231" s="17"/>
      <c r="J231" s="17">
        <v>149030</v>
      </c>
      <c r="K231" s="17">
        <v>44362</v>
      </c>
      <c r="L231" s="17">
        <v>0</v>
      </c>
      <c r="M231" s="17">
        <v>-70519</v>
      </c>
      <c r="N231" s="17">
        <v>-402737</v>
      </c>
      <c r="O231" s="17">
        <v>0</v>
      </c>
      <c r="P231" s="17">
        <v>-125055</v>
      </c>
      <c r="Q231" s="17">
        <v>-404919</v>
      </c>
      <c r="R231" s="17">
        <v>1920487</v>
      </c>
      <c r="S231" s="17">
        <v>1515568</v>
      </c>
    </row>
    <row r="232" spans="1:19" s="10" customFormat="1" ht="15" x14ac:dyDescent="0.25">
      <c r="A232" s="56">
        <v>750</v>
      </c>
      <c r="B232" s="57" t="s">
        <v>251</v>
      </c>
      <c r="C232" s="58"/>
      <c r="D232"/>
      <c r="E232"/>
      <c r="F232"/>
      <c r="G232" s="58"/>
      <c r="H232" s="17">
        <v>0</v>
      </c>
      <c r="I232" s="17"/>
      <c r="J232" s="17">
        <v>0</v>
      </c>
      <c r="K232" s="17">
        <v>0</v>
      </c>
      <c r="L232" s="17">
        <v>0</v>
      </c>
      <c r="M232" s="17">
        <v>0</v>
      </c>
      <c r="N232" s="17">
        <v>0</v>
      </c>
      <c r="O232" s="17">
        <v>0</v>
      </c>
      <c r="P232" s="17">
        <v>0</v>
      </c>
      <c r="Q232" s="17">
        <v>0</v>
      </c>
      <c r="R232" s="17">
        <v>0</v>
      </c>
      <c r="S232" s="17">
        <v>0</v>
      </c>
    </row>
    <row r="233" spans="1:19" s="10" customFormat="1" ht="15" x14ac:dyDescent="0.25">
      <c r="A233" s="56">
        <v>751</v>
      </c>
      <c r="B233" s="57" t="s">
        <v>252</v>
      </c>
      <c r="C233" s="58"/>
      <c r="D233"/>
      <c r="E233"/>
      <c r="F233"/>
      <c r="G233" s="58"/>
      <c r="H233" s="17">
        <v>57476</v>
      </c>
      <c r="I233" s="17"/>
      <c r="J233" s="17">
        <v>4366</v>
      </c>
      <c r="K233" s="17">
        <v>1300</v>
      </c>
      <c r="L233" s="17">
        <v>0</v>
      </c>
      <c r="M233" s="17">
        <v>-2068</v>
      </c>
      <c r="N233" s="17">
        <v>-11798</v>
      </c>
      <c r="O233" s="17">
        <v>0</v>
      </c>
      <c r="P233" s="17">
        <v>-3663</v>
      </c>
      <c r="Q233" s="17">
        <v>-11863</v>
      </c>
      <c r="R233" s="17">
        <v>56259</v>
      </c>
      <c r="S233" s="17">
        <v>44396</v>
      </c>
    </row>
    <row r="234" spans="1:19" s="10" customFormat="1" ht="15" x14ac:dyDescent="0.25">
      <c r="A234" s="56">
        <v>752</v>
      </c>
      <c r="B234" s="57" t="s">
        <v>253</v>
      </c>
      <c r="C234" s="58"/>
      <c r="D234"/>
      <c r="E234"/>
      <c r="F234"/>
      <c r="G234" s="58"/>
      <c r="H234" s="17">
        <v>3441300</v>
      </c>
      <c r="I234" s="17"/>
      <c r="J234" s="17">
        <v>230151</v>
      </c>
      <c r="K234" s="17">
        <v>68509</v>
      </c>
      <c r="L234" s="17">
        <v>0</v>
      </c>
      <c r="M234" s="17">
        <v>-108902</v>
      </c>
      <c r="N234" s="17">
        <v>-621954</v>
      </c>
      <c r="O234" s="17">
        <v>0</v>
      </c>
      <c r="P234" s="17">
        <v>-193124</v>
      </c>
      <c r="Q234" s="17">
        <v>-625320</v>
      </c>
      <c r="R234" s="17">
        <v>2965847</v>
      </c>
      <c r="S234" s="17">
        <v>2340527</v>
      </c>
    </row>
    <row r="235" spans="1:19" s="10" customFormat="1" ht="15" x14ac:dyDescent="0.25">
      <c r="A235" s="56">
        <v>753</v>
      </c>
      <c r="B235" s="57" t="s">
        <v>254</v>
      </c>
      <c r="C235" s="58"/>
      <c r="D235"/>
      <c r="E235"/>
      <c r="F235"/>
      <c r="G235" s="58"/>
      <c r="H235" s="17">
        <v>2431902</v>
      </c>
      <c r="I235" s="17"/>
      <c r="J235" s="17">
        <v>163202</v>
      </c>
      <c r="K235" s="17">
        <v>48581</v>
      </c>
      <c r="L235" s="17">
        <v>0</v>
      </c>
      <c r="M235" s="17">
        <v>-77224</v>
      </c>
      <c r="N235" s="17">
        <v>-441034</v>
      </c>
      <c r="O235" s="17">
        <v>0</v>
      </c>
      <c r="P235" s="17">
        <v>-136946</v>
      </c>
      <c r="Q235" s="17">
        <v>-443421</v>
      </c>
      <c r="R235" s="17">
        <v>2103113</v>
      </c>
      <c r="S235" s="17">
        <v>1659692</v>
      </c>
    </row>
    <row r="236" spans="1:19" s="10" customFormat="1" ht="15" x14ac:dyDescent="0.25">
      <c r="A236" s="56">
        <v>754</v>
      </c>
      <c r="B236" s="57" t="s">
        <v>255</v>
      </c>
      <c r="C236" s="58"/>
      <c r="D236"/>
      <c r="E236"/>
      <c r="F236"/>
      <c r="G236" s="58"/>
      <c r="H236" s="17">
        <v>1928799</v>
      </c>
      <c r="I236" s="17"/>
      <c r="J236" s="17">
        <v>142930</v>
      </c>
      <c r="K236" s="17">
        <v>42546</v>
      </c>
      <c r="L236" s="17">
        <v>0</v>
      </c>
      <c r="M236" s="17">
        <v>-67632</v>
      </c>
      <c r="N236" s="17">
        <v>-386250</v>
      </c>
      <c r="O236" s="17">
        <v>0</v>
      </c>
      <c r="P236" s="17">
        <v>-119935</v>
      </c>
      <c r="Q236" s="17">
        <v>-388341</v>
      </c>
      <c r="R236" s="17">
        <v>1841871</v>
      </c>
      <c r="S236" s="17">
        <v>1453530</v>
      </c>
    </row>
    <row r="237" spans="1:19" s="10" customFormat="1" ht="15" x14ac:dyDescent="0.25">
      <c r="A237" s="56">
        <v>756</v>
      </c>
      <c r="B237" s="57" t="s">
        <v>256</v>
      </c>
      <c r="C237" s="58"/>
      <c r="D237"/>
      <c r="E237"/>
      <c r="F237"/>
      <c r="G237" s="58"/>
      <c r="H237" s="17">
        <v>3702494</v>
      </c>
      <c r="I237" s="17"/>
      <c r="J237" s="17">
        <v>316265</v>
      </c>
      <c r="K237" s="17">
        <v>94143</v>
      </c>
      <c r="L237" s="17">
        <v>0</v>
      </c>
      <c r="M237" s="17">
        <v>-149652</v>
      </c>
      <c r="N237" s="17">
        <v>-854669</v>
      </c>
      <c r="O237" s="17">
        <v>0</v>
      </c>
      <c r="P237" s="17">
        <v>-265385</v>
      </c>
      <c r="Q237" s="17">
        <v>-859298</v>
      </c>
      <c r="R237" s="17">
        <v>4075569</v>
      </c>
      <c r="S237" s="17">
        <v>3216271</v>
      </c>
    </row>
    <row r="238" spans="1:19" s="10" customFormat="1" ht="15" x14ac:dyDescent="0.25">
      <c r="A238" s="56">
        <v>757</v>
      </c>
      <c r="B238" s="57" t="s">
        <v>257</v>
      </c>
      <c r="C238" s="58"/>
      <c r="D238"/>
      <c r="E238"/>
      <c r="F238"/>
      <c r="G238" s="58"/>
      <c r="H238" s="17">
        <v>949905</v>
      </c>
      <c r="I238" s="17"/>
      <c r="J238" s="17">
        <v>71761</v>
      </c>
      <c r="K238" s="17">
        <v>21361</v>
      </c>
      <c r="L238" s="17">
        <v>0</v>
      </c>
      <c r="M238" s="17">
        <v>-33957</v>
      </c>
      <c r="N238" s="17">
        <v>-193926</v>
      </c>
      <c r="O238" s="17">
        <v>0</v>
      </c>
      <c r="P238" s="17">
        <v>-60216</v>
      </c>
      <c r="Q238" s="17">
        <v>-194977</v>
      </c>
      <c r="R238" s="17">
        <v>924756</v>
      </c>
      <c r="S238" s="17">
        <v>729779</v>
      </c>
    </row>
    <row r="239" spans="1:19" s="10" customFormat="1" ht="15" x14ac:dyDescent="0.25">
      <c r="A239" s="56">
        <v>759</v>
      </c>
      <c r="B239" s="57" t="s">
        <v>258</v>
      </c>
      <c r="C239" s="58"/>
      <c r="D239"/>
      <c r="E239"/>
      <c r="F239"/>
      <c r="G239" s="58"/>
      <c r="H239" s="17">
        <v>0</v>
      </c>
      <c r="I239" s="17"/>
      <c r="J239" s="17">
        <v>0</v>
      </c>
      <c r="K239" s="17">
        <v>0</v>
      </c>
      <c r="L239" s="17">
        <v>0</v>
      </c>
      <c r="M239" s="17">
        <v>0</v>
      </c>
      <c r="N239" s="17">
        <v>0</v>
      </c>
      <c r="O239" s="17">
        <v>0</v>
      </c>
      <c r="P239" s="17">
        <v>0</v>
      </c>
      <c r="Q239" s="17">
        <v>0</v>
      </c>
      <c r="R239" s="17">
        <v>0</v>
      </c>
      <c r="S239" s="17">
        <v>0</v>
      </c>
    </row>
    <row r="240" spans="1:19" s="10" customFormat="1" ht="15" x14ac:dyDescent="0.25">
      <c r="A240" s="56">
        <v>760</v>
      </c>
      <c r="B240" s="57" t="s">
        <v>259</v>
      </c>
      <c r="C240" s="58"/>
      <c r="D240"/>
      <c r="E240"/>
      <c r="F240"/>
      <c r="G240" s="58"/>
      <c r="H240" s="17">
        <v>0</v>
      </c>
      <c r="I240" s="17"/>
      <c r="J240" s="17">
        <v>0</v>
      </c>
      <c r="K240" s="17">
        <v>0</v>
      </c>
      <c r="L240" s="17">
        <v>0</v>
      </c>
      <c r="M240" s="17">
        <v>0</v>
      </c>
      <c r="N240" s="17">
        <v>0</v>
      </c>
      <c r="O240" s="17">
        <v>0</v>
      </c>
      <c r="P240" s="17">
        <v>0</v>
      </c>
      <c r="Q240" s="17">
        <v>0</v>
      </c>
      <c r="R240" s="17">
        <v>0</v>
      </c>
      <c r="S240" s="17">
        <v>0</v>
      </c>
    </row>
    <row r="241" spans="1:19" s="10" customFormat="1" ht="15" x14ac:dyDescent="0.25">
      <c r="A241" s="56">
        <v>761</v>
      </c>
      <c r="B241" s="57" t="s">
        <v>260</v>
      </c>
      <c r="C241" s="58"/>
      <c r="D241"/>
      <c r="E241"/>
      <c r="F241"/>
      <c r="G241" s="58"/>
      <c r="H241" s="17">
        <v>873821</v>
      </c>
      <c r="I241" s="17"/>
      <c r="J241" s="17">
        <v>63216</v>
      </c>
      <c r="K241" s="17">
        <v>18818</v>
      </c>
      <c r="L241" s="17">
        <v>0</v>
      </c>
      <c r="M241" s="17">
        <v>-29913</v>
      </c>
      <c r="N241" s="17">
        <v>-170833</v>
      </c>
      <c r="O241" s="17">
        <v>0</v>
      </c>
      <c r="P241" s="17">
        <v>-53046</v>
      </c>
      <c r="Q241" s="17">
        <v>-171758</v>
      </c>
      <c r="R241" s="17">
        <v>814635</v>
      </c>
      <c r="S241" s="17">
        <v>642877</v>
      </c>
    </row>
    <row r="242" spans="1:19" s="10" customFormat="1" ht="15" x14ac:dyDescent="0.25">
      <c r="A242" s="56">
        <v>762</v>
      </c>
      <c r="B242" s="57" t="s">
        <v>261</v>
      </c>
      <c r="C242" s="58"/>
      <c r="D242"/>
      <c r="E242"/>
      <c r="F242"/>
      <c r="G242" s="58"/>
      <c r="H242" s="17">
        <v>0</v>
      </c>
      <c r="I242" s="17"/>
      <c r="J242" s="17">
        <v>0</v>
      </c>
      <c r="K242" s="17">
        <v>0</v>
      </c>
      <c r="L242" s="17">
        <v>0</v>
      </c>
      <c r="M242" s="17">
        <v>0</v>
      </c>
      <c r="N242" s="17">
        <v>0</v>
      </c>
      <c r="O242" s="17">
        <v>0</v>
      </c>
      <c r="P242" s="17">
        <v>0</v>
      </c>
      <c r="Q242" s="17">
        <v>0</v>
      </c>
      <c r="R242" s="17">
        <v>0</v>
      </c>
      <c r="S242" s="17">
        <v>0</v>
      </c>
    </row>
    <row r="243" spans="1:19" s="10" customFormat="1" ht="15" x14ac:dyDescent="0.25">
      <c r="A243" s="56">
        <v>765</v>
      </c>
      <c r="B243" s="57" t="s">
        <v>262</v>
      </c>
      <c r="C243" s="58"/>
      <c r="D243"/>
      <c r="E243"/>
      <c r="F243"/>
      <c r="G243" s="58"/>
      <c r="H243" s="17">
        <v>10183688</v>
      </c>
      <c r="I243" s="17"/>
      <c r="J243" s="17">
        <v>782772</v>
      </c>
      <c r="K243" s="17">
        <v>233009</v>
      </c>
      <c r="L243" s="17">
        <v>0</v>
      </c>
      <c r="M243" s="17">
        <v>-370395</v>
      </c>
      <c r="N243" s="17">
        <v>-2115347</v>
      </c>
      <c r="O243" s="17">
        <v>0</v>
      </c>
      <c r="P243" s="17">
        <v>-656841</v>
      </c>
      <c r="Q243" s="17">
        <v>-2126802</v>
      </c>
      <c r="R243" s="17">
        <v>10087229</v>
      </c>
      <c r="S243" s="17">
        <v>7960427</v>
      </c>
    </row>
    <row r="244" spans="1:19" s="10" customFormat="1" ht="15" x14ac:dyDescent="0.25">
      <c r="A244" s="56">
        <v>766</v>
      </c>
      <c r="B244" s="57" t="s">
        <v>263</v>
      </c>
      <c r="C244" s="58"/>
      <c r="D244"/>
      <c r="E244"/>
      <c r="F244"/>
      <c r="G244" s="58"/>
      <c r="H244" s="17">
        <v>40426</v>
      </c>
      <c r="I244" s="17"/>
      <c r="J244" s="17">
        <v>2597</v>
      </c>
      <c r="K244" s="17">
        <v>773</v>
      </c>
      <c r="L244" s="17">
        <v>0</v>
      </c>
      <c r="M244" s="17">
        <v>-1229</v>
      </c>
      <c r="N244" s="17">
        <v>-7019</v>
      </c>
      <c r="O244" s="17">
        <v>0</v>
      </c>
      <c r="P244" s="17">
        <v>-2180</v>
      </c>
      <c r="Q244" s="17">
        <v>-7058</v>
      </c>
      <c r="R244" s="17">
        <v>33472</v>
      </c>
      <c r="S244" s="17">
        <v>26414</v>
      </c>
    </row>
    <row r="245" spans="1:19" s="10" customFormat="1" ht="15" x14ac:dyDescent="0.25">
      <c r="A245" s="56">
        <v>767</v>
      </c>
      <c r="B245" s="57" t="s">
        <v>264</v>
      </c>
      <c r="C245" s="58"/>
      <c r="D245"/>
      <c r="E245"/>
      <c r="F245"/>
      <c r="G245" s="58"/>
      <c r="H245" s="17">
        <v>8101052</v>
      </c>
      <c r="I245" s="17"/>
      <c r="J245" s="17">
        <v>660760</v>
      </c>
      <c r="K245" s="17">
        <v>196689</v>
      </c>
      <c r="L245" s="17">
        <v>0</v>
      </c>
      <c r="M245" s="17">
        <v>-312660</v>
      </c>
      <c r="N245" s="17">
        <v>-1785624</v>
      </c>
      <c r="O245" s="17">
        <v>0</v>
      </c>
      <c r="P245" s="17">
        <v>-554458</v>
      </c>
      <c r="Q245" s="17">
        <v>-1795293</v>
      </c>
      <c r="R245" s="17">
        <v>8514913</v>
      </c>
      <c r="S245" s="17">
        <v>6719620</v>
      </c>
    </row>
    <row r="246" spans="1:19" s="10" customFormat="1" ht="15" x14ac:dyDescent="0.25">
      <c r="A246" s="56">
        <v>768</v>
      </c>
      <c r="B246" s="57" t="s">
        <v>265</v>
      </c>
      <c r="C246" s="58"/>
      <c r="D246"/>
      <c r="E246"/>
      <c r="F246"/>
      <c r="G246" s="58"/>
      <c r="H246" s="17">
        <v>1978763</v>
      </c>
      <c r="I246" s="17"/>
      <c r="J246" s="17">
        <v>152934</v>
      </c>
      <c r="K246" s="17">
        <v>45524</v>
      </c>
      <c r="L246" s="17">
        <v>0</v>
      </c>
      <c r="M246" s="17">
        <v>-72367</v>
      </c>
      <c r="N246" s="17">
        <v>-413284</v>
      </c>
      <c r="O246" s="17">
        <v>0</v>
      </c>
      <c r="P246" s="17">
        <v>-128330</v>
      </c>
      <c r="Q246" s="17">
        <v>-415523</v>
      </c>
      <c r="R246" s="17">
        <v>1970785</v>
      </c>
      <c r="S246" s="17">
        <v>1555262</v>
      </c>
    </row>
    <row r="247" spans="1:19" s="10" customFormat="1" ht="15" x14ac:dyDescent="0.25">
      <c r="A247" s="56">
        <v>769</v>
      </c>
      <c r="B247" s="57" t="s">
        <v>266</v>
      </c>
      <c r="C247" s="58"/>
      <c r="D247"/>
      <c r="E247"/>
      <c r="F247"/>
      <c r="G247" s="58"/>
      <c r="H247" s="17">
        <v>4415464</v>
      </c>
      <c r="I247" s="17"/>
      <c r="J247" s="17">
        <v>311772</v>
      </c>
      <c r="K247" s="17">
        <v>92805</v>
      </c>
      <c r="L247" s="17">
        <v>0</v>
      </c>
      <c r="M247" s="17">
        <v>-147526</v>
      </c>
      <c r="N247" s="17">
        <v>-842526</v>
      </c>
      <c r="O247" s="17">
        <v>0</v>
      </c>
      <c r="P247" s="17">
        <v>-261614</v>
      </c>
      <c r="Q247" s="17">
        <v>-847089</v>
      </c>
      <c r="R247" s="17">
        <v>4017662</v>
      </c>
      <c r="S247" s="17">
        <v>3170573</v>
      </c>
    </row>
    <row r="248" spans="1:19" s="10" customFormat="1" ht="15" x14ac:dyDescent="0.25">
      <c r="A248" s="56">
        <v>770</v>
      </c>
      <c r="B248" s="57" t="s">
        <v>267</v>
      </c>
      <c r="C248" s="58"/>
      <c r="D248"/>
      <c r="E248"/>
      <c r="F248"/>
      <c r="G248" s="58"/>
      <c r="H248" s="17">
        <v>2031041</v>
      </c>
      <c r="I248" s="17"/>
      <c r="J248" s="17">
        <v>145687</v>
      </c>
      <c r="K248" s="17">
        <v>43367</v>
      </c>
      <c r="L248" s="17">
        <v>0</v>
      </c>
      <c r="M248" s="17">
        <v>-68939</v>
      </c>
      <c r="N248" s="17">
        <v>-393702</v>
      </c>
      <c r="O248" s="17">
        <v>0</v>
      </c>
      <c r="P248" s="17">
        <v>-122249</v>
      </c>
      <c r="Q248" s="17">
        <v>-395836</v>
      </c>
      <c r="R248" s="17">
        <v>1877406</v>
      </c>
      <c r="S248" s="17">
        <v>1481570</v>
      </c>
    </row>
    <row r="249" spans="1:19" s="10" customFormat="1" ht="15" x14ac:dyDescent="0.25">
      <c r="A249" s="56">
        <v>771</v>
      </c>
      <c r="B249" s="57" t="s">
        <v>268</v>
      </c>
      <c r="C249" s="58"/>
      <c r="D249"/>
      <c r="E249"/>
      <c r="F249"/>
      <c r="G249" s="58"/>
      <c r="H249" s="17">
        <v>1237110</v>
      </c>
      <c r="I249" s="17"/>
      <c r="J249" s="17">
        <v>93294</v>
      </c>
      <c r="K249" s="17">
        <v>27771</v>
      </c>
      <c r="L249" s="17">
        <v>0</v>
      </c>
      <c r="M249" s="17">
        <v>-44145</v>
      </c>
      <c r="N249" s="17">
        <v>-252116</v>
      </c>
      <c r="O249" s="17">
        <v>0</v>
      </c>
      <c r="P249" s="17">
        <v>-78285</v>
      </c>
      <c r="Q249" s="17">
        <v>-253481</v>
      </c>
      <c r="R249" s="17">
        <v>1202239</v>
      </c>
      <c r="S249" s="17">
        <v>948758</v>
      </c>
    </row>
    <row r="250" spans="1:19" s="10" customFormat="1" ht="15" x14ac:dyDescent="0.25">
      <c r="A250" s="56">
        <v>772</v>
      </c>
      <c r="B250" s="57" t="s">
        <v>269</v>
      </c>
      <c r="C250" s="58"/>
      <c r="D250"/>
      <c r="E250"/>
      <c r="F250"/>
      <c r="G250" s="58"/>
      <c r="H250" s="17">
        <v>2217743</v>
      </c>
      <c r="I250" s="17"/>
      <c r="J250" s="17">
        <v>164193</v>
      </c>
      <c r="K250" s="17">
        <v>48876</v>
      </c>
      <c r="L250" s="17">
        <v>0</v>
      </c>
      <c r="M250" s="17">
        <v>-77694</v>
      </c>
      <c r="N250" s="17">
        <v>-443712</v>
      </c>
      <c r="O250" s="17">
        <v>0</v>
      </c>
      <c r="P250" s="17">
        <v>-137778</v>
      </c>
      <c r="Q250" s="17">
        <v>-446115</v>
      </c>
      <c r="R250" s="17">
        <v>2115881</v>
      </c>
      <c r="S250" s="17">
        <v>1669766</v>
      </c>
    </row>
    <row r="251" spans="1:19" s="10" customFormat="1" ht="15" x14ac:dyDescent="0.25">
      <c r="A251" s="56">
        <v>773</v>
      </c>
      <c r="B251" s="57" t="s">
        <v>270</v>
      </c>
      <c r="C251" s="58"/>
      <c r="D251"/>
      <c r="E251"/>
      <c r="F251"/>
      <c r="G251" s="58"/>
      <c r="H251" s="17">
        <v>1517384</v>
      </c>
      <c r="I251" s="17"/>
      <c r="J251" s="17">
        <v>115982</v>
      </c>
      <c r="K251" s="17">
        <v>34525</v>
      </c>
      <c r="L251" s="17">
        <v>0</v>
      </c>
      <c r="M251" s="17">
        <v>-54880</v>
      </c>
      <c r="N251" s="17">
        <v>-313428</v>
      </c>
      <c r="O251" s="17">
        <v>0</v>
      </c>
      <c r="P251" s="17">
        <v>-97323</v>
      </c>
      <c r="Q251" s="17">
        <v>-315124</v>
      </c>
      <c r="R251" s="17">
        <v>1494608</v>
      </c>
      <c r="S251" s="17">
        <v>1179484</v>
      </c>
    </row>
    <row r="252" spans="1:19" s="10" customFormat="1" ht="15" x14ac:dyDescent="0.25">
      <c r="A252" s="56">
        <v>774</v>
      </c>
      <c r="B252" s="57" t="s">
        <v>271</v>
      </c>
      <c r="C252" s="58"/>
      <c r="D252"/>
      <c r="E252"/>
      <c r="F252"/>
      <c r="G252" s="58"/>
      <c r="H252" s="17">
        <v>1673558</v>
      </c>
      <c r="I252" s="17"/>
      <c r="J252" s="17">
        <v>124112</v>
      </c>
      <c r="K252" s="17">
        <v>36945</v>
      </c>
      <c r="L252" s="17">
        <v>0</v>
      </c>
      <c r="M252" s="17">
        <v>-58722</v>
      </c>
      <c r="N252" s="17">
        <v>-335398</v>
      </c>
      <c r="O252" s="17">
        <v>0</v>
      </c>
      <c r="P252" s="17">
        <v>-104145</v>
      </c>
      <c r="Q252" s="17">
        <v>-337208</v>
      </c>
      <c r="R252" s="17">
        <v>1599375</v>
      </c>
      <c r="S252" s="17">
        <v>1262167</v>
      </c>
    </row>
    <row r="253" spans="1:19" s="10" customFormat="1" ht="15" x14ac:dyDescent="0.25">
      <c r="A253" s="56">
        <v>775</v>
      </c>
      <c r="B253" s="57" t="s">
        <v>272</v>
      </c>
      <c r="C253" s="58"/>
      <c r="D253"/>
      <c r="E253"/>
      <c r="F253"/>
      <c r="G253" s="58"/>
      <c r="H253" s="17">
        <v>1739543</v>
      </c>
      <c r="I253" s="17"/>
      <c r="J253" s="17">
        <v>140808</v>
      </c>
      <c r="K253" s="17">
        <v>41915</v>
      </c>
      <c r="L253" s="17">
        <v>0</v>
      </c>
      <c r="M253" s="17">
        <v>-66629</v>
      </c>
      <c r="N253" s="17">
        <v>-380517</v>
      </c>
      <c r="O253" s="17">
        <v>0</v>
      </c>
      <c r="P253" s="17">
        <v>-118155</v>
      </c>
      <c r="Q253" s="17">
        <v>-382578</v>
      </c>
      <c r="R253" s="17">
        <v>1814532</v>
      </c>
      <c r="S253" s="17">
        <v>1431954</v>
      </c>
    </row>
    <row r="254" spans="1:19" s="10" customFormat="1" ht="15" x14ac:dyDescent="0.25">
      <c r="A254" s="56">
        <v>776</v>
      </c>
      <c r="B254" s="57" t="s">
        <v>273</v>
      </c>
      <c r="C254" s="58"/>
      <c r="D254"/>
      <c r="E254"/>
      <c r="F254"/>
      <c r="G254" s="58"/>
      <c r="H254" s="17">
        <v>1791488</v>
      </c>
      <c r="I254" s="17"/>
      <c r="J254" s="17">
        <v>135590</v>
      </c>
      <c r="K254" s="17">
        <v>40361</v>
      </c>
      <c r="L254" s="17">
        <v>0</v>
      </c>
      <c r="M254" s="17">
        <v>-64162</v>
      </c>
      <c r="N254" s="17">
        <v>-366416</v>
      </c>
      <c r="O254" s="17">
        <v>0</v>
      </c>
      <c r="P254" s="17">
        <v>-113777</v>
      </c>
      <c r="Q254" s="17">
        <v>-368404</v>
      </c>
      <c r="R254" s="17">
        <v>1747290</v>
      </c>
      <c r="S254" s="17">
        <v>1378886</v>
      </c>
    </row>
    <row r="255" spans="1:19" s="10" customFormat="1" ht="15" x14ac:dyDescent="0.25">
      <c r="A255" s="56">
        <v>777</v>
      </c>
      <c r="B255" s="57" t="s">
        <v>274</v>
      </c>
      <c r="C255" s="58"/>
      <c r="D255"/>
      <c r="E255"/>
      <c r="F255"/>
      <c r="G255" s="58"/>
      <c r="H255" s="17">
        <v>8985480</v>
      </c>
      <c r="I255" s="17"/>
      <c r="J255" s="17">
        <v>689472</v>
      </c>
      <c r="K255" s="17">
        <v>205236</v>
      </c>
      <c r="L255" s="17">
        <v>0</v>
      </c>
      <c r="M255" s="17">
        <v>-326253</v>
      </c>
      <c r="N255" s="17">
        <v>-1863216</v>
      </c>
      <c r="O255" s="17">
        <v>0</v>
      </c>
      <c r="P255" s="17">
        <v>-578551</v>
      </c>
      <c r="Q255" s="17">
        <v>-1873312</v>
      </c>
      <c r="R255" s="17">
        <v>8884920</v>
      </c>
      <c r="S255" s="17">
        <v>7011608</v>
      </c>
    </row>
    <row r="256" spans="1:19" s="10" customFormat="1" ht="15" x14ac:dyDescent="0.25">
      <c r="A256" s="56">
        <v>778</v>
      </c>
      <c r="B256" s="57" t="s">
        <v>275</v>
      </c>
      <c r="C256" s="58"/>
      <c r="D256"/>
      <c r="E256"/>
      <c r="F256"/>
      <c r="G256" s="58"/>
      <c r="H256" s="17">
        <v>2026470</v>
      </c>
      <c r="I256" s="17"/>
      <c r="J256" s="17">
        <v>160776</v>
      </c>
      <c r="K256" s="17">
        <v>47858</v>
      </c>
      <c r="L256" s="17">
        <v>0</v>
      </c>
      <c r="M256" s="17">
        <v>-76080</v>
      </c>
      <c r="N256" s="17">
        <v>-434477</v>
      </c>
      <c r="O256" s="17">
        <v>0</v>
      </c>
      <c r="P256" s="17">
        <v>-134910</v>
      </c>
      <c r="Q256" s="17">
        <v>-436833</v>
      </c>
      <c r="R256" s="17">
        <v>2071845</v>
      </c>
      <c r="S256" s="17">
        <v>1635012</v>
      </c>
    </row>
    <row r="257" spans="1:19" s="10" customFormat="1" ht="15" x14ac:dyDescent="0.25">
      <c r="A257" s="56">
        <v>785</v>
      </c>
      <c r="B257" s="57" t="s">
        <v>276</v>
      </c>
      <c r="C257" s="58"/>
      <c r="D257"/>
      <c r="E257"/>
      <c r="F257"/>
      <c r="G257" s="58"/>
      <c r="H257" s="17">
        <v>2256210</v>
      </c>
      <c r="I257" s="17"/>
      <c r="J257" s="17">
        <v>173578</v>
      </c>
      <c r="K257" s="17">
        <v>51669</v>
      </c>
      <c r="L257" s="17">
        <v>0</v>
      </c>
      <c r="M257" s="17">
        <v>-82137</v>
      </c>
      <c r="N257" s="17">
        <v>-469073</v>
      </c>
      <c r="O257" s="17">
        <v>0</v>
      </c>
      <c r="P257" s="17">
        <v>-145653</v>
      </c>
      <c r="Q257" s="17">
        <v>-471616</v>
      </c>
      <c r="R257" s="17">
        <v>2236819</v>
      </c>
      <c r="S257" s="17">
        <v>1765203</v>
      </c>
    </row>
    <row r="258" spans="1:19" s="10" customFormat="1" ht="15" x14ac:dyDescent="0.25">
      <c r="A258" s="56">
        <v>786</v>
      </c>
      <c r="B258" s="57" t="s">
        <v>277</v>
      </c>
      <c r="C258" s="58"/>
      <c r="D258"/>
      <c r="E258"/>
      <c r="F258"/>
      <c r="G258" s="58"/>
      <c r="H258" s="17">
        <v>0</v>
      </c>
      <c r="I258" s="17"/>
      <c r="J258" s="17">
        <v>0</v>
      </c>
      <c r="K258" s="17">
        <v>0</v>
      </c>
      <c r="L258" s="17">
        <v>0</v>
      </c>
      <c r="M258" s="17">
        <v>0</v>
      </c>
      <c r="N258" s="17">
        <v>0</v>
      </c>
      <c r="O258" s="17">
        <v>0</v>
      </c>
      <c r="P258" s="17">
        <v>0</v>
      </c>
      <c r="Q258" s="17">
        <v>0</v>
      </c>
      <c r="R258" s="17">
        <v>0</v>
      </c>
      <c r="S258" s="17">
        <v>0</v>
      </c>
    </row>
    <row r="259" spans="1:19" s="10" customFormat="1" ht="15" x14ac:dyDescent="0.25">
      <c r="A259" s="56">
        <v>794</v>
      </c>
      <c r="B259" s="57" t="s">
        <v>278</v>
      </c>
      <c r="C259" s="58"/>
      <c r="D259"/>
      <c r="E259"/>
      <c r="F259"/>
      <c r="G259" s="58"/>
      <c r="H259" s="17">
        <v>2435848</v>
      </c>
      <c r="I259" s="17"/>
      <c r="J259" s="17">
        <v>188177</v>
      </c>
      <c r="K259" s="17">
        <v>56015</v>
      </c>
      <c r="L259" s="17">
        <v>0</v>
      </c>
      <c r="M259" s="17">
        <v>-89046</v>
      </c>
      <c r="N259" s="17">
        <v>-508526</v>
      </c>
      <c r="O259" s="17">
        <v>0</v>
      </c>
      <c r="P259" s="17">
        <v>-157903</v>
      </c>
      <c r="Q259" s="17">
        <v>-511283</v>
      </c>
      <c r="R259" s="17">
        <v>2424954</v>
      </c>
      <c r="S259" s="17">
        <v>1913671</v>
      </c>
    </row>
    <row r="260" spans="1:19" s="10" customFormat="1" ht="15" x14ac:dyDescent="0.25">
      <c r="A260" s="56">
        <v>820</v>
      </c>
      <c r="B260" s="57" t="s">
        <v>279</v>
      </c>
      <c r="C260" s="58"/>
      <c r="D260"/>
      <c r="E260"/>
      <c r="F260"/>
      <c r="G260" s="58"/>
      <c r="H260" s="17">
        <v>0</v>
      </c>
      <c r="I260" s="17"/>
      <c r="J260" s="17">
        <v>0</v>
      </c>
      <c r="K260" s="17">
        <v>0</v>
      </c>
      <c r="L260" s="17">
        <v>0</v>
      </c>
      <c r="M260" s="17">
        <v>0</v>
      </c>
      <c r="N260" s="17">
        <v>0</v>
      </c>
      <c r="O260" s="17">
        <v>0</v>
      </c>
      <c r="P260" s="17">
        <v>0</v>
      </c>
      <c r="Q260" s="17">
        <v>0</v>
      </c>
      <c r="R260" s="17">
        <v>0</v>
      </c>
      <c r="S260" s="17">
        <v>0</v>
      </c>
    </row>
    <row r="261" spans="1:19" s="10" customFormat="1" ht="15" x14ac:dyDescent="0.25">
      <c r="A261" s="56">
        <v>834</v>
      </c>
      <c r="B261" s="57" t="s">
        <v>280</v>
      </c>
      <c r="C261" s="58"/>
      <c r="D261"/>
      <c r="E261"/>
      <c r="F261"/>
      <c r="G261" s="58"/>
      <c r="H261" s="17">
        <v>0</v>
      </c>
      <c r="I261" s="17"/>
      <c r="J261" s="17">
        <v>0</v>
      </c>
      <c r="K261" s="17">
        <v>0</v>
      </c>
      <c r="L261" s="17">
        <v>0</v>
      </c>
      <c r="M261" s="17">
        <v>0</v>
      </c>
      <c r="N261" s="17">
        <v>0</v>
      </c>
      <c r="O261" s="17">
        <v>0</v>
      </c>
      <c r="P261" s="17">
        <v>0</v>
      </c>
      <c r="Q261" s="17">
        <v>0</v>
      </c>
      <c r="R261" s="17">
        <v>0</v>
      </c>
      <c r="S261" s="17">
        <v>0</v>
      </c>
    </row>
    <row r="262" spans="1:19" s="10" customFormat="1" ht="15" x14ac:dyDescent="0.25">
      <c r="A262" s="56">
        <v>837</v>
      </c>
      <c r="B262" s="57" t="s">
        <v>281</v>
      </c>
      <c r="C262" s="58"/>
      <c r="D262"/>
      <c r="E262"/>
      <c r="F262"/>
      <c r="G262" s="58"/>
      <c r="H262" s="17">
        <v>0</v>
      </c>
      <c r="I262" s="17"/>
      <c r="J262" s="17">
        <v>0</v>
      </c>
      <c r="K262" s="17">
        <v>0</v>
      </c>
      <c r="L262" s="17">
        <v>0</v>
      </c>
      <c r="M262" s="17">
        <v>0</v>
      </c>
      <c r="N262" s="17">
        <v>0</v>
      </c>
      <c r="O262" s="17">
        <v>0</v>
      </c>
      <c r="P262" s="17">
        <v>0</v>
      </c>
      <c r="Q262" s="17">
        <v>0</v>
      </c>
      <c r="R262" s="17">
        <v>0</v>
      </c>
      <c r="S262" s="17">
        <v>0</v>
      </c>
    </row>
    <row r="263" spans="1:19" s="10" customFormat="1" ht="15" x14ac:dyDescent="0.25">
      <c r="A263" s="56">
        <v>838</v>
      </c>
      <c r="B263" s="57" t="s">
        <v>282</v>
      </c>
      <c r="C263" s="58"/>
      <c r="D263"/>
      <c r="E263"/>
      <c r="F263"/>
      <c r="G263" s="58"/>
      <c r="H263" s="17">
        <v>0</v>
      </c>
      <c r="I263" s="17"/>
      <c r="J263" s="17">
        <v>0</v>
      </c>
      <c r="K263" s="17">
        <v>0</v>
      </c>
      <c r="L263" s="17">
        <v>0</v>
      </c>
      <c r="M263" s="17">
        <v>0</v>
      </c>
      <c r="N263" s="17">
        <v>0</v>
      </c>
      <c r="O263" s="17">
        <v>0</v>
      </c>
      <c r="P263" s="17">
        <v>0</v>
      </c>
      <c r="Q263" s="17">
        <v>0</v>
      </c>
      <c r="R263" s="17">
        <v>0</v>
      </c>
      <c r="S263" s="17">
        <v>0</v>
      </c>
    </row>
    <row r="264" spans="1:19" s="10" customFormat="1" ht="15" x14ac:dyDescent="0.25">
      <c r="A264" s="56">
        <v>839</v>
      </c>
      <c r="B264" s="57" t="s">
        <v>283</v>
      </c>
      <c r="C264" s="58"/>
      <c r="D264"/>
      <c r="E264"/>
      <c r="F264"/>
      <c r="G264" s="58"/>
      <c r="H264" s="17">
        <v>0</v>
      </c>
      <c r="I264" s="17"/>
      <c r="J264" s="17">
        <v>0</v>
      </c>
      <c r="K264" s="17">
        <v>0</v>
      </c>
      <c r="L264" s="17">
        <v>0</v>
      </c>
      <c r="M264" s="17">
        <v>0</v>
      </c>
      <c r="N264" s="17">
        <v>0</v>
      </c>
      <c r="O264" s="17">
        <v>0</v>
      </c>
      <c r="P264" s="17">
        <v>0</v>
      </c>
      <c r="Q264" s="17">
        <v>0</v>
      </c>
      <c r="R264" s="17">
        <v>0</v>
      </c>
      <c r="S264" s="17">
        <v>0</v>
      </c>
    </row>
    <row r="265" spans="1:19" s="10" customFormat="1" ht="15" x14ac:dyDescent="0.25">
      <c r="A265" s="56">
        <v>840</v>
      </c>
      <c r="B265" s="57" t="s">
        <v>284</v>
      </c>
      <c r="C265" s="58"/>
      <c r="D265"/>
      <c r="E265"/>
      <c r="F265"/>
      <c r="G265" s="58"/>
      <c r="H265" s="17">
        <v>0</v>
      </c>
      <c r="I265" s="17"/>
      <c r="J265" s="17">
        <v>0</v>
      </c>
      <c r="K265" s="17">
        <v>0</v>
      </c>
      <c r="L265" s="17">
        <v>0</v>
      </c>
      <c r="M265" s="17">
        <v>0</v>
      </c>
      <c r="N265" s="17">
        <v>0</v>
      </c>
      <c r="O265" s="17">
        <v>0</v>
      </c>
      <c r="P265" s="17">
        <v>0</v>
      </c>
      <c r="Q265" s="17">
        <v>0</v>
      </c>
      <c r="R265" s="17">
        <v>0</v>
      </c>
      <c r="S265" s="17">
        <v>0</v>
      </c>
    </row>
    <row r="266" spans="1:19" s="10" customFormat="1" ht="15" x14ac:dyDescent="0.25">
      <c r="A266" s="56">
        <v>841</v>
      </c>
      <c r="B266" s="57" t="s">
        <v>285</v>
      </c>
      <c r="C266" s="58"/>
      <c r="D266"/>
      <c r="E266"/>
      <c r="F266"/>
      <c r="G266" s="58"/>
      <c r="H266" s="17">
        <v>201824</v>
      </c>
      <c r="I266" s="17"/>
      <c r="J266" s="17">
        <v>15347</v>
      </c>
      <c r="K266" s="17">
        <v>4568</v>
      </c>
      <c r="L266" s="17">
        <v>0</v>
      </c>
      <c r="M266" s="17">
        <v>-7263</v>
      </c>
      <c r="N266" s="17">
        <v>-41472</v>
      </c>
      <c r="O266" s="17">
        <v>0</v>
      </c>
      <c r="P266" s="17">
        <v>-12878</v>
      </c>
      <c r="Q266" s="17">
        <v>-41698</v>
      </c>
      <c r="R266" s="17">
        <v>197764</v>
      </c>
      <c r="S266" s="17">
        <v>156066</v>
      </c>
    </row>
    <row r="267" spans="1:19" s="10" customFormat="1" ht="15" x14ac:dyDescent="0.25">
      <c r="A267" s="13">
        <v>842</v>
      </c>
      <c r="B267" s="14" t="s">
        <v>286</v>
      </c>
      <c r="D267"/>
      <c r="E267"/>
      <c r="F267"/>
      <c r="H267" s="17">
        <v>0</v>
      </c>
      <c r="I267" s="17"/>
      <c r="J267" s="17">
        <v>0</v>
      </c>
      <c r="K267" s="17">
        <v>0</v>
      </c>
      <c r="L267" s="17">
        <v>0</v>
      </c>
      <c r="M267" s="17">
        <v>0</v>
      </c>
      <c r="N267" s="17">
        <v>0</v>
      </c>
      <c r="O267" s="17">
        <v>0</v>
      </c>
      <c r="P267" s="17">
        <v>0</v>
      </c>
      <c r="Q267" s="17">
        <v>0</v>
      </c>
      <c r="R267" s="17">
        <v>0</v>
      </c>
      <c r="S267" s="17">
        <v>0</v>
      </c>
    </row>
    <row r="268" spans="1:19" s="10" customFormat="1" ht="15" x14ac:dyDescent="0.25">
      <c r="A268" s="13">
        <v>844</v>
      </c>
      <c r="B268" s="14" t="s">
        <v>287</v>
      </c>
      <c r="D268"/>
      <c r="E268"/>
      <c r="F268"/>
      <c r="H268" s="17">
        <v>0</v>
      </c>
      <c r="I268" s="17"/>
      <c r="J268" s="17">
        <v>0</v>
      </c>
      <c r="K268" s="17">
        <v>0</v>
      </c>
      <c r="L268" s="17">
        <v>0</v>
      </c>
      <c r="M268" s="17">
        <v>0</v>
      </c>
      <c r="N268" s="17">
        <v>0</v>
      </c>
      <c r="O268" s="17">
        <v>0</v>
      </c>
      <c r="P268" s="17">
        <v>0</v>
      </c>
      <c r="Q268" s="17">
        <v>0</v>
      </c>
      <c r="R268" s="17">
        <v>0</v>
      </c>
      <c r="S268" s="17">
        <v>0</v>
      </c>
    </row>
    <row r="269" spans="1:19" s="10" customFormat="1" ht="15" x14ac:dyDescent="0.25">
      <c r="A269" s="13">
        <v>845</v>
      </c>
      <c r="B269" s="14" t="s">
        <v>288</v>
      </c>
      <c r="D269"/>
      <c r="E269"/>
      <c r="F269"/>
      <c r="H269" s="17">
        <v>0</v>
      </c>
      <c r="I269" s="17"/>
      <c r="J269" s="17">
        <v>0</v>
      </c>
      <c r="K269" s="17">
        <v>0</v>
      </c>
      <c r="L269" s="17">
        <v>0</v>
      </c>
      <c r="M269" s="17">
        <v>0</v>
      </c>
      <c r="N269" s="17">
        <v>0</v>
      </c>
      <c r="O269" s="17">
        <v>0</v>
      </c>
      <c r="P269" s="17">
        <v>0</v>
      </c>
      <c r="Q269" s="17">
        <v>0</v>
      </c>
      <c r="R269" s="17">
        <v>0</v>
      </c>
      <c r="S269" s="17">
        <v>0</v>
      </c>
    </row>
    <row r="270" spans="1:19" s="10" customFormat="1" ht="15" x14ac:dyDescent="0.25">
      <c r="A270" s="13">
        <v>847</v>
      </c>
      <c r="B270" s="14" t="s">
        <v>289</v>
      </c>
      <c r="D270"/>
      <c r="E270"/>
      <c r="F270"/>
      <c r="H270" s="17">
        <v>0</v>
      </c>
      <c r="I270" s="17"/>
      <c r="J270" s="17">
        <v>0</v>
      </c>
      <c r="K270" s="17">
        <v>0</v>
      </c>
      <c r="L270" s="17">
        <v>0</v>
      </c>
      <c r="M270" s="17">
        <v>0</v>
      </c>
      <c r="N270" s="17">
        <v>0</v>
      </c>
      <c r="O270" s="17">
        <v>0</v>
      </c>
      <c r="P270" s="17">
        <v>0</v>
      </c>
      <c r="Q270" s="17">
        <v>0</v>
      </c>
      <c r="R270" s="17">
        <v>0</v>
      </c>
      <c r="S270" s="17">
        <v>0</v>
      </c>
    </row>
    <row r="271" spans="1:19" s="10" customFormat="1" ht="15" x14ac:dyDescent="0.25">
      <c r="A271" s="13">
        <v>848</v>
      </c>
      <c r="B271" s="14" t="s">
        <v>290</v>
      </c>
      <c r="D271"/>
      <c r="E271"/>
      <c r="F271"/>
      <c r="H271" s="17">
        <v>3063947</v>
      </c>
      <c r="I271" s="17"/>
      <c r="J271" s="17">
        <v>250089</v>
      </c>
      <c r="K271" s="17">
        <v>74444</v>
      </c>
      <c r="L271" s="17">
        <v>0</v>
      </c>
      <c r="M271" s="17">
        <v>-118332</v>
      </c>
      <c r="N271" s="17">
        <v>-675837</v>
      </c>
      <c r="O271" s="17">
        <v>0</v>
      </c>
      <c r="P271" s="17">
        <v>-209855</v>
      </c>
      <c r="Q271" s="17">
        <v>-679491</v>
      </c>
      <c r="R271" s="17">
        <v>3222790</v>
      </c>
      <c r="S271" s="17">
        <v>2543299</v>
      </c>
    </row>
    <row r="272" spans="1:19" s="10" customFormat="1" ht="15" x14ac:dyDescent="0.25">
      <c r="A272" s="13">
        <v>850</v>
      </c>
      <c r="B272" s="14" t="s">
        <v>291</v>
      </c>
      <c r="D272"/>
      <c r="E272"/>
      <c r="F272"/>
      <c r="H272" s="17">
        <v>0</v>
      </c>
      <c r="I272" s="17"/>
      <c r="J272" s="17">
        <v>0</v>
      </c>
      <c r="K272" s="17">
        <v>0</v>
      </c>
      <c r="L272" s="17">
        <v>0</v>
      </c>
      <c r="M272" s="17">
        <v>0</v>
      </c>
      <c r="N272" s="17">
        <v>0</v>
      </c>
      <c r="O272" s="17">
        <v>0</v>
      </c>
      <c r="P272" s="17">
        <v>0</v>
      </c>
      <c r="Q272" s="17">
        <v>0</v>
      </c>
      <c r="R272" s="17">
        <v>0</v>
      </c>
      <c r="S272" s="17">
        <v>0</v>
      </c>
    </row>
    <row r="273" spans="1:19" s="10" customFormat="1" ht="15" x14ac:dyDescent="0.25">
      <c r="A273" s="13">
        <v>851</v>
      </c>
      <c r="B273" s="14" t="s">
        <v>292</v>
      </c>
      <c r="D273"/>
      <c r="E273"/>
      <c r="F273"/>
      <c r="H273" s="17">
        <v>102562</v>
      </c>
      <c r="I273" s="17"/>
      <c r="J273" s="17">
        <v>7582</v>
      </c>
      <c r="K273" s="17">
        <v>2257</v>
      </c>
      <c r="L273" s="17">
        <v>0</v>
      </c>
      <c r="M273" s="17">
        <v>-3587</v>
      </c>
      <c r="N273" s="17">
        <v>-20488</v>
      </c>
      <c r="O273" s="17">
        <v>0</v>
      </c>
      <c r="P273" s="17">
        <v>-6362</v>
      </c>
      <c r="Q273" s="17">
        <v>-20598</v>
      </c>
      <c r="R273" s="17">
        <v>97701</v>
      </c>
      <c r="S273" s="17">
        <v>77103</v>
      </c>
    </row>
    <row r="274" spans="1:19" s="10" customFormat="1" ht="15" x14ac:dyDescent="0.25">
      <c r="A274" s="13">
        <v>852</v>
      </c>
      <c r="B274" s="14" t="s">
        <v>293</v>
      </c>
      <c r="D274"/>
      <c r="E274"/>
      <c r="F274"/>
      <c r="H274" s="17">
        <v>108576</v>
      </c>
      <c r="I274" s="17"/>
      <c r="J274" s="17">
        <v>9186</v>
      </c>
      <c r="K274" s="17">
        <v>2734</v>
      </c>
      <c r="L274" s="17">
        <v>0</v>
      </c>
      <c r="M274" s="17">
        <v>-4346</v>
      </c>
      <c r="N274" s="17">
        <v>-24823</v>
      </c>
      <c r="O274" s="17">
        <v>0</v>
      </c>
      <c r="P274" s="17">
        <v>-7708</v>
      </c>
      <c r="Q274" s="17">
        <v>-24957</v>
      </c>
      <c r="R274" s="17">
        <v>118373</v>
      </c>
      <c r="S274" s="17">
        <v>93416</v>
      </c>
    </row>
    <row r="275" spans="1:19" s="10" customFormat="1" ht="15" x14ac:dyDescent="0.25">
      <c r="A275" s="13">
        <v>853</v>
      </c>
      <c r="B275" s="14" t="s">
        <v>294</v>
      </c>
      <c r="D275"/>
      <c r="E275"/>
      <c r="F275"/>
      <c r="H275" s="17">
        <v>0</v>
      </c>
      <c r="I275" s="17"/>
      <c r="J275" s="17">
        <v>0</v>
      </c>
      <c r="K275" s="17">
        <v>0</v>
      </c>
      <c r="L275" s="17">
        <v>0</v>
      </c>
      <c r="M275" s="17">
        <v>0</v>
      </c>
      <c r="N275" s="17">
        <v>0</v>
      </c>
      <c r="O275" s="17">
        <v>0</v>
      </c>
      <c r="P275" s="17">
        <v>0</v>
      </c>
      <c r="Q275" s="17">
        <v>0</v>
      </c>
      <c r="R275" s="17">
        <v>0</v>
      </c>
      <c r="S275" s="17">
        <v>0</v>
      </c>
    </row>
    <row r="276" spans="1:19" s="10" customFormat="1" ht="15" x14ac:dyDescent="0.25">
      <c r="A276" s="13">
        <v>859</v>
      </c>
      <c r="B276" s="14" t="s">
        <v>295</v>
      </c>
      <c r="D276"/>
      <c r="E276"/>
      <c r="F276"/>
      <c r="H276" s="17">
        <v>0</v>
      </c>
      <c r="I276" s="17"/>
      <c r="J276" s="17">
        <v>0</v>
      </c>
      <c r="K276" s="17">
        <v>0</v>
      </c>
      <c r="L276" s="17">
        <v>0</v>
      </c>
      <c r="M276" s="17">
        <v>0</v>
      </c>
      <c r="N276" s="17">
        <v>0</v>
      </c>
      <c r="O276" s="17">
        <v>0</v>
      </c>
      <c r="P276" s="17">
        <v>0</v>
      </c>
      <c r="Q276" s="17">
        <v>0</v>
      </c>
      <c r="R276" s="17">
        <v>0</v>
      </c>
      <c r="S276" s="17">
        <v>0</v>
      </c>
    </row>
    <row r="277" spans="1:19" s="10" customFormat="1" ht="15" x14ac:dyDescent="0.25">
      <c r="A277" s="13">
        <v>861</v>
      </c>
      <c r="B277" s="14" t="s">
        <v>296</v>
      </c>
      <c r="D277"/>
      <c r="E277"/>
      <c r="F277"/>
      <c r="H277" s="17">
        <v>0</v>
      </c>
      <c r="I277" s="17"/>
      <c r="J277" s="17">
        <v>0</v>
      </c>
      <c r="K277" s="17">
        <v>0</v>
      </c>
      <c r="L277" s="17">
        <v>0</v>
      </c>
      <c r="M277" s="17">
        <v>0</v>
      </c>
      <c r="N277" s="17">
        <v>0</v>
      </c>
      <c r="O277" s="17">
        <v>0</v>
      </c>
      <c r="P277" s="17">
        <v>0</v>
      </c>
      <c r="Q277" s="17">
        <v>0</v>
      </c>
      <c r="R277" s="17">
        <v>0</v>
      </c>
      <c r="S277" s="17">
        <v>0</v>
      </c>
    </row>
    <row r="278" spans="1:19" s="10" customFormat="1" ht="15" x14ac:dyDescent="0.25">
      <c r="A278" s="13">
        <v>862</v>
      </c>
      <c r="B278" s="14" t="s">
        <v>297</v>
      </c>
      <c r="D278"/>
      <c r="E278"/>
      <c r="F278"/>
      <c r="H278" s="17">
        <v>0</v>
      </c>
      <c r="I278" s="17"/>
      <c r="J278" s="17">
        <v>0</v>
      </c>
      <c r="K278" s="17">
        <v>0</v>
      </c>
      <c r="L278" s="17">
        <v>0</v>
      </c>
      <c r="M278" s="17">
        <v>0</v>
      </c>
      <c r="N278" s="17">
        <v>0</v>
      </c>
      <c r="O278" s="17">
        <v>0</v>
      </c>
      <c r="P278" s="17">
        <v>0</v>
      </c>
      <c r="Q278" s="17">
        <v>0</v>
      </c>
      <c r="R278" s="17">
        <v>0</v>
      </c>
      <c r="S278" s="17">
        <v>0</v>
      </c>
    </row>
    <row r="279" spans="1:19" s="10" customFormat="1" ht="15" x14ac:dyDescent="0.25">
      <c r="A279" s="13">
        <v>863</v>
      </c>
      <c r="B279" s="14" t="s">
        <v>298</v>
      </c>
      <c r="D279"/>
      <c r="E279"/>
      <c r="F279"/>
      <c r="H279" s="17">
        <v>0</v>
      </c>
      <c r="I279" s="17"/>
      <c r="J279" s="17">
        <v>0</v>
      </c>
      <c r="K279" s="17">
        <v>0</v>
      </c>
      <c r="L279" s="17">
        <v>0</v>
      </c>
      <c r="M279" s="17">
        <v>0</v>
      </c>
      <c r="N279" s="17">
        <v>0</v>
      </c>
      <c r="O279" s="17">
        <v>0</v>
      </c>
      <c r="P279" s="17">
        <v>0</v>
      </c>
      <c r="Q279" s="17">
        <v>0</v>
      </c>
      <c r="R279" s="17">
        <v>0</v>
      </c>
      <c r="S279" s="17">
        <v>0</v>
      </c>
    </row>
    <row r="280" spans="1:19" s="10" customFormat="1" ht="15" x14ac:dyDescent="0.25">
      <c r="A280" s="13">
        <v>864</v>
      </c>
      <c r="B280" s="14" t="s">
        <v>299</v>
      </c>
      <c r="D280"/>
      <c r="E280"/>
      <c r="F280"/>
      <c r="H280" s="17">
        <v>0</v>
      </c>
      <c r="I280" s="17"/>
      <c r="J280" s="17">
        <v>0</v>
      </c>
      <c r="K280" s="17">
        <v>0</v>
      </c>
      <c r="L280" s="17">
        <v>0</v>
      </c>
      <c r="M280" s="17">
        <v>0</v>
      </c>
      <c r="N280" s="17">
        <v>0</v>
      </c>
      <c r="O280" s="17">
        <v>0</v>
      </c>
      <c r="P280" s="17">
        <v>0</v>
      </c>
      <c r="Q280" s="17">
        <v>0</v>
      </c>
      <c r="R280" s="17">
        <v>0</v>
      </c>
      <c r="S280" s="17">
        <v>0</v>
      </c>
    </row>
    <row r="281" spans="1:19" s="10" customFormat="1" ht="15" x14ac:dyDescent="0.25">
      <c r="A281" s="13">
        <v>865</v>
      </c>
      <c r="B281" s="14" t="s">
        <v>300</v>
      </c>
      <c r="D281"/>
      <c r="E281"/>
      <c r="F281"/>
      <c r="H281" s="17">
        <v>0</v>
      </c>
      <c r="I281" s="17"/>
      <c r="J281" s="17">
        <v>0</v>
      </c>
      <c r="K281" s="17">
        <v>0</v>
      </c>
      <c r="L281" s="17">
        <v>0</v>
      </c>
      <c r="M281" s="17">
        <v>0</v>
      </c>
      <c r="N281" s="17">
        <v>0</v>
      </c>
      <c r="O281" s="17">
        <v>0</v>
      </c>
      <c r="P281" s="17">
        <v>0</v>
      </c>
      <c r="Q281" s="17">
        <v>0</v>
      </c>
      <c r="R281" s="17">
        <v>0</v>
      </c>
      <c r="S281" s="17">
        <v>0</v>
      </c>
    </row>
    <row r="282" spans="1:19" s="10" customFormat="1" ht="15" x14ac:dyDescent="0.25">
      <c r="A282" s="13">
        <v>866</v>
      </c>
      <c r="B282" s="14" t="s">
        <v>301</v>
      </c>
      <c r="D282"/>
      <c r="E282"/>
      <c r="F282"/>
      <c r="H282" s="17">
        <v>0</v>
      </c>
      <c r="I282" s="17"/>
      <c r="J282" s="17">
        <v>0</v>
      </c>
      <c r="K282" s="17">
        <v>0</v>
      </c>
      <c r="L282" s="17">
        <v>0</v>
      </c>
      <c r="M282" s="17">
        <v>0</v>
      </c>
      <c r="N282" s="17">
        <v>0</v>
      </c>
      <c r="O282" s="17">
        <v>0</v>
      </c>
      <c r="P282" s="17">
        <v>0</v>
      </c>
      <c r="Q282" s="17">
        <v>0</v>
      </c>
      <c r="R282" s="17">
        <v>0</v>
      </c>
      <c r="S282" s="17">
        <v>0</v>
      </c>
    </row>
    <row r="283" spans="1:19" s="10" customFormat="1" ht="15" x14ac:dyDescent="0.25">
      <c r="A283" s="13">
        <v>867</v>
      </c>
      <c r="B283" s="14" t="s">
        <v>302</v>
      </c>
      <c r="D283"/>
      <c r="E283"/>
      <c r="F283"/>
      <c r="H283" s="17">
        <v>0</v>
      </c>
      <c r="I283" s="17"/>
      <c r="J283" s="17">
        <v>0</v>
      </c>
      <c r="K283" s="17">
        <v>0</v>
      </c>
      <c r="L283" s="17">
        <v>0</v>
      </c>
      <c r="M283" s="17">
        <v>0</v>
      </c>
      <c r="N283" s="17">
        <v>0</v>
      </c>
      <c r="O283" s="17">
        <v>0</v>
      </c>
      <c r="P283" s="17">
        <v>0</v>
      </c>
      <c r="Q283" s="17">
        <v>0</v>
      </c>
      <c r="R283" s="17">
        <v>0</v>
      </c>
      <c r="S283" s="17">
        <v>0</v>
      </c>
    </row>
    <row r="284" spans="1:19" s="10" customFormat="1" ht="15" x14ac:dyDescent="0.25">
      <c r="A284" s="13">
        <v>868</v>
      </c>
      <c r="B284" s="14" t="s">
        <v>303</v>
      </c>
      <c r="D284"/>
      <c r="E284"/>
      <c r="F284"/>
      <c r="H284" s="17">
        <v>0</v>
      </c>
      <c r="I284" s="17"/>
      <c r="J284" s="17">
        <v>0</v>
      </c>
      <c r="K284" s="17">
        <v>0</v>
      </c>
      <c r="L284" s="17">
        <v>0</v>
      </c>
      <c r="M284" s="17">
        <v>0</v>
      </c>
      <c r="N284" s="17">
        <v>0</v>
      </c>
      <c r="O284" s="17">
        <v>0</v>
      </c>
      <c r="P284" s="17">
        <v>0</v>
      </c>
      <c r="Q284" s="17">
        <v>0</v>
      </c>
      <c r="R284" s="17">
        <v>0</v>
      </c>
      <c r="S284" s="17">
        <v>0</v>
      </c>
    </row>
    <row r="285" spans="1:19" s="10" customFormat="1" ht="15" x14ac:dyDescent="0.25">
      <c r="A285" s="13">
        <v>869</v>
      </c>
      <c r="B285" s="14" t="s">
        <v>304</v>
      </c>
      <c r="D285"/>
      <c r="E285"/>
      <c r="F285"/>
      <c r="H285" s="17">
        <v>0</v>
      </c>
      <c r="I285" s="17"/>
      <c r="J285" s="17">
        <v>0</v>
      </c>
      <c r="K285" s="17">
        <v>0</v>
      </c>
      <c r="L285" s="17">
        <v>0</v>
      </c>
      <c r="M285" s="17">
        <v>0</v>
      </c>
      <c r="N285" s="17">
        <v>0</v>
      </c>
      <c r="O285" s="17">
        <v>0</v>
      </c>
      <c r="P285" s="17">
        <v>0</v>
      </c>
      <c r="Q285" s="17">
        <v>0</v>
      </c>
      <c r="R285" s="17">
        <v>0</v>
      </c>
      <c r="S285" s="17">
        <v>0</v>
      </c>
    </row>
    <row r="286" spans="1:19" s="10" customFormat="1" ht="15" x14ac:dyDescent="0.25">
      <c r="A286" s="13">
        <v>879</v>
      </c>
      <c r="B286" s="14" t="s">
        <v>305</v>
      </c>
      <c r="D286"/>
      <c r="E286"/>
      <c r="F286"/>
      <c r="H286" s="17">
        <v>0</v>
      </c>
      <c r="I286" s="17"/>
      <c r="J286" s="17">
        <v>0</v>
      </c>
      <c r="K286" s="17">
        <v>0</v>
      </c>
      <c r="L286" s="17">
        <v>0</v>
      </c>
      <c r="M286" s="17">
        <v>0</v>
      </c>
      <c r="N286" s="17">
        <v>0</v>
      </c>
      <c r="O286" s="17">
        <v>0</v>
      </c>
      <c r="P286" s="17">
        <v>0</v>
      </c>
      <c r="Q286" s="17">
        <v>0</v>
      </c>
      <c r="R286" s="17">
        <v>0</v>
      </c>
      <c r="S286" s="17">
        <v>0</v>
      </c>
    </row>
    <row r="287" spans="1:19" s="10" customFormat="1" ht="15" x14ac:dyDescent="0.25">
      <c r="A287" s="13">
        <v>911</v>
      </c>
      <c r="B287" s="14" t="s">
        <v>306</v>
      </c>
      <c r="D287"/>
      <c r="E287"/>
      <c r="F287"/>
      <c r="H287" s="17">
        <v>0</v>
      </c>
      <c r="I287" s="17"/>
      <c r="J287" s="17">
        <v>0</v>
      </c>
      <c r="K287" s="17">
        <v>0</v>
      </c>
      <c r="L287" s="17">
        <v>0</v>
      </c>
      <c r="M287" s="17">
        <v>0</v>
      </c>
      <c r="N287" s="17">
        <v>0</v>
      </c>
      <c r="O287" s="17">
        <v>0</v>
      </c>
      <c r="P287" s="17">
        <v>0</v>
      </c>
      <c r="Q287" s="17">
        <v>0</v>
      </c>
      <c r="R287" s="17">
        <v>0</v>
      </c>
      <c r="S287" s="17">
        <v>0</v>
      </c>
    </row>
    <row r="288" spans="1:19" s="10" customFormat="1" ht="15" x14ac:dyDescent="0.25">
      <c r="A288" s="13">
        <v>912</v>
      </c>
      <c r="B288" s="14" t="s">
        <v>307</v>
      </c>
      <c r="D288"/>
      <c r="E288"/>
      <c r="F288"/>
      <c r="H288" s="17">
        <v>1055395</v>
      </c>
      <c r="I288" s="17"/>
      <c r="J288" s="17">
        <v>80891</v>
      </c>
      <c r="K288" s="17">
        <v>24079</v>
      </c>
      <c r="L288" s="17">
        <v>0</v>
      </c>
      <c r="M288" s="17">
        <v>-38282</v>
      </c>
      <c r="N288" s="17">
        <v>-218598</v>
      </c>
      <c r="O288" s="17">
        <v>0</v>
      </c>
      <c r="P288" s="17">
        <v>-67877</v>
      </c>
      <c r="Q288" s="17">
        <v>-219787</v>
      </c>
      <c r="R288" s="17">
        <v>1042407</v>
      </c>
      <c r="S288" s="17">
        <v>822620</v>
      </c>
    </row>
    <row r="289" spans="1:19" s="10" customFormat="1" ht="15" x14ac:dyDescent="0.25">
      <c r="A289" s="13">
        <v>913</v>
      </c>
      <c r="B289" s="14" t="s">
        <v>308</v>
      </c>
      <c r="D289"/>
      <c r="E289"/>
      <c r="F289"/>
      <c r="H289" s="17">
        <v>3934</v>
      </c>
      <c r="I289" s="17"/>
      <c r="J289" s="17">
        <v>387</v>
      </c>
      <c r="K289" s="17">
        <v>115</v>
      </c>
      <c r="L289" s="17">
        <v>0</v>
      </c>
      <c r="M289" s="17">
        <v>-178</v>
      </c>
      <c r="N289" s="17">
        <v>-1045</v>
      </c>
      <c r="O289" s="17">
        <v>0</v>
      </c>
      <c r="P289" s="17">
        <v>-324</v>
      </c>
      <c r="Q289" s="17">
        <v>-1045</v>
      </c>
      <c r="R289" s="17">
        <v>4983</v>
      </c>
      <c r="S289" s="17">
        <v>3938</v>
      </c>
    </row>
    <row r="290" spans="1:19" s="10" customFormat="1" ht="15" x14ac:dyDescent="0.25">
      <c r="A290" s="13">
        <v>916</v>
      </c>
      <c r="B290" s="14" t="s">
        <v>309</v>
      </c>
      <c r="D290"/>
      <c r="E290"/>
      <c r="F290"/>
      <c r="H290" s="17">
        <v>0</v>
      </c>
      <c r="I290" s="17"/>
      <c r="J290" s="17">
        <v>0</v>
      </c>
      <c r="K290" s="17">
        <v>0</v>
      </c>
      <c r="L290" s="17">
        <v>0</v>
      </c>
      <c r="M290" s="17">
        <v>0</v>
      </c>
      <c r="N290" s="17">
        <v>0</v>
      </c>
      <c r="O290" s="17">
        <v>0</v>
      </c>
      <c r="P290" s="17">
        <v>0</v>
      </c>
      <c r="Q290" s="17">
        <v>0</v>
      </c>
      <c r="R290" s="17">
        <v>0</v>
      </c>
      <c r="S290" s="17">
        <v>0</v>
      </c>
    </row>
    <row r="291" spans="1:19" s="10" customFormat="1" ht="15" x14ac:dyDescent="0.25">
      <c r="A291" s="13">
        <v>920</v>
      </c>
      <c r="B291" s="14" t="s">
        <v>310</v>
      </c>
      <c r="D291"/>
      <c r="E291"/>
      <c r="F291"/>
      <c r="H291" s="17">
        <v>0</v>
      </c>
      <c r="I291" s="17"/>
      <c r="J291" s="17">
        <v>0</v>
      </c>
      <c r="K291" s="17">
        <v>0</v>
      </c>
      <c r="L291" s="17">
        <v>0</v>
      </c>
      <c r="M291" s="17">
        <v>0</v>
      </c>
      <c r="N291" s="17">
        <v>0</v>
      </c>
      <c r="O291" s="17">
        <v>0</v>
      </c>
      <c r="P291" s="17">
        <v>0</v>
      </c>
      <c r="Q291" s="17">
        <v>0</v>
      </c>
      <c r="R291" s="17">
        <v>0</v>
      </c>
      <c r="S291" s="17">
        <v>0</v>
      </c>
    </row>
    <row r="292" spans="1:19" s="10" customFormat="1" ht="15" x14ac:dyDescent="0.25">
      <c r="A292" s="13">
        <v>922</v>
      </c>
      <c r="B292" s="14" t="s">
        <v>311</v>
      </c>
      <c r="D292"/>
      <c r="E292"/>
      <c r="F292"/>
      <c r="H292" s="17">
        <v>1575565</v>
      </c>
      <c r="I292" s="17"/>
      <c r="J292" s="17">
        <v>117029</v>
      </c>
      <c r="K292" s="17">
        <v>34836</v>
      </c>
      <c r="L292" s="17">
        <v>0</v>
      </c>
      <c r="M292" s="17">
        <v>-55376</v>
      </c>
      <c r="N292" s="17">
        <v>-316258</v>
      </c>
      <c r="O292" s="17">
        <v>0</v>
      </c>
      <c r="P292" s="17">
        <v>-98202</v>
      </c>
      <c r="Q292" s="17">
        <v>-317971</v>
      </c>
      <c r="R292" s="17">
        <v>1508104</v>
      </c>
      <c r="S292" s="17">
        <v>1190133</v>
      </c>
    </row>
    <row r="293" spans="1:19" s="10" customFormat="1" ht="15" x14ac:dyDescent="0.25">
      <c r="A293" s="13">
        <v>937</v>
      </c>
      <c r="B293" s="14" t="s">
        <v>312</v>
      </c>
      <c r="D293"/>
      <c r="E293"/>
      <c r="F293"/>
      <c r="H293" s="17">
        <v>218142</v>
      </c>
      <c r="I293" s="17"/>
      <c r="J293" s="17">
        <v>15132</v>
      </c>
      <c r="K293" s="17">
        <v>4504</v>
      </c>
      <c r="L293" s="17">
        <v>0</v>
      </c>
      <c r="M293" s="17">
        <v>-7162</v>
      </c>
      <c r="N293" s="17">
        <v>-40892</v>
      </c>
      <c r="O293" s="17">
        <v>0</v>
      </c>
      <c r="P293" s="17">
        <v>-12698</v>
      </c>
      <c r="Q293" s="17">
        <v>-41116</v>
      </c>
      <c r="R293" s="17">
        <v>194998</v>
      </c>
      <c r="S293" s="17">
        <v>153882</v>
      </c>
    </row>
    <row r="294" spans="1:19" s="10" customFormat="1" ht="15" x14ac:dyDescent="0.25">
      <c r="A294" s="13">
        <v>938</v>
      </c>
      <c r="B294" s="14" t="s">
        <v>313</v>
      </c>
      <c r="D294"/>
      <c r="E294"/>
      <c r="F294"/>
      <c r="H294" s="17">
        <v>78963</v>
      </c>
      <c r="I294" s="17"/>
      <c r="J294" s="17">
        <v>7485</v>
      </c>
      <c r="K294" s="17">
        <v>2228</v>
      </c>
      <c r="L294" s="17">
        <v>0</v>
      </c>
      <c r="M294" s="17">
        <v>-3542</v>
      </c>
      <c r="N294" s="17">
        <v>-20228</v>
      </c>
      <c r="O294" s="17">
        <v>0</v>
      </c>
      <c r="P294" s="17">
        <v>-6281</v>
      </c>
      <c r="Q294" s="17">
        <v>-20338</v>
      </c>
      <c r="R294" s="17">
        <v>96460</v>
      </c>
      <c r="S294" s="17">
        <v>76122</v>
      </c>
    </row>
    <row r="295" spans="1:19" s="10" customFormat="1" ht="15" x14ac:dyDescent="0.25">
      <c r="A295" s="13">
        <v>942</v>
      </c>
      <c r="B295" s="14" t="s">
        <v>314</v>
      </c>
      <c r="D295"/>
      <c r="E295"/>
      <c r="F295"/>
      <c r="H295" s="17">
        <v>174307</v>
      </c>
      <c r="I295" s="17"/>
      <c r="J295" s="17">
        <v>12849</v>
      </c>
      <c r="K295" s="17">
        <v>3825</v>
      </c>
      <c r="L295" s="17">
        <v>0</v>
      </c>
      <c r="M295" s="17">
        <v>-6079</v>
      </c>
      <c r="N295" s="17">
        <v>-34724</v>
      </c>
      <c r="O295" s="17">
        <v>0</v>
      </c>
      <c r="P295" s="17">
        <v>-10782</v>
      </c>
      <c r="Q295" s="17">
        <v>-34911</v>
      </c>
      <c r="R295" s="17">
        <v>165586</v>
      </c>
      <c r="S295" s="17">
        <v>130675</v>
      </c>
    </row>
    <row r="296" spans="1:19" s="10" customFormat="1" ht="15" x14ac:dyDescent="0.25">
      <c r="A296" s="13">
        <v>946</v>
      </c>
      <c r="B296" s="14" t="s">
        <v>315</v>
      </c>
      <c r="D296"/>
      <c r="E296"/>
      <c r="F296"/>
      <c r="H296" s="17">
        <v>0</v>
      </c>
      <c r="I296" s="17"/>
      <c r="J296" s="17">
        <v>0</v>
      </c>
      <c r="K296" s="17">
        <v>0</v>
      </c>
      <c r="L296" s="17">
        <v>0</v>
      </c>
      <c r="M296" s="17">
        <v>0</v>
      </c>
      <c r="N296" s="17">
        <v>0</v>
      </c>
      <c r="O296" s="17">
        <v>0</v>
      </c>
      <c r="P296" s="17">
        <v>0</v>
      </c>
      <c r="Q296" s="17">
        <v>0</v>
      </c>
      <c r="R296" s="17">
        <v>0</v>
      </c>
      <c r="S296" s="17">
        <v>0</v>
      </c>
    </row>
    <row r="297" spans="1:19" s="10" customFormat="1" ht="15" x14ac:dyDescent="0.25">
      <c r="A297" s="13">
        <v>948</v>
      </c>
      <c r="B297" s="14" t="s">
        <v>316</v>
      </c>
      <c r="D297"/>
      <c r="E297"/>
      <c r="F297"/>
      <c r="H297" s="17">
        <v>122167</v>
      </c>
      <c r="I297" s="17"/>
      <c r="J297" s="17">
        <v>8083</v>
      </c>
      <c r="K297" s="17">
        <v>2406</v>
      </c>
      <c r="L297" s="17">
        <v>0</v>
      </c>
      <c r="M297" s="17">
        <v>-3826</v>
      </c>
      <c r="N297" s="17">
        <v>-21844</v>
      </c>
      <c r="O297" s="17">
        <v>0</v>
      </c>
      <c r="P297" s="17">
        <v>-6783</v>
      </c>
      <c r="Q297" s="17">
        <v>-21964</v>
      </c>
      <c r="R297" s="17">
        <v>104164</v>
      </c>
      <c r="S297" s="17">
        <v>82200</v>
      </c>
    </row>
    <row r="298" spans="1:19" s="10" customFormat="1" ht="15" x14ac:dyDescent="0.25">
      <c r="A298" s="13">
        <v>957</v>
      </c>
      <c r="B298" s="14" t="s">
        <v>317</v>
      </c>
      <c r="D298"/>
      <c r="E298"/>
      <c r="F298"/>
      <c r="H298" s="17">
        <v>44803</v>
      </c>
      <c r="I298" s="17"/>
      <c r="J298" s="17">
        <v>3306</v>
      </c>
      <c r="K298" s="17">
        <v>984</v>
      </c>
      <c r="L298" s="17">
        <v>0</v>
      </c>
      <c r="M298" s="17">
        <v>-1562</v>
      </c>
      <c r="N298" s="17">
        <v>-8933</v>
      </c>
      <c r="O298" s="17">
        <v>0</v>
      </c>
      <c r="P298" s="17">
        <v>-2774</v>
      </c>
      <c r="Q298" s="17">
        <v>-8979</v>
      </c>
      <c r="R298" s="17">
        <v>42598</v>
      </c>
      <c r="S298" s="17">
        <v>33619</v>
      </c>
    </row>
    <row r="299" spans="1:19" s="10" customFormat="1" ht="15" x14ac:dyDescent="0.25">
      <c r="A299" s="13">
        <v>960</v>
      </c>
      <c r="B299" s="14" t="s">
        <v>318</v>
      </c>
      <c r="D299"/>
      <c r="E299"/>
      <c r="F299"/>
      <c r="H299" s="17">
        <v>422617</v>
      </c>
      <c r="I299" s="17"/>
      <c r="J299" s="17">
        <v>34621</v>
      </c>
      <c r="K299" s="17">
        <v>10306</v>
      </c>
      <c r="L299" s="17">
        <v>0</v>
      </c>
      <c r="M299" s="17">
        <v>-16382</v>
      </c>
      <c r="N299" s="17">
        <v>-93560</v>
      </c>
      <c r="O299" s="17">
        <v>0</v>
      </c>
      <c r="P299" s="17">
        <v>-29051</v>
      </c>
      <c r="Q299" s="17">
        <v>-94066</v>
      </c>
      <c r="R299" s="17">
        <v>446149</v>
      </c>
      <c r="S299" s="17">
        <v>352083</v>
      </c>
    </row>
    <row r="300" spans="1:19" s="10" customFormat="1" ht="15" x14ac:dyDescent="0.25">
      <c r="A300" s="13">
        <v>961</v>
      </c>
      <c r="B300" s="14" t="s">
        <v>319</v>
      </c>
      <c r="D300"/>
      <c r="E300"/>
      <c r="F300"/>
      <c r="H300" s="17">
        <v>492893</v>
      </c>
      <c r="I300" s="17"/>
      <c r="J300" s="17">
        <v>36822</v>
      </c>
      <c r="K300" s="17">
        <v>10961</v>
      </c>
      <c r="L300" s="17">
        <v>0</v>
      </c>
      <c r="M300" s="17">
        <v>-17420</v>
      </c>
      <c r="N300" s="17">
        <v>-99508</v>
      </c>
      <c r="O300" s="17">
        <v>0</v>
      </c>
      <c r="P300" s="17">
        <v>-30898</v>
      </c>
      <c r="Q300" s="17">
        <v>-100043</v>
      </c>
      <c r="R300" s="17">
        <v>474511</v>
      </c>
      <c r="S300" s="17">
        <v>374468</v>
      </c>
    </row>
    <row r="301" spans="1:19" s="10" customFormat="1" ht="15" x14ac:dyDescent="0.25">
      <c r="A301" s="13">
        <v>962</v>
      </c>
      <c r="B301" s="14" t="s">
        <v>320</v>
      </c>
      <c r="D301"/>
      <c r="E301"/>
      <c r="F301"/>
      <c r="H301" s="17">
        <v>0</v>
      </c>
      <c r="I301" s="17"/>
      <c r="J301" s="17">
        <v>0</v>
      </c>
      <c r="K301" s="17">
        <v>0</v>
      </c>
      <c r="L301" s="17">
        <v>0</v>
      </c>
      <c r="M301" s="17">
        <v>0</v>
      </c>
      <c r="N301" s="17">
        <v>0</v>
      </c>
      <c r="O301" s="17">
        <v>0</v>
      </c>
      <c r="P301" s="17">
        <v>0</v>
      </c>
      <c r="Q301" s="17">
        <v>0</v>
      </c>
      <c r="R301" s="17">
        <v>0</v>
      </c>
      <c r="S301" s="17">
        <v>0</v>
      </c>
    </row>
    <row r="302" spans="1:19" s="10" customFormat="1" ht="15" x14ac:dyDescent="0.25">
      <c r="A302" s="13">
        <v>963</v>
      </c>
      <c r="B302" s="14" t="s">
        <v>321</v>
      </c>
      <c r="D302"/>
      <c r="E302"/>
      <c r="F302"/>
      <c r="H302" s="17">
        <v>0</v>
      </c>
      <c r="I302" s="17"/>
      <c r="J302" s="17">
        <v>0</v>
      </c>
      <c r="K302" s="17">
        <v>0</v>
      </c>
      <c r="L302" s="17">
        <v>0</v>
      </c>
      <c r="M302" s="17">
        <v>0</v>
      </c>
      <c r="N302" s="17">
        <v>0</v>
      </c>
      <c r="O302" s="17">
        <v>0</v>
      </c>
      <c r="P302" s="17">
        <v>0</v>
      </c>
      <c r="Q302" s="17">
        <v>0</v>
      </c>
      <c r="R302" s="17">
        <v>0</v>
      </c>
      <c r="S302" s="17">
        <v>0</v>
      </c>
    </row>
    <row r="303" spans="1:19" s="10" customFormat="1" ht="15" x14ac:dyDescent="0.25">
      <c r="A303" s="13">
        <v>964</v>
      </c>
      <c r="B303" s="14" t="s">
        <v>322</v>
      </c>
      <c r="D303"/>
      <c r="E303"/>
      <c r="F303"/>
      <c r="H303" s="17">
        <v>0</v>
      </c>
      <c r="I303" s="17"/>
      <c r="J303" s="17">
        <v>0</v>
      </c>
      <c r="K303" s="17">
        <v>0</v>
      </c>
      <c r="L303" s="17">
        <v>0</v>
      </c>
      <c r="M303" s="17">
        <v>0</v>
      </c>
      <c r="N303" s="17">
        <v>0</v>
      </c>
      <c r="O303" s="17">
        <v>0</v>
      </c>
      <c r="P303" s="17">
        <v>0</v>
      </c>
      <c r="Q303" s="17">
        <v>0</v>
      </c>
      <c r="R303" s="17">
        <v>0</v>
      </c>
      <c r="S303" s="17">
        <v>0</v>
      </c>
    </row>
    <row r="304" spans="1:19" s="10" customFormat="1" ht="15" x14ac:dyDescent="0.25">
      <c r="A304" s="13">
        <v>968</v>
      </c>
      <c r="B304" s="14" t="s">
        <v>323</v>
      </c>
      <c r="D304"/>
      <c r="E304"/>
      <c r="F304"/>
      <c r="H304" s="17">
        <v>0</v>
      </c>
      <c r="I304" s="17"/>
      <c r="J304" s="17">
        <v>0</v>
      </c>
      <c r="K304" s="17">
        <v>0</v>
      </c>
      <c r="L304" s="17">
        <v>0</v>
      </c>
      <c r="M304" s="17">
        <v>0</v>
      </c>
      <c r="N304" s="17">
        <v>0</v>
      </c>
      <c r="O304" s="17">
        <v>0</v>
      </c>
      <c r="P304" s="17">
        <v>0</v>
      </c>
      <c r="Q304" s="17">
        <v>0</v>
      </c>
      <c r="R304" s="17">
        <v>0</v>
      </c>
      <c r="S304" s="17">
        <v>0</v>
      </c>
    </row>
    <row r="305" spans="1:19" s="10" customFormat="1" ht="15" x14ac:dyDescent="0.25">
      <c r="A305" s="13">
        <v>972</v>
      </c>
      <c r="B305" s="14" t="s">
        <v>324</v>
      </c>
      <c r="D305"/>
      <c r="E305"/>
      <c r="F305"/>
      <c r="H305" s="17">
        <v>0</v>
      </c>
      <c r="I305" s="17"/>
      <c r="J305" s="17">
        <v>0</v>
      </c>
      <c r="K305" s="17">
        <v>0</v>
      </c>
      <c r="L305" s="17">
        <v>0</v>
      </c>
      <c r="M305" s="17">
        <v>0</v>
      </c>
      <c r="N305" s="17">
        <v>0</v>
      </c>
      <c r="O305" s="17">
        <v>0</v>
      </c>
      <c r="P305" s="17">
        <v>0</v>
      </c>
      <c r="Q305" s="17">
        <v>0</v>
      </c>
      <c r="R305" s="17">
        <v>0</v>
      </c>
      <c r="S305" s="17">
        <v>0</v>
      </c>
    </row>
    <row r="306" spans="1:19" s="10" customFormat="1" ht="15" x14ac:dyDescent="0.25">
      <c r="A306" s="13">
        <v>980</v>
      </c>
      <c r="B306" s="14" t="s">
        <v>325</v>
      </c>
      <c r="D306"/>
      <c r="E306"/>
      <c r="F306"/>
      <c r="H306" s="17">
        <v>0</v>
      </c>
      <c r="I306" s="17"/>
      <c r="J306" s="17">
        <v>0</v>
      </c>
      <c r="K306" s="17">
        <v>0</v>
      </c>
      <c r="L306" s="17">
        <v>0</v>
      </c>
      <c r="M306" s="17">
        <v>0</v>
      </c>
      <c r="N306" s="17">
        <v>0</v>
      </c>
      <c r="O306" s="17">
        <v>0</v>
      </c>
      <c r="P306" s="17">
        <v>0</v>
      </c>
      <c r="Q306" s="17">
        <v>0</v>
      </c>
      <c r="R306" s="17">
        <v>0</v>
      </c>
      <c r="S306" s="17">
        <v>0</v>
      </c>
    </row>
    <row r="307" spans="1:19" s="10" customFormat="1" ht="15" x14ac:dyDescent="0.25">
      <c r="A307" s="13">
        <v>986</v>
      </c>
      <c r="B307" s="14" t="s">
        <v>326</v>
      </c>
      <c r="D307"/>
      <c r="E307"/>
      <c r="F307"/>
      <c r="H307" s="17">
        <v>0</v>
      </c>
      <c r="I307" s="17"/>
      <c r="J307" s="17">
        <v>0</v>
      </c>
      <c r="K307" s="17">
        <v>0</v>
      </c>
      <c r="L307" s="17">
        <v>0</v>
      </c>
      <c r="M307" s="17">
        <v>0</v>
      </c>
      <c r="N307" s="17">
        <v>0</v>
      </c>
      <c r="O307" s="17">
        <v>0</v>
      </c>
      <c r="P307" s="17">
        <v>0</v>
      </c>
      <c r="Q307" s="17">
        <v>0</v>
      </c>
      <c r="R307" s="17">
        <v>0</v>
      </c>
      <c r="S307" s="17">
        <v>0</v>
      </c>
    </row>
    <row r="308" spans="1:19" s="10" customFormat="1" ht="15" x14ac:dyDescent="0.25">
      <c r="A308" s="13">
        <v>989</v>
      </c>
      <c r="B308" s="14" t="s">
        <v>327</v>
      </c>
      <c r="D308"/>
      <c r="E308"/>
      <c r="F308"/>
      <c r="H308" s="17">
        <v>0</v>
      </c>
      <c r="I308" s="17"/>
      <c r="J308" s="17">
        <v>0</v>
      </c>
      <c r="K308" s="17">
        <v>0</v>
      </c>
      <c r="L308" s="17">
        <v>0</v>
      </c>
      <c r="M308" s="17">
        <v>0</v>
      </c>
      <c r="N308" s="17">
        <v>0</v>
      </c>
      <c r="O308" s="17">
        <v>0</v>
      </c>
      <c r="P308" s="17">
        <v>0</v>
      </c>
      <c r="Q308" s="17">
        <v>0</v>
      </c>
      <c r="R308" s="17">
        <v>0</v>
      </c>
      <c r="S308" s="17">
        <v>0</v>
      </c>
    </row>
    <row r="309" spans="1:19" s="10" customFormat="1" ht="15" x14ac:dyDescent="0.25">
      <c r="A309" s="13">
        <v>992</v>
      </c>
      <c r="B309" s="14" t="s">
        <v>328</v>
      </c>
      <c r="D309"/>
      <c r="E309"/>
      <c r="F309"/>
      <c r="H309" s="17">
        <v>0</v>
      </c>
      <c r="I309" s="17"/>
      <c r="J309" s="17">
        <v>0</v>
      </c>
      <c r="K309" s="17">
        <v>0</v>
      </c>
      <c r="L309" s="17">
        <v>0</v>
      </c>
      <c r="M309" s="17">
        <v>0</v>
      </c>
      <c r="N309" s="17">
        <v>0</v>
      </c>
      <c r="O309" s="17">
        <v>0</v>
      </c>
      <c r="P309" s="17">
        <v>0</v>
      </c>
      <c r="Q309" s="17">
        <v>0</v>
      </c>
      <c r="R309" s="17">
        <v>0</v>
      </c>
      <c r="S309" s="17">
        <v>0</v>
      </c>
    </row>
    <row r="310" spans="1:19" s="10" customFormat="1" ht="15" x14ac:dyDescent="0.25">
      <c r="A310" s="13">
        <v>993</v>
      </c>
      <c r="B310" s="14" t="s">
        <v>329</v>
      </c>
      <c r="D310"/>
      <c r="E310"/>
      <c r="F310"/>
      <c r="H310" s="17">
        <v>0</v>
      </c>
      <c r="I310" s="17"/>
      <c r="J310" s="17">
        <v>0</v>
      </c>
      <c r="K310" s="17">
        <v>0</v>
      </c>
      <c r="L310" s="17">
        <v>0</v>
      </c>
      <c r="M310" s="17">
        <v>0</v>
      </c>
      <c r="N310" s="17">
        <v>0</v>
      </c>
      <c r="O310" s="17">
        <v>0</v>
      </c>
      <c r="P310" s="17">
        <v>0</v>
      </c>
      <c r="Q310" s="17">
        <v>0</v>
      </c>
      <c r="R310" s="17">
        <v>0</v>
      </c>
      <c r="S310" s="17">
        <v>0</v>
      </c>
    </row>
    <row r="311" spans="1:19" s="10" customFormat="1" ht="15" x14ac:dyDescent="0.25">
      <c r="A311" s="13">
        <v>995</v>
      </c>
      <c r="B311" s="14" t="s">
        <v>330</v>
      </c>
      <c r="D311"/>
      <c r="E311"/>
      <c r="F311"/>
      <c r="H311" s="17">
        <v>0</v>
      </c>
      <c r="I311" s="17"/>
      <c r="J311" s="17">
        <v>0</v>
      </c>
      <c r="K311" s="17">
        <v>0</v>
      </c>
      <c r="L311" s="17">
        <v>0</v>
      </c>
      <c r="M311" s="17">
        <v>0</v>
      </c>
      <c r="N311" s="17">
        <v>0</v>
      </c>
      <c r="O311" s="17">
        <v>0</v>
      </c>
      <c r="P311" s="17">
        <v>0</v>
      </c>
      <c r="Q311" s="17">
        <v>0</v>
      </c>
      <c r="R311" s="17">
        <v>0</v>
      </c>
      <c r="S311" s="17">
        <v>0</v>
      </c>
    </row>
    <row r="312" spans="1:19" s="10" customFormat="1" ht="16.5" x14ac:dyDescent="0.35">
      <c r="A312" s="13">
        <v>999</v>
      </c>
      <c r="B312" s="14" t="s">
        <v>331</v>
      </c>
      <c r="D312"/>
      <c r="E312"/>
      <c r="F312"/>
      <c r="H312" s="59">
        <v>6789374</v>
      </c>
      <c r="I312" s="59"/>
      <c r="J312" s="59">
        <v>560870</v>
      </c>
      <c r="K312" s="59">
        <v>166955</v>
      </c>
      <c r="L312" s="59">
        <v>0</v>
      </c>
      <c r="M312" s="59">
        <v>-265393</v>
      </c>
      <c r="N312" s="59">
        <v>-1515683</v>
      </c>
      <c r="O312" s="59">
        <v>0</v>
      </c>
      <c r="P312" s="59">
        <v>-470638</v>
      </c>
      <c r="Q312" s="59">
        <v>-1523889</v>
      </c>
      <c r="R312" s="59">
        <v>7227673</v>
      </c>
      <c r="S312" s="59">
        <v>5703784</v>
      </c>
    </row>
    <row r="313" spans="1:19" ht="15" x14ac:dyDescent="0.25">
      <c r="D313"/>
      <c r="E313"/>
      <c r="F313"/>
    </row>
    <row r="314" spans="1:19" s="48" customFormat="1" ht="16.5" x14ac:dyDescent="0.35">
      <c r="A314" s="44" t="s">
        <v>332</v>
      </c>
      <c r="B314" s="60"/>
      <c r="C314" s="61"/>
      <c r="D314"/>
      <c r="E314"/>
      <c r="F314"/>
      <c r="G314" s="61"/>
      <c r="H314" s="47">
        <v>568823810</v>
      </c>
      <c r="I314" s="62">
        <v>0</v>
      </c>
      <c r="J314" s="47">
        <v>44140894</v>
      </c>
      <c r="K314" s="47">
        <v>13139469</v>
      </c>
      <c r="L314" s="47">
        <v>0</v>
      </c>
      <c r="M314" s="47">
        <v>-20886891</v>
      </c>
      <c r="N314" s="47">
        <v>-119285462</v>
      </c>
      <c r="O314" s="47">
        <v>0</v>
      </c>
      <c r="P314" s="47">
        <v>-37039565</v>
      </c>
      <c r="Q314" s="47">
        <v>-119931555</v>
      </c>
      <c r="R314" s="47">
        <v>568823810</v>
      </c>
      <c r="S314" s="47">
        <v>448892255</v>
      </c>
    </row>
    <row r="316" spans="1:19" x14ac:dyDescent="0.2">
      <c r="H316" s="64"/>
      <c r="M316" s="63"/>
    </row>
    <row r="317" spans="1:19" x14ac:dyDescent="0.2">
      <c r="H317" s="27"/>
      <c r="I317" s="27"/>
      <c r="J317" s="27"/>
      <c r="K317" s="27"/>
      <c r="L317" s="27"/>
      <c r="M317" s="27"/>
      <c r="N317" s="27"/>
      <c r="O317" s="27"/>
      <c r="P317" s="27"/>
      <c r="Q317" s="27"/>
      <c r="R317" s="27"/>
      <c r="S317" s="27"/>
    </row>
  </sheetData>
  <sheetProtection algorithmName="SHA-512" hashValue="DJdFWALC5h5taxW/gzh9gvyyX6KSpH9jd2vurs4gKkrEYX06lWTk9DFZ52W8UnQluNITO50JbN6jY/k+PZuh+A==" saltValue="7hdIJheV7YMHJYa8eCmivQ==" spinCount="100000" sheet="1" objects="1" scenarios="1"/>
  <mergeCells count="1">
    <mergeCell ref="J2:S2"/>
  </mergeCells>
  <printOptions horizontalCentered="1"/>
  <pageMargins left="0.2" right="0.2" top="0.25" bottom="0.5" header="0.3" footer="0.3"/>
  <pageSetup scale="80" fitToHeight="0" pageOrder="overThenDown" orientation="landscape" r:id="rId1"/>
  <headerFooter scaleWithDoc="0">
    <oddFooter>&amp;L&amp;Z&amp;F&amp;R&amp;D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L314"/>
  <sheetViews>
    <sheetView showGridLines="0" showRowColHeaders="0" zoomScaleNormal="100" zoomScaleSheetLayoutView="70" workbookViewId="0">
      <pane xSplit="2" ySplit="4" topLeftCell="C5" activePane="bottomRight" state="frozen"/>
      <selection pane="topRight"/>
      <selection pane="bottomLeft"/>
      <selection pane="bottomRight"/>
    </sheetView>
  </sheetViews>
  <sheetFormatPr defaultColWidth="9.140625" defaultRowHeight="12.75" x14ac:dyDescent="0.2"/>
  <cols>
    <col min="1" max="1" width="11.7109375" style="2" bestFit="1" customWidth="1"/>
    <col min="2" max="2" width="46.7109375" style="14" customWidth="1"/>
    <col min="3" max="3" width="15" style="2" bestFit="1" customWidth="1"/>
    <col min="4" max="4" width="12.140625" style="2" customWidth="1"/>
    <col min="5" max="5" width="15" style="2" bestFit="1" customWidth="1"/>
    <col min="6" max="6" width="12.85546875" style="2" bestFit="1" customWidth="1"/>
    <col min="7" max="7" width="13.5703125" style="2" customWidth="1"/>
    <col min="8" max="8" width="15" style="2" customWidth="1"/>
    <col min="9" max="9" width="13.5703125" style="2" customWidth="1"/>
    <col min="10" max="10" width="14.5703125" style="2" customWidth="1"/>
    <col min="11" max="11" width="13" style="2" customWidth="1"/>
    <col min="12" max="12" width="16" style="2" customWidth="1"/>
    <col min="13" max="16384" width="9.140625" style="2"/>
  </cols>
  <sheetData>
    <row r="1" spans="1:12" ht="15.75" x14ac:dyDescent="0.25">
      <c r="A1" s="1" t="s">
        <v>368</v>
      </c>
      <c r="C1" s="3" t="s">
        <v>1</v>
      </c>
      <c r="D1" s="3" t="s">
        <v>2</v>
      </c>
      <c r="E1" s="3" t="s">
        <v>3</v>
      </c>
      <c r="F1" s="3" t="s">
        <v>4</v>
      </c>
      <c r="G1" s="3" t="s">
        <v>5</v>
      </c>
      <c r="H1" s="3" t="s">
        <v>6</v>
      </c>
      <c r="I1" s="3" t="s">
        <v>7</v>
      </c>
      <c r="J1" s="3" t="s">
        <v>8</v>
      </c>
      <c r="K1" s="3" t="s">
        <v>9</v>
      </c>
      <c r="L1" s="3" t="s">
        <v>10</v>
      </c>
    </row>
    <row r="2" spans="1:12" x14ac:dyDescent="0.2">
      <c r="C2" s="160" t="s">
        <v>349</v>
      </c>
      <c r="D2" s="160"/>
      <c r="E2" s="160"/>
      <c r="F2" s="160"/>
      <c r="G2" s="160"/>
      <c r="H2" s="160"/>
      <c r="I2" s="160"/>
      <c r="J2" s="160"/>
      <c r="K2" s="160"/>
      <c r="L2" s="160"/>
    </row>
    <row r="3" spans="1:12" s="10" customFormat="1" ht="51" x14ac:dyDescent="0.2">
      <c r="A3" s="51" t="s">
        <v>18</v>
      </c>
      <c r="B3" s="31" t="s">
        <v>13</v>
      </c>
      <c r="C3" s="53" t="s">
        <v>359</v>
      </c>
      <c r="D3" s="53" t="s">
        <v>360</v>
      </c>
      <c r="E3" s="53" t="s">
        <v>361</v>
      </c>
      <c r="F3" s="53" t="s">
        <v>355</v>
      </c>
      <c r="G3" s="53" t="s">
        <v>362</v>
      </c>
      <c r="H3" s="53" t="s">
        <v>363</v>
      </c>
      <c r="I3" s="55" t="s">
        <v>364</v>
      </c>
      <c r="J3" s="55" t="s">
        <v>365</v>
      </c>
      <c r="K3" s="55" t="s">
        <v>366</v>
      </c>
      <c r="L3" s="55" t="s">
        <v>367</v>
      </c>
    </row>
    <row r="4" spans="1:12" s="10" customFormat="1" x14ac:dyDescent="0.2">
      <c r="A4" s="11"/>
      <c r="B4" s="33"/>
      <c r="C4" s="11"/>
      <c r="D4" s="11"/>
      <c r="E4" s="11"/>
      <c r="F4" s="11"/>
      <c r="G4" s="11"/>
      <c r="H4" s="11"/>
      <c r="I4" s="11"/>
      <c r="J4" s="11"/>
      <c r="K4" s="11"/>
      <c r="L4" s="11"/>
    </row>
    <row r="5" spans="1:12" s="10" customFormat="1" x14ac:dyDescent="0.2">
      <c r="A5" s="56">
        <v>5</v>
      </c>
      <c r="B5" s="57" t="s">
        <v>25</v>
      </c>
      <c r="C5" s="15">
        <v>0</v>
      </c>
      <c r="D5" s="15">
        <v>0</v>
      </c>
      <c r="E5" s="15">
        <v>0</v>
      </c>
      <c r="F5" s="15">
        <v>0</v>
      </c>
      <c r="G5" s="15">
        <v>0</v>
      </c>
      <c r="H5" s="15">
        <v>0</v>
      </c>
      <c r="I5" s="15">
        <v>0</v>
      </c>
      <c r="J5" s="15">
        <v>0</v>
      </c>
      <c r="K5" s="15">
        <v>0</v>
      </c>
      <c r="L5" s="15">
        <v>0</v>
      </c>
    </row>
    <row r="6" spans="1:12" s="10" customFormat="1" x14ac:dyDescent="0.2">
      <c r="A6" s="56">
        <v>6</v>
      </c>
      <c r="B6" s="57" t="s">
        <v>26</v>
      </c>
      <c r="C6" s="17">
        <v>0</v>
      </c>
      <c r="D6" s="17">
        <v>0</v>
      </c>
      <c r="E6" s="17">
        <v>0</v>
      </c>
      <c r="F6" s="17">
        <v>0</v>
      </c>
      <c r="G6" s="17">
        <v>0</v>
      </c>
      <c r="H6" s="17">
        <v>0</v>
      </c>
      <c r="I6" s="17">
        <v>0</v>
      </c>
      <c r="J6" s="17">
        <v>0</v>
      </c>
      <c r="K6" s="17">
        <v>0</v>
      </c>
      <c r="L6" s="17">
        <v>0</v>
      </c>
    </row>
    <row r="7" spans="1:12" s="10" customFormat="1" x14ac:dyDescent="0.2">
      <c r="A7" s="56">
        <v>7</v>
      </c>
      <c r="B7" s="57" t="s">
        <v>27</v>
      </c>
      <c r="C7" s="17">
        <v>0</v>
      </c>
      <c r="D7" s="17">
        <v>0</v>
      </c>
      <c r="E7" s="17">
        <v>0</v>
      </c>
      <c r="F7" s="17">
        <v>0</v>
      </c>
      <c r="G7" s="17">
        <v>0</v>
      </c>
      <c r="H7" s="17">
        <v>0</v>
      </c>
      <c r="I7" s="17">
        <v>0</v>
      </c>
      <c r="J7" s="17">
        <v>0</v>
      </c>
      <c r="K7" s="17">
        <v>0</v>
      </c>
      <c r="L7" s="17">
        <v>0</v>
      </c>
    </row>
    <row r="8" spans="1:12" s="10" customFormat="1" x14ac:dyDescent="0.2">
      <c r="A8" s="56">
        <v>47</v>
      </c>
      <c r="B8" s="57" t="s">
        <v>28</v>
      </c>
      <c r="C8" s="17">
        <v>0</v>
      </c>
      <c r="D8" s="17">
        <v>0</v>
      </c>
      <c r="E8" s="17">
        <v>0</v>
      </c>
      <c r="F8" s="17">
        <v>0</v>
      </c>
      <c r="G8" s="17">
        <v>0</v>
      </c>
      <c r="H8" s="17">
        <v>0</v>
      </c>
      <c r="I8" s="17">
        <v>0</v>
      </c>
      <c r="J8" s="17">
        <v>0</v>
      </c>
      <c r="K8" s="17">
        <v>0</v>
      </c>
      <c r="L8" s="17">
        <v>0</v>
      </c>
    </row>
    <row r="9" spans="1:12" s="10" customFormat="1" x14ac:dyDescent="0.2">
      <c r="A9" s="56">
        <v>48</v>
      </c>
      <c r="B9" s="57" t="s">
        <v>29</v>
      </c>
      <c r="C9" s="17">
        <v>0</v>
      </c>
      <c r="D9" s="17">
        <v>0</v>
      </c>
      <c r="E9" s="17">
        <v>0</v>
      </c>
      <c r="F9" s="17">
        <v>0</v>
      </c>
      <c r="G9" s="17">
        <v>0</v>
      </c>
      <c r="H9" s="17">
        <v>0</v>
      </c>
      <c r="I9" s="17">
        <v>0</v>
      </c>
      <c r="J9" s="17">
        <v>0</v>
      </c>
      <c r="K9" s="17">
        <v>0</v>
      </c>
      <c r="L9" s="17">
        <v>0</v>
      </c>
    </row>
    <row r="10" spans="1:12" s="10" customFormat="1" x14ac:dyDescent="0.2">
      <c r="A10" s="56">
        <v>90</v>
      </c>
      <c r="B10" s="57" t="s">
        <v>30</v>
      </c>
      <c r="C10" s="17">
        <v>1826</v>
      </c>
      <c r="D10" s="17">
        <v>0</v>
      </c>
      <c r="E10" s="17">
        <v>0</v>
      </c>
      <c r="F10" s="17">
        <v>-1826</v>
      </c>
      <c r="G10" s="17">
        <v>0</v>
      </c>
      <c r="H10" s="17">
        <v>0</v>
      </c>
      <c r="I10" s="17">
        <v>0</v>
      </c>
      <c r="J10" s="17">
        <v>0</v>
      </c>
      <c r="K10" s="17">
        <v>0</v>
      </c>
      <c r="L10" s="17">
        <v>22131</v>
      </c>
    </row>
    <row r="11" spans="1:12" s="10" customFormat="1" x14ac:dyDescent="0.2">
      <c r="A11" s="56">
        <v>91</v>
      </c>
      <c r="B11" s="57" t="s">
        <v>31</v>
      </c>
      <c r="C11" s="17">
        <v>1326</v>
      </c>
      <c r="D11" s="17">
        <v>0</v>
      </c>
      <c r="E11" s="17">
        <v>0</v>
      </c>
      <c r="F11" s="17">
        <v>-1326</v>
      </c>
      <c r="G11" s="17">
        <v>0</v>
      </c>
      <c r="H11" s="17">
        <v>0</v>
      </c>
      <c r="I11" s="17">
        <v>0</v>
      </c>
      <c r="J11" s="17">
        <v>0</v>
      </c>
      <c r="K11" s="17">
        <v>0</v>
      </c>
      <c r="L11" s="17">
        <v>16066</v>
      </c>
    </row>
    <row r="12" spans="1:12" s="10" customFormat="1" x14ac:dyDescent="0.2">
      <c r="A12" s="56">
        <v>100</v>
      </c>
      <c r="B12" s="57" t="s">
        <v>32</v>
      </c>
      <c r="C12" s="17">
        <v>43126</v>
      </c>
      <c r="D12" s="17">
        <v>0</v>
      </c>
      <c r="E12" s="17">
        <v>0</v>
      </c>
      <c r="F12" s="17">
        <v>-43126</v>
      </c>
      <c r="G12" s="17">
        <v>0</v>
      </c>
      <c r="H12" s="17">
        <v>0</v>
      </c>
      <c r="I12" s="17">
        <v>0</v>
      </c>
      <c r="J12" s="17">
        <v>0</v>
      </c>
      <c r="K12" s="17">
        <v>0</v>
      </c>
      <c r="L12" s="17">
        <v>522651</v>
      </c>
    </row>
    <row r="13" spans="1:12" s="10" customFormat="1" x14ac:dyDescent="0.2">
      <c r="A13" s="56">
        <v>101</v>
      </c>
      <c r="B13" s="57" t="s">
        <v>33</v>
      </c>
      <c r="C13" s="17">
        <v>88352</v>
      </c>
      <c r="D13" s="17">
        <v>0</v>
      </c>
      <c r="E13" s="17">
        <v>0</v>
      </c>
      <c r="F13" s="17">
        <v>-88352</v>
      </c>
      <c r="G13" s="17">
        <v>0</v>
      </c>
      <c r="H13" s="17">
        <v>0</v>
      </c>
      <c r="I13" s="17">
        <v>0</v>
      </c>
      <c r="J13" s="17">
        <v>0</v>
      </c>
      <c r="K13" s="17">
        <v>0</v>
      </c>
      <c r="L13" s="17">
        <v>1070760</v>
      </c>
    </row>
    <row r="14" spans="1:12" s="10" customFormat="1" x14ac:dyDescent="0.2">
      <c r="A14" s="56">
        <v>102</v>
      </c>
      <c r="B14" s="57" t="s">
        <v>34</v>
      </c>
      <c r="C14" s="17">
        <v>0</v>
      </c>
      <c r="D14" s="17">
        <v>0</v>
      </c>
      <c r="E14" s="17">
        <v>0</v>
      </c>
      <c r="F14" s="17">
        <v>0</v>
      </c>
      <c r="G14" s="17">
        <v>0</v>
      </c>
      <c r="H14" s="17">
        <v>0</v>
      </c>
      <c r="I14" s="17">
        <v>0</v>
      </c>
      <c r="J14" s="17">
        <v>0</v>
      </c>
      <c r="K14" s="17">
        <v>0</v>
      </c>
      <c r="L14" s="17">
        <v>0</v>
      </c>
    </row>
    <row r="15" spans="1:12" s="10" customFormat="1" x14ac:dyDescent="0.2">
      <c r="A15" s="56">
        <v>103</v>
      </c>
      <c r="B15" s="57" t="s">
        <v>35</v>
      </c>
      <c r="C15" s="17">
        <v>144513</v>
      </c>
      <c r="D15" s="17">
        <v>0</v>
      </c>
      <c r="E15" s="17">
        <v>0</v>
      </c>
      <c r="F15" s="17">
        <v>-144513</v>
      </c>
      <c r="G15" s="17">
        <v>0</v>
      </c>
      <c r="H15" s="17">
        <v>0</v>
      </c>
      <c r="I15" s="17">
        <v>0</v>
      </c>
      <c r="J15" s="17">
        <v>0</v>
      </c>
      <c r="K15" s="17">
        <v>0</v>
      </c>
      <c r="L15" s="17">
        <v>1751392</v>
      </c>
    </row>
    <row r="16" spans="1:12" s="10" customFormat="1" x14ac:dyDescent="0.2">
      <c r="A16" s="56">
        <v>107</v>
      </c>
      <c r="B16" s="57" t="s">
        <v>36</v>
      </c>
      <c r="C16" s="17">
        <v>32321</v>
      </c>
      <c r="D16" s="17">
        <v>0</v>
      </c>
      <c r="E16" s="17">
        <v>0</v>
      </c>
      <c r="F16" s="17">
        <v>-32321</v>
      </c>
      <c r="G16" s="17">
        <v>0</v>
      </c>
      <c r="H16" s="17">
        <v>0</v>
      </c>
      <c r="I16" s="17">
        <v>0</v>
      </c>
      <c r="J16" s="17">
        <v>0</v>
      </c>
      <c r="K16" s="17">
        <v>0</v>
      </c>
      <c r="L16" s="17">
        <v>391709</v>
      </c>
    </row>
    <row r="17" spans="1:12" s="10" customFormat="1" x14ac:dyDescent="0.2">
      <c r="A17" s="56">
        <v>109</v>
      </c>
      <c r="B17" s="57" t="s">
        <v>37</v>
      </c>
      <c r="C17" s="17">
        <v>10200</v>
      </c>
      <c r="D17" s="17">
        <v>0</v>
      </c>
      <c r="E17" s="17">
        <v>0</v>
      </c>
      <c r="F17" s="17">
        <v>-10200</v>
      </c>
      <c r="G17" s="17">
        <v>0</v>
      </c>
      <c r="H17" s="17">
        <v>0</v>
      </c>
      <c r="I17" s="17">
        <v>0</v>
      </c>
      <c r="J17" s="17">
        <v>0</v>
      </c>
      <c r="K17" s="17">
        <v>0</v>
      </c>
      <c r="L17" s="17">
        <v>123615</v>
      </c>
    </row>
    <row r="18" spans="1:12" s="10" customFormat="1" x14ac:dyDescent="0.2">
      <c r="A18" s="56">
        <v>110</v>
      </c>
      <c r="B18" s="57" t="s">
        <v>38</v>
      </c>
      <c r="C18" s="17">
        <v>13010</v>
      </c>
      <c r="D18" s="17">
        <v>0</v>
      </c>
      <c r="E18" s="17">
        <v>0</v>
      </c>
      <c r="F18" s="17">
        <v>-13010</v>
      </c>
      <c r="G18" s="17">
        <v>0</v>
      </c>
      <c r="H18" s="17">
        <v>0</v>
      </c>
      <c r="I18" s="17">
        <v>0</v>
      </c>
      <c r="J18" s="17">
        <v>0</v>
      </c>
      <c r="K18" s="17">
        <v>0</v>
      </c>
      <c r="L18" s="17">
        <v>157673</v>
      </c>
    </row>
    <row r="19" spans="1:12" s="10" customFormat="1" x14ac:dyDescent="0.2">
      <c r="A19" s="56">
        <v>111</v>
      </c>
      <c r="B19" s="57" t="s">
        <v>39</v>
      </c>
      <c r="C19" s="17">
        <v>121503</v>
      </c>
      <c r="D19" s="17">
        <v>0</v>
      </c>
      <c r="E19" s="17">
        <v>0</v>
      </c>
      <c r="F19" s="17">
        <v>-121503</v>
      </c>
      <c r="G19" s="17">
        <v>0</v>
      </c>
      <c r="H19" s="17">
        <v>0</v>
      </c>
      <c r="I19" s="17">
        <v>0</v>
      </c>
      <c r="J19" s="17">
        <v>0</v>
      </c>
      <c r="K19" s="17">
        <v>0</v>
      </c>
      <c r="L19" s="17">
        <v>1472521</v>
      </c>
    </row>
    <row r="20" spans="1:12" s="10" customFormat="1" x14ac:dyDescent="0.2">
      <c r="A20" s="56">
        <v>112</v>
      </c>
      <c r="B20" s="57" t="s">
        <v>40</v>
      </c>
      <c r="C20" s="17">
        <v>1145</v>
      </c>
      <c r="D20" s="17">
        <v>0</v>
      </c>
      <c r="E20" s="17">
        <v>0</v>
      </c>
      <c r="F20" s="17">
        <v>-1145</v>
      </c>
      <c r="G20" s="17">
        <v>0</v>
      </c>
      <c r="H20" s="17">
        <v>0</v>
      </c>
      <c r="I20" s="17">
        <v>0</v>
      </c>
      <c r="J20" s="17">
        <v>0</v>
      </c>
      <c r="K20" s="17">
        <v>0</v>
      </c>
      <c r="L20" s="17">
        <v>13877</v>
      </c>
    </row>
    <row r="21" spans="1:12" s="10" customFormat="1" x14ac:dyDescent="0.2">
      <c r="A21" s="56">
        <v>113</v>
      </c>
      <c r="B21" s="57" t="s">
        <v>41</v>
      </c>
      <c r="C21" s="17">
        <v>81726</v>
      </c>
      <c r="D21" s="17">
        <v>0</v>
      </c>
      <c r="E21" s="17">
        <v>0</v>
      </c>
      <c r="F21" s="17">
        <v>-81726</v>
      </c>
      <c r="G21" s="17">
        <v>0</v>
      </c>
      <c r="H21" s="17">
        <v>0</v>
      </c>
      <c r="I21" s="17">
        <v>0</v>
      </c>
      <c r="J21" s="17">
        <v>0</v>
      </c>
      <c r="K21" s="17">
        <v>0</v>
      </c>
      <c r="L21" s="17">
        <v>990460</v>
      </c>
    </row>
    <row r="22" spans="1:12" s="10" customFormat="1" x14ac:dyDescent="0.2">
      <c r="A22" s="56">
        <v>114</v>
      </c>
      <c r="B22" s="57" t="s">
        <v>42</v>
      </c>
      <c r="C22" s="17">
        <v>376908</v>
      </c>
      <c r="D22" s="17">
        <v>0</v>
      </c>
      <c r="E22" s="17">
        <v>0</v>
      </c>
      <c r="F22" s="17">
        <v>-376908</v>
      </c>
      <c r="G22" s="17">
        <v>0</v>
      </c>
      <c r="H22" s="17">
        <v>0</v>
      </c>
      <c r="I22" s="17">
        <v>0</v>
      </c>
      <c r="J22" s="17">
        <v>0</v>
      </c>
      <c r="K22" s="17">
        <v>0</v>
      </c>
      <c r="L22" s="17">
        <v>4567843</v>
      </c>
    </row>
    <row r="23" spans="1:12" s="10" customFormat="1" x14ac:dyDescent="0.2">
      <c r="A23" s="56">
        <v>115</v>
      </c>
      <c r="B23" s="57" t="s">
        <v>43</v>
      </c>
      <c r="C23" s="17">
        <v>264331</v>
      </c>
      <c r="D23" s="17">
        <v>0</v>
      </c>
      <c r="E23" s="17">
        <v>0</v>
      </c>
      <c r="F23" s="17">
        <v>-264331</v>
      </c>
      <c r="G23" s="17">
        <v>0</v>
      </c>
      <c r="H23" s="17">
        <v>0</v>
      </c>
      <c r="I23" s="17">
        <v>0</v>
      </c>
      <c r="J23" s="17">
        <v>0</v>
      </c>
      <c r="K23" s="17">
        <v>0</v>
      </c>
      <c r="L23" s="17">
        <v>3203494</v>
      </c>
    </row>
    <row r="24" spans="1:12" s="10" customFormat="1" x14ac:dyDescent="0.2">
      <c r="A24" s="56">
        <v>116</v>
      </c>
      <c r="B24" s="57" t="s">
        <v>44</v>
      </c>
      <c r="C24" s="17">
        <v>61339</v>
      </c>
      <c r="D24" s="17">
        <v>0</v>
      </c>
      <c r="E24" s="17">
        <v>0</v>
      </c>
      <c r="F24" s="17">
        <v>-61339</v>
      </c>
      <c r="G24" s="17">
        <v>0</v>
      </c>
      <c r="H24" s="17">
        <v>0</v>
      </c>
      <c r="I24" s="17">
        <v>0</v>
      </c>
      <c r="J24" s="17">
        <v>0</v>
      </c>
      <c r="K24" s="17">
        <v>0</v>
      </c>
      <c r="L24" s="17">
        <v>743389</v>
      </c>
    </row>
    <row r="25" spans="1:12" s="10" customFormat="1" x14ac:dyDescent="0.2">
      <c r="A25" s="56">
        <v>117</v>
      </c>
      <c r="B25" s="57" t="s">
        <v>45</v>
      </c>
      <c r="C25" s="17">
        <v>35590</v>
      </c>
      <c r="D25" s="17">
        <v>0</v>
      </c>
      <c r="E25" s="17">
        <v>0</v>
      </c>
      <c r="F25" s="17">
        <v>-35590</v>
      </c>
      <c r="G25" s="17">
        <v>0</v>
      </c>
      <c r="H25" s="17">
        <v>0</v>
      </c>
      <c r="I25" s="17">
        <v>0</v>
      </c>
      <c r="J25" s="17">
        <v>0</v>
      </c>
      <c r="K25" s="17">
        <v>0</v>
      </c>
      <c r="L25" s="17">
        <v>431324</v>
      </c>
    </row>
    <row r="26" spans="1:12" s="10" customFormat="1" x14ac:dyDescent="0.2">
      <c r="A26" s="56">
        <v>119</v>
      </c>
      <c r="B26" s="57" t="s">
        <v>46</v>
      </c>
      <c r="C26" s="17">
        <v>1200</v>
      </c>
      <c r="D26" s="17">
        <v>0</v>
      </c>
      <c r="E26" s="17">
        <v>0</v>
      </c>
      <c r="F26" s="17">
        <v>-1200</v>
      </c>
      <c r="G26" s="17">
        <v>0</v>
      </c>
      <c r="H26" s="17">
        <v>0</v>
      </c>
      <c r="I26" s="17">
        <v>0</v>
      </c>
      <c r="J26" s="17">
        <v>0</v>
      </c>
      <c r="K26" s="17">
        <v>0</v>
      </c>
      <c r="L26" s="17">
        <v>14544</v>
      </c>
    </row>
    <row r="27" spans="1:12" s="10" customFormat="1" x14ac:dyDescent="0.2">
      <c r="A27" s="56">
        <v>121</v>
      </c>
      <c r="B27" s="57" t="s">
        <v>47</v>
      </c>
      <c r="C27" s="17">
        <v>15931</v>
      </c>
      <c r="D27" s="17">
        <v>0</v>
      </c>
      <c r="E27" s="17">
        <v>0</v>
      </c>
      <c r="F27" s="17">
        <v>-15931</v>
      </c>
      <c r="G27" s="17">
        <v>0</v>
      </c>
      <c r="H27" s="17">
        <v>0</v>
      </c>
      <c r="I27" s="17">
        <v>0</v>
      </c>
      <c r="J27" s="17">
        <v>0</v>
      </c>
      <c r="K27" s="17">
        <v>0</v>
      </c>
      <c r="L27" s="17">
        <v>193068</v>
      </c>
    </row>
    <row r="28" spans="1:12" s="10" customFormat="1" x14ac:dyDescent="0.2">
      <c r="A28" s="56">
        <v>122</v>
      </c>
      <c r="B28" s="57" t="s">
        <v>48</v>
      </c>
      <c r="C28" s="17">
        <v>17030</v>
      </c>
      <c r="D28" s="17">
        <v>0</v>
      </c>
      <c r="E28" s="17">
        <v>0</v>
      </c>
      <c r="F28" s="17">
        <v>-17030</v>
      </c>
      <c r="G28" s="17">
        <v>0</v>
      </c>
      <c r="H28" s="17">
        <v>0</v>
      </c>
      <c r="I28" s="17">
        <v>0</v>
      </c>
      <c r="J28" s="17">
        <v>0</v>
      </c>
      <c r="K28" s="17">
        <v>0</v>
      </c>
      <c r="L28" s="17">
        <v>206397</v>
      </c>
    </row>
    <row r="29" spans="1:12" s="10" customFormat="1" x14ac:dyDescent="0.2">
      <c r="A29" s="56">
        <v>123</v>
      </c>
      <c r="B29" s="57" t="s">
        <v>49</v>
      </c>
      <c r="C29" s="17">
        <v>101486</v>
      </c>
      <c r="D29" s="17">
        <v>0</v>
      </c>
      <c r="E29" s="17">
        <v>0</v>
      </c>
      <c r="F29" s="17">
        <v>-101486</v>
      </c>
      <c r="G29" s="17">
        <v>0</v>
      </c>
      <c r="H29" s="17">
        <v>0</v>
      </c>
      <c r="I29" s="17">
        <v>0</v>
      </c>
      <c r="J29" s="17">
        <v>0</v>
      </c>
      <c r="K29" s="17">
        <v>0</v>
      </c>
      <c r="L29" s="17">
        <v>1229928</v>
      </c>
    </row>
    <row r="30" spans="1:12" s="10" customFormat="1" x14ac:dyDescent="0.2">
      <c r="A30" s="56">
        <v>124</v>
      </c>
      <c r="B30" s="57" t="s">
        <v>50</v>
      </c>
      <c r="C30" s="17">
        <v>0</v>
      </c>
      <c r="D30" s="17">
        <v>0</v>
      </c>
      <c r="E30" s="17">
        <v>0</v>
      </c>
      <c r="F30" s="17">
        <v>0</v>
      </c>
      <c r="G30" s="17">
        <v>0</v>
      </c>
      <c r="H30" s="17">
        <v>0</v>
      </c>
      <c r="I30" s="17">
        <v>0</v>
      </c>
      <c r="J30" s="17">
        <v>0</v>
      </c>
      <c r="K30" s="17">
        <v>0</v>
      </c>
      <c r="L30" s="17">
        <v>0</v>
      </c>
    </row>
    <row r="31" spans="1:12" s="10" customFormat="1" x14ac:dyDescent="0.2">
      <c r="A31" s="56">
        <v>125</v>
      </c>
      <c r="B31" s="57" t="s">
        <v>51</v>
      </c>
      <c r="C31" s="17">
        <v>28306</v>
      </c>
      <c r="D31" s="17">
        <v>0</v>
      </c>
      <c r="E31" s="17">
        <v>0</v>
      </c>
      <c r="F31" s="17">
        <v>-28306</v>
      </c>
      <c r="G31" s="17">
        <v>0</v>
      </c>
      <c r="H31" s="17">
        <v>0</v>
      </c>
      <c r="I31" s="17">
        <v>0</v>
      </c>
      <c r="J31" s="17">
        <v>0</v>
      </c>
      <c r="K31" s="17">
        <v>0</v>
      </c>
      <c r="L31" s="17">
        <v>343055</v>
      </c>
    </row>
    <row r="32" spans="1:12" s="10" customFormat="1" x14ac:dyDescent="0.2">
      <c r="A32" s="56">
        <v>126</v>
      </c>
      <c r="B32" s="57" t="s">
        <v>52</v>
      </c>
      <c r="C32" s="17">
        <v>0</v>
      </c>
      <c r="D32" s="17">
        <v>0</v>
      </c>
      <c r="E32" s="17">
        <v>0</v>
      </c>
      <c r="F32" s="17">
        <v>0</v>
      </c>
      <c r="G32" s="17">
        <v>0</v>
      </c>
      <c r="H32" s="17">
        <v>0</v>
      </c>
      <c r="I32" s="17">
        <v>0</v>
      </c>
      <c r="J32" s="17">
        <v>0</v>
      </c>
      <c r="K32" s="17">
        <v>0</v>
      </c>
      <c r="L32" s="17">
        <v>0</v>
      </c>
    </row>
    <row r="33" spans="1:12" s="10" customFormat="1" x14ac:dyDescent="0.2">
      <c r="A33" s="56">
        <v>127</v>
      </c>
      <c r="B33" s="57" t="s">
        <v>53</v>
      </c>
      <c r="C33" s="17">
        <v>58300</v>
      </c>
      <c r="D33" s="17">
        <v>0</v>
      </c>
      <c r="E33" s="17">
        <v>0</v>
      </c>
      <c r="F33" s="17">
        <v>-58300</v>
      </c>
      <c r="G33" s="17">
        <v>0</v>
      </c>
      <c r="H33" s="17">
        <v>0</v>
      </c>
      <c r="I33" s="17">
        <v>0</v>
      </c>
      <c r="J33" s="17">
        <v>0</v>
      </c>
      <c r="K33" s="17">
        <v>0</v>
      </c>
      <c r="L33" s="17">
        <v>706546</v>
      </c>
    </row>
    <row r="34" spans="1:12" s="10" customFormat="1" x14ac:dyDescent="0.2">
      <c r="A34" s="56">
        <v>128</v>
      </c>
      <c r="B34" s="57" t="s">
        <v>54</v>
      </c>
      <c r="C34" s="17">
        <v>89588</v>
      </c>
      <c r="D34" s="17">
        <v>0</v>
      </c>
      <c r="E34" s="17">
        <v>0</v>
      </c>
      <c r="F34" s="17">
        <v>-89588</v>
      </c>
      <c r="G34" s="17">
        <v>0</v>
      </c>
      <c r="H34" s="17">
        <v>0</v>
      </c>
      <c r="I34" s="17">
        <v>0</v>
      </c>
      <c r="J34" s="17">
        <v>0</v>
      </c>
      <c r="K34" s="17">
        <v>0</v>
      </c>
      <c r="L34" s="17">
        <v>1085737</v>
      </c>
    </row>
    <row r="35" spans="1:12" s="10" customFormat="1" x14ac:dyDescent="0.2">
      <c r="A35" s="56">
        <v>129</v>
      </c>
      <c r="B35" s="57" t="s">
        <v>55</v>
      </c>
      <c r="C35" s="17">
        <v>42821</v>
      </c>
      <c r="D35" s="17">
        <v>0</v>
      </c>
      <c r="E35" s="17">
        <v>0</v>
      </c>
      <c r="F35" s="17">
        <v>-42821</v>
      </c>
      <c r="G35" s="17">
        <v>0</v>
      </c>
      <c r="H35" s="17">
        <v>0</v>
      </c>
      <c r="I35" s="17">
        <v>0</v>
      </c>
      <c r="J35" s="17">
        <v>0</v>
      </c>
      <c r="K35" s="17">
        <v>0</v>
      </c>
      <c r="L35" s="17">
        <v>518958</v>
      </c>
    </row>
    <row r="36" spans="1:12" s="10" customFormat="1" x14ac:dyDescent="0.2">
      <c r="A36" s="56">
        <v>131</v>
      </c>
      <c r="B36" s="57" t="s">
        <v>56</v>
      </c>
      <c r="C36" s="17">
        <v>0</v>
      </c>
      <c r="D36" s="17">
        <v>0</v>
      </c>
      <c r="E36" s="17">
        <v>0</v>
      </c>
      <c r="F36" s="17">
        <v>0</v>
      </c>
      <c r="G36" s="17">
        <v>0</v>
      </c>
      <c r="H36" s="17">
        <v>0</v>
      </c>
      <c r="I36" s="17">
        <v>0</v>
      </c>
      <c r="J36" s="17">
        <v>0</v>
      </c>
      <c r="K36" s="17">
        <v>0</v>
      </c>
      <c r="L36" s="17">
        <v>0</v>
      </c>
    </row>
    <row r="37" spans="1:12" s="10" customFormat="1" x14ac:dyDescent="0.2">
      <c r="A37" s="56">
        <v>132</v>
      </c>
      <c r="B37" s="57" t="s">
        <v>57</v>
      </c>
      <c r="C37" s="17">
        <v>19602</v>
      </c>
      <c r="D37" s="17">
        <v>0</v>
      </c>
      <c r="E37" s="17">
        <v>0</v>
      </c>
      <c r="F37" s="17">
        <v>-19602</v>
      </c>
      <c r="G37" s="17">
        <v>0</v>
      </c>
      <c r="H37" s="17">
        <v>0</v>
      </c>
      <c r="I37" s="17">
        <v>0</v>
      </c>
      <c r="J37" s="17">
        <v>0</v>
      </c>
      <c r="K37" s="17">
        <v>0</v>
      </c>
      <c r="L37" s="17">
        <v>237553</v>
      </c>
    </row>
    <row r="38" spans="1:12" s="10" customFormat="1" x14ac:dyDescent="0.2">
      <c r="A38" s="56">
        <v>133</v>
      </c>
      <c r="B38" s="57" t="s">
        <v>58</v>
      </c>
      <c r="C38" s="17">
        <v>42354</v>
      </c>
      <c r="D38" s="17">
        <v>0</v>
      </c>
      <c r="E38" s="17">
        <v>0</v>
      </c>
      <c r="F38" s="17">
        <v>-42354</v>
      </c>
      <c r="G38" s="17">
        <v>0</v>
      </c>
      <c r="H38" s="17">
        <v>0</v>
      </c>
      <c r="I38" s="17">
        <v>0</v>
      </c>
      <c r="J38" s="17">
        <v>0</v>
      </c>
      <c r="K38" s="17">
        <v>0</v>
      </c>
      <c r="L38" s="17">
        <v>513301</v>
      </c>
    </row>
    <row r="39" spans="1:12" s="10" customFormat="1" x14ac:dyDescent="0.2">
      <c r="A39" s="56">
        <v>135</v>
      </c>
      <c r="B39" s="57" t="s">
        <v>59</v>
      </c>
      <c r="C39" s="17">
        <v>0</v>
      </c>
      <c r="D39" s="17">
        <v>0</v>
      </c>
      <c r="E39" s="17">
        <v>0</v>
      </c>
      <c r="F39" s="17">
        <v>0</v>
      </c>
      <c r="G39" s="17">
        <v>0</v>
      </c>
      <c r="H39" s="17">
        <v>0</v>
      </c>
      <c r="I39" s="17">
        <v>0</v>
      </c>
      <c r="J39" s="17">
        <v>0</v>
      </c>
      <c r="K39" s="17">
        <v>0</v>
      </c>
      <c r="L39" s="17">
        <v>0</v>
      </c>
    </row>
    <row r="40" spans="1:12" s="10" customFormat="1" x14ac:dyDescent="0.2">
      <c r="A40" s="56">
        <v>136</v>
      </c>
      <c r="B40" s="57" t="s">
        <v>60</v>
      </c>
      <c r="C40" s="17">
        <v>86318</v>
      </c>
      <c r="D40" s="17">
        <v>0</v>
      </c>
      <c r="E40" s="17">
        <v>0</v>
      </c>
      <c r="F40" s="17">
        <v>-86318</v>
      </c>
      <c r="G40" s="17">
        <v>0</v>
      </c>
      <c r="H40" s="17">
        <v>0</v>
      </c>
      <c r="I40" s="17">
        <v>0</v>
      </c>
      <c r="J40" s="17">
        <v>0</v>
      </c>
      <c r="K40" s="17">
        <v>0</v>
      </c>
      <c r="L40" s="17">
        <v>1046103</v>
      </c>
    </row>
    <row r="41" spans="1:12" s="10" customFormat="1" x14ac:dyDescent="0.2">
      <c r="A41" s="56">
        <v>137</v>
      </c>
      <c r="B41" s="57" t="s">
        <v>61</v>
      </c>
      <c r="C41" s="17">
        <v>0</v>
      </c>
      <c r="D41" s="17">
        <v>0</v>
      </c>
      <c r="E41" s="17">
        <v>0</v>
      </c>
      <c r="F41" s="17">
        <v>0</v>
      </c>
      <c r="G41" s="17">
        <v>0</v>
      </c>
      <c r="H41" s="17">
        <v>0</v>
      </c>
      <c r="I41" s="17">
        <v>0</v>
      </c>
      <c r="J41" s="17">
        <v>0</v>
      </c>
      <c r="K41" s="17">
        <v>0</v>
      </c>
      <c r="L41" s="17">
        <v>0</v>
      </c>
    </row>
    <row r="42" spans="1:12" s="10" customFormat="1" x14ac:dyDescent="0.2">
      <c r="A42" s="56">
        <v>138</v>
      </c>
      <c r="B42" s="57" t="s">
        <v>62</v>
      </c>
      <c r="C42" s="17">
        <v>0</v>
      </c>
      <c r="D42" s="17">
        <v>0</v>
      </c>
      <c r="E42" s="17">
        <v>0</v>
      </c>
      <c r="F42" s="17">
        <v>0</v>
      </c>
      <c r="G42" s="17">
        <v>0</v>
      </c>
      <c r="H42" s="17">
        <v>0</v>
      </c>
      <c r="I42" s="17">
        <v>0</v>
      </c>
      <c r="J42" s="17">
        <v>0</v>
      </c>
      <c r="K42" s="17">
        <v>0</v>
      </c>
      <c r="L42" s="17">
        <v>0</v>
      </c>
    </row>
    <row r="43" spans="1:12" s="10" customFormat="1" x14ac:dyDescent="0.2">
      <c r="A43" s="56">
        <v>140</v>
      </c>
      <c r="B43" s="57" t="s">
        <v>63</v>
      </c>
      <c r="C43" s="17">
        <v>50119</v>
      </c>
      <c r="D43" s="17">
        <v>0</v>
      </c>
      <c r="E43" s="17">
        <v>0</v>
      </c>
      <c r="F43" s="17">
        <v>-50119</v>
      </c>
      <c r="G43" s="17">
        <v>0</v>
      </c>
      <c r="H43" s="17">
        <v>0</v>
      </c>
      <c r="I43" s="17">
        <v>0</v>
      </c>
      <c r="J43" s="17">
        <v>0</v>
      </c>
      <c r="K43" s="17">
        <v>0</v>
      </c>
      <c r="L43" s="17">
        <v>607407</v>
      </c>
    </row>
    <row r="44" spans="1:12" s="10" customFormat="1" x14ac:dyDescent="0.2">
      <c r="A44" s="56">
        <v>141</v>
      </c>
      <c r="B44" s="57" t="s">
        <v>64</v>
      </c>
      <c r="C44" s="17">
        <v>166884</v>
      </c>
      <c r="D44" s="17">
        <v>0</v>
      </c>
      <c r="E44" s="17">
        <v>0</v>
      </c>
      <c r="F44" s="17">
        <v>-166884</v>
      </c>
      <c r="G44" s="17">
        <v>0</v>
      </c>
      <c r="H44" s="17">
        <v>0</v>
      </c>
      <c r="I44" s="17">
        <v>0</v>
      </c>
      <c r="J44" s="17">
        <v>0</v>
      </c>
      <c r="K44" s="17">
        <v>0</v>
      </c>
      <c r="L44" s="17">
        <v>2022519</v>
      </c>
    </row>
    <row r="45" spans="1:12" s="10" customFormat="1" x14ac:dyDescent="0.2">
      <c r="A45" s="56">
        <v>142</v>
      </c>
      <c r="B45" s="57" t="s">
        <v>65</v>
      </c>
      <c r="C45" s="17">
        <v>0</v>
      </c>
      <c r="D45" s="17">
        <v>0</v>
      </c>
      <c r="E45" s="17">
        <v>0</v>
      </c>
      <c r="F45" s="17">
        <v>0</v>
      </c>
      <c r="G45" s="17">
        <v>0</v>
      </c>
      <c r="H45" s="17">
        <v>0</v>
      </c>
      <c r="I45" s="17">
        <v>0</v>
      </c>
      <c r="J45" s="17">
        <v>0</v>
      </c>
      <c r="K45" s="17">
        <v>0</v>
      </c>
      <c r="L45" s="17">
        <v>0</v>
      </c>
    </row>
    <row r="46" spans="1:12" s="10" customFormat="1" x14ac:dyDescent="0.2">
      <c r="A46" s="56">
        <v>143</v>
      </c>
      <c r="B46" s="57" t="s">
        <v>66</v>
      </c>
      <c r="C46" s="17">
        <v>9880</v>
      </c>
      <c r="D46" s="17">
        <v>0</v>
      </c>
      <c r="E46" s="17">
        <v>0</v>
      </c>
      <c r="F46" s="17">
        <v>-9880</v>
      </c>
      <c r="G46" s="17">
        <v>0</v>
      </c>
      <c r="H46" s="17">
        <v>0</v>
      </c>
      <c r="I46" s="17">
        <v>0</v>
      </c>
      <c r="J46" s="17">
        <v>0</v>
      </c>
      <c r="K46" s="17">
        <v>0</v>
      </c>
      <c r="L46" s="17">
        <v>119741</v>
      </c>
    </row>
    <row r="47" spans="1:12" s="10" customFormat="1" x14ac:dyDescent="0.2">
      <c r="A47" s="56">
        <v>146</v>
      </c>
      <c r="B47" s="57" t="s">
        <v>67</v>
      </c>
      <c r="C47" s="17">
        <v>22406</v>
      </c>
      <c r="D47" s="17">
        <v>0</v>
      </c>
      <c r="E47" s="17">
        <v>0</v>
      </c>
      <c r="F47" s="17">
        <v>-22406</v>
      </c>
      <c r="G47" s="17">
        <v>0</v>
      </c>
      <c r="H47" s="17">
        <v>0</v>
      </c>
      <c r="I47" s="17">
        <v>0</v>
      </c>
      <c r="J47" s="17">
        <v>0</v>
      </c>
      <c r="K47" s="17">
        <v>0</v>
      </c>
      <c r="L47" s="17">
        <v>271546</v>
      </c>
    </row>
    <row r="48" spans="1:12" s="10" customFormat="1" x14ac:dyDescent="0.2">
      <c r="A48" s="56">
        <v>147</v>
      </c>
      <c r="B48" s="57" t="s">
        <v>68</v>
      </c>
      <c r="C48" s="17">
        <v>15478</v>
      </c>
      <c r="D48" s="17">
        <v>0</v>
      </c>
      <c r="E48" s="17">
        <v>0</v>
      </c>
      <c r="F48" s="17">
        <v>-15478</v>
      </c>
      <c r="G48" s="17">
        <v>0</v>
      </c>
      <c r="H48" s="17">
        <v>0</v>
      </c>
      <c r="I48" s="17">
        <v>0</v>
      </c>
      <c r="J48" s="17">
        <v>0</v>
      </c>
      <c r="K48" s="17">
        <v>0</v>
      </c>
      <c r="L48" s="17">
        <v>187579</v>
      </c>
    </row>
    <row r="49" spans="1:12" s="10" customFormat="1" x14ac:dyDescent="0.2">
      <c r="A49" s="56">
        <v>148</v>
      </c>
      <c r="B49" s="57" t="s">
        <v>69</v>
      </c>
      <c r="C49" s="17">
        <v>2507</v>
      </c>
      <c r="D49" s="17">
        <v>0</v>
      </c>
      <c r="E49" s="17">
        <v>0</v>
      </c>
      <c r="F49" s="17">
        <v>-2507</v>
      </c>
      <c r="G49" s="17">
        <v>0</v>
      </c>
      <c r="H49" s="17">
        <v>0</v>
      </c>
      <c r="I49" s="17">
        <v>0</v>
      </c>
      <c r="J49" s="17">
        <v>0</v>
      </c>
      <c r="K49" s="17">
        <v>0</v>
      </c>
      <c r="L49" s="17">
        <v>30378</v>
      </c>
    </row>
    <row r="50" spans="1:12" s="10" customFormat="1" x14ac:dyDescent="0.2">
      <c r="A50" s="56">
        <v>149</v>
      </c>
      <c r="B50" s="57" t="s">
        <v>70</v>
      </c>
      <c r="C50" s="17">
        <v>0</v>
      </c>
      <c r="D50" s="17">
        <v>0</v>
      </c>
      <c r="E50" s="17">
        <v>0</v>
      </c>
      <c r="F50" s="17">
        <v>0</v>
      </c>
      <c r="G50" s="17">
        <v>0</v>
      </c>
      <c r="H50" s="17">
        <v>0</v>
      </c>
      <c r="I50" s="17">
        <v>0</v>
      </c>
      <c r="J50" s="17">
        <v>0</v>
      </c>
      <c r="K50" s="17">
        <v>0</v>
      </c>
      <c r="L50" s="17">
        <v>0</v>
      </c>
    </row>
    <row r="51" spans="1:12" s="10" customFormat="1" x14ac:dyDescent="0.2">
      <c r="A51" s="56">
        <v>150</v>
      </c>
      <c r="B51" s="57" t="s">
        <v>71</v>
      </c>
      <c r="C51" s="17">
        <v>0</v>
      </c>
      <c r="D51" s="17">
        <v>0</v>
      </c>
      <c r="E51" s="17">
        <v>0</v>
      </c>
      <c r="F51" s="17">
        <v>0</v>
      </c>
      <c r="G51" s="17">
        <v>0</v>
      </c>
      <c r="H51" s="17">
        <v>0</v>
      </c>
      <c r="I51" s="17">
        <v>0</v>
      </c>
      <c r="J51" s="17">
        <v>0</v>
      </c>
      <c r="K51" s="17">
        <v>0</v>
      </c>
      <c r="L51" s="17">
        <v>0</v>
      </c>
    </row>
    <row r="52" spans="1:12" s="10" customFormat="1" x14ac:dyDescent="0.2">
      <c r="A52" s="56">
        <v>151</v>
      </c>
      <c r="B52" s="57" t="s">
        <v>72</v>
      </c>
      <c r="C52" s="17">
        <v>58397</v>
      </c>
      <c r="D52" s="17">
        <v>0</v>
      </c>
      <c r="E52" s="17">
        <v>0</v>
      </c>
      <c r="F52" s="17">
        <v>-58397</v>
      </c>
      <c r="G52" s="17">
        <v>0</v>
      </c>
      <c r="H52" s="17">
        <v>0</v>
      </c>
      <c r="I52" s="17">
        <v>0</v>
      </c>
      <c r="J52" s="17">
        <v>0</v>
      </c>
      <c r="K52" s="17">
        <v>0</v>
      </c>
      <c r="L52" s="17">
        <v>707735</v>
      </c>
    </row>
    <row r="53" spans="1:12" s="10" customFormat="1" x14ac:dyDescent="0.2">
      <c r="A53" s="56">
        <v>152</v>
      </c>
      <c r="B53" s="57" t="s">
        <v>73</v>
      </c>
      <c r="C53" s="17">
        <v>44555</v>
      </c>
      <c r="D53" s="17">
        <v>0</v>
      </c>
      <c r="E53" s="17">
        <v>0</v>
      </c>
      <c r="F53" s="17">
        <v>-44555</v>
      </c>
      <c r="G53" s="17">
        <v>0</v>
      </c>
      <c r="H53" s="17">
        <v>0</v>
      </c>
      <c r="I53" s="17">
        <v>0</v>
      </c>
      <c r="J53" s="17">
        <v>0</v>
      </c>
      <c r="K53" s="17">
        <v>0</v>
      </c>
      <c r="L53" s="17">
        <v>539972</v>
      </c>
    </row>
    <row r="54" spans="1:12" s="10" customFormat="1" x14ac:dyDescent="0.2">
      <c r="A54" s="56">
        <v>154</v>
      </c>
      <c r="B54" s="57" t="s">
        <v>74</v>
      </c>
      <c r="C54" s="17">
        <v>726598</v>
      </c>
      <c r="D54" s="17">
        <v>0</v>
      </c>
      <c r="E54" s="17">
        <v>0</v>
      </c>
      <c r="F54" s="17">
        <v>-726598</v>
      </c>
      <c r="G54" s="17">
        <v>0</v>
      </c>
      <c r="H54" s="17">
        <v>0</v>
      </c>
      <c r="I54" s="17">
        <v>0</v>
      </c>
      <c r="J54" s="17">
        <v>0</v>
      </c>
      <c r="K54" s="17">
        <v>0</v>
      </c>
      <c r="L54" s="17">
        <v>8805833</v>
      </c>
    </row>
    <row r="55" spans="1:12" s="10" customFormat="1" x14ac:dyDescent="0.2">
      <c r="A55" s="56">
        <v>156</v>
      </c>
      <c r="B55" s="57" t="s">
        <v>75</v>
      </c>
      <c r="C55" s="17">
        <v>1213524</v>
      </c>
      <c r="D55" s="17">
        <v>0</v>
      </c>
      <c r="E55" s="17">
        <v>0</v>
      </c>
      <c r="F55" s="17">
        <v>-1213524</v>
      </c>
      <c r="G55" s="17">
        <v>0</v>
      </c>
      <c r="H55" s="17">
        <v>0</v>
      </c>
      <c r="I55" s="17">
        <v>0</v>
      </c>
      <c r="J55" s="17">
        <v>0</v>
      </c>
      <c r="K55" s="17">
        <v>0</v>
      </c>
      <c r="L55" s="17">
        <v>14707017</v>
      </c>
    </row>
    <row r="56" spans="1:12" s="10" customFormat="1" x14ac:dyDescent="0.2">
      <c r="A56" s="56">
        <v>157</v>
      </c>
      <c r="B56" s="57" t="s">
        <v>76</v>
      </c>
      <c r="C56" s="17">
        <v>6377</v>
      </c>
      <c r="D56" s="17">
        <v>0</v>
      </c>
      <c r="E56" s="17">
        <v>0</v>
      </c>
      <c r="F56" s="17">
        <v>-6377</v>
      </c>
      <c r="G56" s="17">
        <v>0</v>
      </c>
      <c r="H56" s="17">
        <v>0</v>
      </c>
      <c r="I56" s="17">
        <v>0</v>
      </c>
      <c r="J56" s="17">
        <v>0</v>
      </c>
      <c r="K56" s="17">
        <v>0</v>
      </c>
      <c r="L56" s="17">
        <v>77278</v>
      </c>
    </row>
    <row r="57" spans="1:12" s="10" customFormat="1" x14ac:dyDescent="0.2">
      <c r="A57" s="56">
        <v>158</v>
      </c>
      <c r="B57" s="57" t="s">
        <v>77</v>
      </c>
      <c r="C57" s="17">
        <v>0</v>
      </c>
      <c r="D57" s="17">
        <v>0</v>
      </c>
      <c r="E57" s="17">
        <v>0</v>
      </c>
      <c r="F57" s="17">
        <v>0</v>
      </c>
      <c r="G57" s="17">
        <v>0</v>
      </c>
      <c r="H57" s="17">
        <v>0</v>
      </c>
      <c r="I57" s="17">
        <v>0</v>
      </c>
      <c r="J57" s="17">
        <v>0</v>
      </c>
      <c r="K57" s="17">
        <v>0</v>
      </c>
      <c r="L57" s="17">
        <v>0</v>
      </c>
    </row>
    <row r="58" spans="1:12" s="10" customFormat="1" x14ac:dyDescent="0.2">
      <c r="A58" s="56">
        <v>160</v>
      </c>
      <c r="B58" s="57" t="s">
        <v>78</v>
      </c>
      <c r="C58" s="17">
        <v>3953</v>
      </c>
      <c r="D58" s="17">
        <v>0</v>
      </c>
      <c r="E58" s="17">
        <v>0</v>
      </c>
      <c r="F58" s="17">
        <v>-3953</v>
      </c>
      <c r="G58" s="17">
        <v>0</v>
      </c>
      <c r="H58" s="17">
        <v>0</v>
      </c>
      <c r="I58" s="17">
        <v>0</v>
      </c>
      <c r="J58" s="17">
        <v>0</v>
      </c>
      <c r="K58" s="17">
        <v>0</v>
      </c>
      <c r="L58" s="17">
        <v>47906</v>
      </c>
    </row>
    <row r="59" spans="1:12" s="10" customFormat="1" x14ac:dyDescent="0.2">
      <c r="A59" s="56">
        <v>161</v>
      </c>
      <c r="B59" s="57" t="s">
        <v>79</v>
      </c>
      <c r="C59" s="17">
        <v>311209</v>
      </c>
      <c r="D59" s="17">
        <v>0</v>
      </c>
      <c r="E59" s="17">
        <v>0</v>
      </c>
      <c r="F59" s="17">
        <v>-311209</v>
      </c>
      <c r="G59" s="17">
        <v>0</v>
      </c>
      <c r="H59" s="17">
        <v>0</v>
      </c>
      <c r="I59" s="17">
        <v>0</v>
      </c>
      <c r="J59" s="17">
        <v>0</v>
      </c>
      <c r="K59" s="17">
        <v>0</v>
      </c>
      <c r="L59" s="17">
        <v>3771616</v>
      </c>
    </row>
    <row r="60" spans="1:12" s="10" customFormat="1" x14ac:dyDescent="0.2">
      <c r="A60" s="56">
        <v>162</v>
      </c>
      <c r="B60" s="57" t="s">
        <v>80</v>
      </c>
      <c r="C60" s="17">
        <v>681</v>
      </c>
      <c r="D60" s="17">
        <v>0</v>
      </c>
      <c r="E60" s="17">
        <v>0</v>
      </c>
      <c r="F60" s="17">
        <v>-681</v>
      </c>
      <c r="G60" s="17">
        <v>0</v>
      </c>
      <c r="H60" s="17">
        <v>0</v>
      </c>
      <c r="I60" s="17">
        <v>0</v>
      </c>
      <c r="J60" s="17">
        <v>0</v>
      </c>
      <c r="K60" s="17">
        <v>0</v>
      </c>
      <c r="L60" s="17">
        <v>8246</v>
      </c>
    </row>
    <row r="61" spans="1:12" s="10" customFormat="1" x14ac:dyDescent="0.2">
      <c r="A61" s="56">
        <v>163</v>
      </c>
      <c r="B61" s="57" t="s">
        <v>81</v>
      </c>
      <c r="C61" s="17">
        <v>0</v>
      </c>
      <c r="D61" s="17">
        <v>0</v>
      </c>
      <c r="E61" s="17">
        <v>0</v>
      </c>
      <c r="F61" s="17">
        <v>0</v>
      </c>
      <c r="G61" s="17">
        <v>0</v>
      </c>
      <c r="H61" s="17">
        <v>0</v>
      </c>
      <c r="I61" s="17">
        <v>0</v>
      </c>
      <c r="J61" s="17">
        <v>0</v>
      </c>
      <c r="K61" s="17">
        <v>0</v>
      </c>
      <c r="L61" s="17">
        <v>0</v>
      </c>
    </row>
    <row r="62" spans="1:12" s="10" customFormat="1" x14ac:dyDescent="0.2">
      <c r="A62" s="56">
        <v>164</v>
      </c>
      <c r="B62" s="57" t="s">
        <v>82</v>
      </c>
      <c r="C62" s="17">
        <v>1792</v>
      </c>
      <c r="D62" s="17">
        <v>0</v>
      </c>
      <c r="E62" s="17">
        <v>0</v>
      </c>
      <c r="F62" s="17">
        <v>-1792</v>
      </c>
      <c r="G62" s="17">
        <v>0</v>
      </c>
      <c r="H62" s="17">
        <v>0</v>
      </c>
      <c r="I62" s="17">
        <v>0</v>
      </c>
      <c r="J62" s="17">
        <v>0</v>
      </c>
      <c r="K62" s="17">
        <v>0</v>
      </c>
      <c r="L62" s="17">
        <v>21719</v>
      </c>
    </row>
    <row r="63" spans="1:12" s="10" customFormat="1" x14ac:dyDescent="0.2">
      <c r="A63" s="56">
        <v>165</v>
      </c>
      <c r="B63" s="57" t="s">
        <v>83</v>
      </c>
      <c r="C63" s="17">
        <v>41747</v>
      </c>
      <c r="D63" s="17">
        <v>0</v>
      </c>
      <c r="E63" s="17">
        <v>0</v>
      </c>
      <c r="F63" s="17">
        <v>-41747</v>
      </c>
      <c r="G63" s="17">
        <v>0</v>
      </c>
      <c r="H63" s="17">
        <v>0</v>
      </c>
      <c r="I63" s="17">
        <v>0</v>
      </c>
      <c r="J63" s="17">
        <v>0</v>
      </c>
      <c r="K63" s="17">
        <v>0</v>
      </c>
      <c r="L63" s="17">
        <v>505939</v>
      </c>
    </row>
    <row r="64" spans="1:12" s="10" customFormat="1" x14ac:dyDescent="0.2">
      <c r="A64" s="56">
        <v>166</v>
      </c>
      <c r="B64" s="57" t="s">
        <v>84</v>
      </c>
      <c r="C64" s="17">
        <v>7518</v>
      </c>
      <c r="D64" s="17">
        <v>0</v>
      </c>
      <c r="E64" s="17">
        <v>0</v>
      </c>
      <c r="F64" s="17">
        <v>-7518</v>
      </c>
      <c r="G64" s="17">
        <v>0</v>
      </c>
      <c r="H64" s="17">
        <v>0</v>
      </c>
      <c r="I64" s="17">
        <v>0</v>
      </c>
      <c r="J64" s="17">
        <v>0</v>
      </c>
      <c r="K64" s="17">
        <v>0</v>
      </c>
      <c r="L64" s="17">
        <v>91115</v>
      </c>
    </row>
    <row r="65" spans="1:12" s="10" customFormat="1" x14ac:dyDescent="0.2">
      <c r="A65" s="56">
        <v>169</v>
      </c>
      <c r="B65" s="57" t="s">
        <v>85</v>
      </c>
      <c r="C65" s="17">
        <v>0</v>
      </c>
      <c r="D65" s="17">
        <v>0</v>
      </c>
      <c r="E65" s="17">
        <v>0</v>
      </c>
      <c r="F65" s="17">
        <v>0</v>
      </c>
      <c r="G65" s="17">
        <v>0</v>
      </c>
      <c r="H65" s="17">
        <v>0</v>
      </c>
      <c r="I65" s="17">
        <v>0</v>
      </c>
      <c r="J65" s="17">
        <v>0</v>
      </c>
      <c r="K65" s="17">
        <v>0</v>
      </c>
      <c r="L65" s="17">
        <v>0</v>
      </c>
    </row>
    <row r="66" spans="1:12" s="10" customFormat="1" x14ac:dyDescent="0.2">
      <c r="A66" s="56">
        <v>170</v>
      </c>
      <c r="B66" s="57" t="s">
        <v>86</v>
      </c>
      <c r="C66" s="17">
        <v>0</v>
      </c>
      <c r="D66" s="17">
        <v>0</v>
      </c>
      <c r="E66" s="17">
        <v>0</v>
      </c>
      <c r="F66" s="17">
        <v>0</v>
      </c>
      <c r="G66" s="17">
        <v>0</v>
      </c>
      <c r="H66" s="17">
        <v>0</v>
      </c>
      <c r="I66" s="17">
        <v>0</v>
      </c>
      <c r="J66" s="17">
        <v>0</v>
      </c>
      <c r="K66" s="17">
        <v>0</v>
      </c>
      <c r="L66" s="17">
        <v>0</v>
      </c>
    </row>
    <row r="67" spans="1:12" s="10" customFormat="1" x14ac:dyDescent="0.2">
      <c r="A67" s="56">
        <v>171</v>
      </c>
      <c r="B67" s="57" t="s">
        <v>87</v>
      </c>
      <c r="C67" s="17">
        <v>274095</v>
      </c>
      <c r="D67" s="17">
        <v>0</v>
      </c>
      <c r="E67" s="17">
        <v>0</v>
      </c>
      <c r="F67" s="17">
        <v>-274095</v>
      </c>
      <c r="G67" s="17">
        <v>0</v>
      </c>
      <c r="H67" s="17">
        <v>0</v>
      </c>
      <c r="I67" s="17">
        <v>0</v>
      </c>
      <c r="J67" s="17">
        <v>0</v>
      </c>
      <c r="K67" s="17">
        <v>0</v>
      </c>
      <c r="L67" s="17">
        <v>3321826</v>
      </c>
    </row>
    <row r="68" spans="1:12" s="10" customFormat="1" x14ac:dyDescent="0.2">
      <c r="A68" s="56">
        <v>172</v>
      </c>
      <c r="B68" s="57" t="s">
        <v>88</v>
      </c>
      <c r="C68" s="17">
        <v>126468</v>
      </c>
      <c r="D68" s="17">
        <v>0</v>
      </c>
      <c r="E68" s="17">
        <v>0</v>
      </c>
      <c r="F68" s="17">
        <v>-126468</v>
      </c>
      <c r="G68" s="17">
        <v>0</v>
      </c>
      <c r="H68" s="17">
        <v>0</v>
      </c>
      <c r="I68" s="17">
        <v>0</v>
      </c>
      <c r="J68" s="17">
        <v>0</v>
      </c>
      <c r="K68" s="17">
        <v>0</v>
      </c>
      <c r="L68" s="17">
        <v>1532699</v>
      </c>
    </row>
    <row r="69" spans="1:12" s="10" customFormat="1" x14ac:dyDescent="0.2">
      <c r="A69" s="56">
        <v>173</v>
      </c>
      <c r="B69" s="57" t="s">
        <v>89</v>
      </c>
      <c r="C69" s="17">
        <v>0</v>
      </c>
      <c r="D69" s="17">
        <v>0</v>
      </c>
      <c r="E69" s="17">
        <v>0</v>
      </c>
      <c r="F69" s="17">
        <v>0</v>
      </c>
      <c r="G69" s="17">
        <v>0</v>
      </c>
      <c r="H69" s="17">
        <v>0</v>
      </c>
      <c r="I69" s="17">
        <v>0</v>
      </c>
      <c r="J69" s="17">
        <v>0</v>
      </c>
      <c r="K69" s="17">
        <v>0</v>
      </c>
      <c r="L69" s="17">
        <v>0</v>
      </c>
    </row>
    <row r="70" spans="1:12" s="10" customFormat="1" x14ac:dyDescent="0.2">
      <c r="A70" s="56">
        <v>174</v>
      </c>
      <c r="B70" s="57" t="s">
        <v>90</v>
      </c>
      <c r="C70" s="17">
        <v>58332</v>
      </c>
      <c r="D70" s="17">
        <v>0</v>
      </c>
      <c r="E70" s="17">
        <v>0</v>
      </c>
      <c r="F70" s="17">
        <v>-58332</v>
      </c>
      <c r="G70" s="17">
        <v>0</v>
      </c>
      <c r="H70" s="17">
        <v>0</v>
      </c>
      <c r="I70" s="17">
        <v>0</v>
      </c>
      <c r="J70" s="17">
        <v>0</v>
      </c>
      <c r="K70" s="17">
        <v>0</v>
      </c>
      <c r="L70" s="17">
        <v>706935</v>
      </c>
    </row>
    <row r="71" spans="1:12" s="10" customFormat="1" x14ac:dyDescent="0.2">
      <c r="A71" s="56">
        <v>175</v>
      </c>
      <c r="B71" s="57" t="s">
        <v>91</v>
      </c>
      <c r="C71" s="17">
        <v>0</v>
      </c>
      <c r="D71" s="17">
        <v>0</v>
      </c>
      <c r="E71" s="17">
        <v>0</v>
      </c>
      <c r="F71" s="17">
        <v>0</v>
      </c>
      <c r="G71" s="17">
        <v>0</v>
      </c>
      <c r="H71" s="17">
        <v>0</v>
      </c>
      <c r="I71" s="17">
        <v>0</v>
      </c>
      <c r="J71" s="17">
        <v>0</v>
      </c>
      <c r="K71" s="17">
        <v>0</v>
      </c>
      <c r="L71" s="17">
        <v>0</v>
      </c>
    </row>
    <row r="72" spans="1:12" s="10" customFormat="1" x14ac:dyDescent="0.2">
      <c r="A72" s="56">
        <v>180</v>
      </c>
      <c r="B72" s="57" t="s">
        <v>92</v>
      </c>
      <c r="C72" s="17">
        <v>4728</v>
      </c>
      <c r="D72" s="17">
        <v>0</v>
      </c>
      <c r="E72" s="17">
        <v>0</v>
      </c>
      <c r="F72" s="17">
        <v>-4728</v>
      </c>
      <c r="G72" s="17">
        <v>0</v>
      </c>
      <c r="H72" s="17">
        <v>0</v>
      </c>
      <c r="I72" s="17">
        <v>0</v>
      </c>
      <c r="J72" s="17">
        <v>0</v>
      </c>
      <c r="K72" s="17">
        <v>0</v>
      </c>
      <c r="L72" s="17">
        <v>57301</v>
      </c>
    </row>
    <row r="73" spans="1:12" s="10" customFormat="1" x14ac:dyDescent="0.2">
      <c r="A73" s="56">
        <v>181</v>
      </c>
      <c r="B73" s="57" t="s">
        <v>93</v>
      </c>
      <c r="C73" s="17">
        <v>57726</v>
      </c>
      <c r="D73" s="17">
        <v>0</v>
      </c>
      <c r="E73" s="17">
        <v>0</v>
      </c>
      <c r="F73" s="17">
        <v>-57726</v>
      </c>
      <c r="G73" s="17">
        <v>0</v>
      </c>
      <c r="H73" s="17">
        <v>0</v>
      </c>
      <c r="I73" s="17">
        <v>0</v>
      </c>
      <c r="J73" s="17">
        <v>0</v>
      </c>
      <c r="K73" s="17">
        <v>0</v>
      </c>
      <c r="L73" s="17">
        <v>699602</v>
      </c>
    </row>
    <row r="74" spans="1:12" s="10" customFormat="1" x14ac:dyDescent="0.2">
      <c r="A74" s="56">
        <v>182</v>
      </c>
      <c r="B74" s="57" t="s">
        <v>94</v>
      </c>
      <c r="C74" s="17">
        <v>286455</v>
      </c>
      <c r="D74" s="17">
        <v>0</v>
      </c>
      <c r="E74" s="17">
        <v>0</v>
      </c>
      <c r="F74" s="17">
        <v>-286455</v>
      </c>
      <c r="G74" s="17">
        <v>0</v>
      </c>
      <c r="H74" s="17">
        <v>0</v>
      </c>
      <c r="I74" s="17">
        <v>0</v>
      </c>
      <c r="J74" s="17">
        <v>0</v>
      </c>
      <c r="K74" s="17">
        <v>0</v>
      </c>
      <c r="L74" s="17">
        <v>3471624</v>
      </c>
    </row>
    <row r="75" spans="1:12" s="10" customFormat="1" x14ac:dyDescent="0.2">
      <c r="A75" s="56">
        <v>183</v>
      </c>
      <c r="B75" s="57" t="s">
        <v>95</v>
      </c>
      <c r="C75" s="17">
        <v>1448</v>
      </c>
      <c r="D75" s="17">
        <v>0</v>
      </c>
      <c r="E75" s="17">
        <v>0</v>
      </c>
      <c r="F75" s="17">
        <v>-1448</v>
      </c>
      <c r="G75" s="17">
        <v>0</v>
      </c>
      <c r="H75" s="17">
        <v>0</v>
      </c>
      <c r="I75" s="17">
        <v>0</v>
      </c>
      <c r="J75" s="17">
        <v>0</v>
      </c>
      <c r="K75" s="17">
        <v>0</v>
      </c>
      <c r="L75" s="17">
        <v>17546</v>
      </c>
    </row>
    <row r="76" spans="1:12" s="10" customFormat="1" x14ac:dyDescent="0.2">
      <c r="A76" s="56">
        <v>184</v>
      </c>
      <c r="B76" s="57" t="s">
        <v>96</v>
      </c>
      <c r="C76" s="17">
        <v>0</v>
      </c>
      <c r="D76" s="17">
        <v>0</v>
      </c>
      <c r="E76" s="17">
        <v>0</v>
      </c>
      <c r="F76" s="17">
        <v>0</v>
      </c>
      <c r="G76" s="17">
        <v>0</v>
      </c>
      <c r="H76" s="17">
        <v>0</v>
      </c>
      <c r="I76" s="17">
        <v>0</v>
      </c>
      <c r="J76" s="17">
        <v>0</v>
      </c>
      <c r="K76" s="17">
        <v>0</v>
      </c>
      <c r="L76" s="17">
        <v>-3</v>
      </c>
    </row>
    <row r="77" spans="1:12" s="10" customFormat="1" x14ac:dyDescent="0.2">
      <c r="A77" s="56">
        <v>185</v>
      </c>
      <c r="B77" s="57" t="s">
        <v>97</v>
      </c>
      <c r="C77" s="17">
        <v>260</v>
      </c>
      <c r="D77" s="17">
        <v>0</v>
      </c>
      <c r="E77" s="17">
        <v>0</v>
      </c>
      <c r="F77" s="17">
        <v>-260</v>
      </c>
      <c r="G77" s="17">
        <v>0</v>
      </c>
      <c r="H77" s="17">
        <v>0</v>
      </c>
      <c r="I77" s="17">
        <v>0</v>
      </c>
      <c r="J77" s="17">
        <v>0</v>
      </c>
      <c r="K77" s="17">
        <v>0</v>
      </c>
      <c r="L77" s="17">
        <v>3146</v>
      </c>
    </row>
    <row r="78" spans="1:12" s="10" customFormat="1" x14ac:dyDescent="0.2">
      <c r="A78" s="56">
        <v>186</v>
      </c>
      <c r="B78" s="57" t="s">
        <v>98</v>
      </c>
      <c r="C78" s="17">
        <v>2086</v>
      </c>
      <c r="D78" s="17">
        <v>0</v>
      </c>
      <c r="E78" s="17">
        <v>0</v>
      </c>
      <c r="F78" s="17">
        <v>-2086</v>
      </c>
      <c r="G78" s="17">
        <v>0</v>
      </c>
      <c r="H78" s="17">
        <v>0</v>
      </c>
      <c r="I78" s="17">
        <v>0</v>
      </c>
      <c r="J78" s="17">
        <v>0</v>
      </c>
      <c r="K78" s="17">
        <v>0</v>
      </c>
      <c r="L78" s="17">
        <v>25279</v>
      </c>
    </row>
    <row r="79" spans="1:12" s="10" customFormat="1" x14ac:dyDescent="0.2">
      <c r="A79" s="56">
        <v>187</v>
      </c>
      <c r="B79" s="57" t="s">
        <v>99</v>
      </c>
      <c r="C79" s="17">
        <v>1663</v>
      </c>
      <c r="D79" s="17">
        <v>0</v>
      </c>
      <c r="E79" s="17">
        <v>0</v>
      </c>
      <c r="F79" s="17">
        <v>-1663</v>
      </c>
      <c r="G79" s="17">
        <v>0</v>
      </c>
      <c r="H79" s="17">
        <v>0</v>
      </c>
      <c r="I79" s="17">
        <v>0</v>
      </c>
      <c r="J79" s="17">
        <v>0</v>
      </c>
      <c r="K79" s="17">
        <v>0</v>
      </c>
      <c r="L79" s="17">
        <v>20159</v>
      </c>
    </row>
    <row r="80" spans="1:12" s="10" customFormat="1" x14ac:dyDescent="0.2">
      <c r="A80" s="56">
        <v>188</v>
      </c>
      <c r="B80" s="57" t="s">
        <v>100</v>
      </c>
      <c r="C80" s="17">
        <v>1157</v>
      </c>
      <c r="D80" s="17">
        <v>0</v>
      </c>
      <c r="E80" s="17">
        <v>0</v>
      </c>
      <c r="F80" s="17">
        <v>-1157</v>
      </c>
      <c r="G80" s="17">
        <v>0</v>
      </c>
      <c r="H80" s="17">
        <v>0</v>
      </c>
      <c r="I80" s="17">
        <v>0</v>
      </c>
      <c r="J80" s="17">
        <v>0</v>
      </c>
      <c r="K80" s="17">
        <v>0</v>
      </c>
      <c r="L80" s="17">
        <v>14014</v>
      </c>
    </row>
    <row r="81" spans="1:12" s="10" customFormat="1" x14ac:dyDescent="0.2">
      <c r="A81" s="56">
        <v>190</v>
      </c>
      <c r="B81" s="57" t="s">
        <v>101</v>
      </c>
      <c r="C81" s="17">
        <v>1222</v>
      </c>
      <c r="D81" s="17">
        <v>0</v>
      </c>
      <c r="E81" s="17">
        <v>0</v>
      </c>
      <c r="F81" s="17">
        <v>-1222</v>
      </c>
      <c r="G81" s="17">
        <v>0</v>
      </c>
      <c r="H81" s="17">
        <v>0</v>
      </c>
      <c r="I81" s="17">
        <v>0</v>
      </c>
      <c r="J81" s="17">
        <v>0</v>
      </c>
      <c r="K81" s="17">
        <v>0</v>
      </c>
      <c r="L81" s="17">
        <v>14802</v>
      </c>
    </row>
    <row r="82" spans="1:12" s="10" customFormat="1" x14ac:dyDescent="0.2">
      <c r="A82" s="56">
        <v>191</v>
      </c>
      <c r="B82" s="57" t="s">
        <v>102</v>
      </c>
      <c r="C82" s="17">
        <v>116363</v>
      </c>
      <c r="D82" s="17">
        <v>0</v>
      </c>
      <c r="E82" s="17">
        <v>0</v>
      </c>
      <c r="F82" s="17">
        <v>-116363</v>
      </c>
      <c r="G82" s="17">
        <v>0</v>
      </c>
      <c r="H82" s="17">
        <v>0</v>
      </c>
      <c r="I82" s="17">
        <v>0</v>
      </c>
      <c r="J82" s="17">
        <v>0</v>
      </c>
      <c r="K82" s="17">
        <v>0</v>
      </c>
      <c r="L82" s="17">
        <v>1410237</v>
      </c>
    </row>
    <row r="83" spans="1:12" s="10" customFormat="1" x14ac:dyDescent="0.2">
      <c r="A83" s="56">
        <v>192</v>
      </c>
      <c r="B83" s="57" t="s">
        <v>103</v>
      </c>
      <c r="C83" s="17">
        <v>1621</v>
      </c>
      <c r="D83" s="17">
        <v>0</v>
      </c>
      <c r="E83" s="17">
        <v>0</v>
      </c>
      <c r="F83" s="17">
        <v>-1621</v>
      </c>
      <c r="G83" s="17">
        <v>0</v>
      </c>
      <c r="H83" s="17">
        <v>0</v>
      </c>
      <c r="I83" s="17">
        <v>0</v>
      </c>
      <c r="J83" s="17">
        <v>0</v>
      </c>
      <c r="K83" s="17">
        <v>0</v>
      </c>
      <c r="L83" s="17">
        <v>19650</v>
      </c>
    </row>
    <row r="84" spans="1:12" s="10" customFormat="1" x14ac:dyDescent="0.2">
      <c r="A84" s="56">
        <v>193</v>
      </c>
      <c r="B84" s="57" t="s">
        <v>104</v>
      </c>
      <c r="C84" s="17">
        <v>1150</v>
      </c>
      <c r="D84" s="17">
        <v>0</v>
      </c>
      <c r="E84" s="17">
        <v>0</v>
      </c>
      <c r="F84" s="17">
        <v>-1150</v>
      </c>
      <c r="G84" s="17">
        <v>0</v>
      </c>
      <c r="H84" s="17">
        <v>0</v>
      </c>
      <c r="I84" s="17">
        <v>0</v>
      </c>
      <c r="J84" s="17">
        <v>0</v>
      </c>
      <c r="K84" s="17">
        <v>0</v>
      </c>
      <c r="L84" s="17">
        <v>13932</v>
      </c>
    </row>
    <row r="85" spans="1:12" s="10" customFormat="1" x14ac:dyDescent="0.2">
      <c r="A85" s="56">
        <v>194</v>
      </c>
      <c r="B85" s="57" t="s">
        <v>105</v>
      </c>
      <c r="C85" s="17">
        <v>249702</v>
      </c>
      <c r="D85" s="17">
        <v>0</v>
      </c>
      <c r="E85" s="17">
        <v>0</v>
      </c>
      <c r="F85" s="17">
        <v>-249702</v>
      </c>
      <c r="G85" s="17">
        <v>0</v>
      </c>
      <c r="H85" s="17">
        <v>0</v>
      </c>
      <c r="I85" s="17">
        <v>0</v>
      </c>
      <c r="J85" s="17">
        <v>0</v>
      </c>
      <c r="K85" s="17">
        <v>0</v>
      </c>
      <c r="L85" s="17">
        <v>3026211</v>
      </c>
    </row>
    <row r="86" spans="1:12" s="10" customFormat="1" x14ac:dyDescent="0.2">
      <c r="A86" s="56">
        <v>197</v>
      </c>
      <c r="B86" s="57" t="s">
        <v>106</v>
      </c>
      <c r="C86" s="17">
        <v>0</v>
      </c>
      <c r="D86" s="17">
        <v>0</v>
      </c>
      <c r="E86" s="17">
        <v>0</v>
      </c>
      <c r="F86" s="17">
        <v>0</v>
      </c>
      <c r="G86" s="17">
        <v>0</v>
      </c>
      <c r="H86" s="17">
        <v>0</v>
      </c>
      <c r="I86" s="17">
        <v>0</v>
      </c>
      <c r="J86" s="17">
        <v>0</v>
      </c>
      <c r="K86" s="17">
        <v>0</v>
      </c>
      <c r="L86" s="17">
        <v>0</v>
      </c>
    </row>
    <row r="87" spans="1:12" s="10" customFormat="1" x14ac:dyDescent="0.2">
      <c r="A87" s="56">
        <v>199</v>
      </c>
      <c r="B87" s="57" t="s">
        <v>107</v>
      </c>
      <c r="C87" s="17">
        <v>180218</v>
      </c>
      <c r="D87" s="17">
        <v>0</v>
      </c>
      <c r="E87" s="17">
        <v>0</v>
      </c>
      <c r="F87" s="17">
        <v>-180218</v>
      </c>
      <c r="G87" s="17">
        <v>0</v>
      </c>
      <c r="H87" s="17">
        <v>0</v>
      </c>
      <c r="I87" s="17">
        <v>0</v>
      </c>
      <c r="J87" s="17">
        <v>0</v>
      </c>
      <c r="K87" s="17">
        <v>0</v>
      </c>
      <c r="L87" s="17">
        <v>2184105</v>
      </c>
    </row>
    <row r="88" spans="1:12" s="10" customFormat="1" x14ac:dyDescent="0.2">
      <c r="A88" s="56">
        <v>200</v>
      </c>
      <c r="B88" s="57" t="s">
        <v>108</v>
      </c>
      <c r="C88" s="17">
        <v>5540</v>
      </c>
      <c r="D88" s="17">
        <v>0</v>
      </c>
      <c r="E88" s="17">
        <v>0</v>
      </c>
      <c r="F88" s="17">
        <v>-5540</v>
      </c>
      <c r="G88" s="17">
        <v>0</v>
      </c>
      <c r="H88" s="17">
        <v>0</v>
      </c>
      <c r="I88" s="17">
        <v>0</v>
      </c>
      <c r="J88" s="17">
        <v>0</v>
      </c>
      <c r="K88" s="17">
        <v>0</v>
      </c>
      <c r="L88" s="17">
        <v>67134</v>
      </c>
    </row>
    <row r="89" spans="1:12" s="10" customFormat="1" x14ac:dyDescent="0.2">
      <c r="A89" s="56">
        <v>201</v>
      </c>
      <c r="B89" s="57" t="s">
        <v>109</v>
      </c>
      <c r="C89" s="17">
        <v>133691</v>
      </c>
      <c r="D89" s="17">
        <v>0</v>
      </c>
      <c r="E89" s="17">
        <v>0</v>
      </c>
      <c r="F89" s="17">
        <v>-133691</v>
      </c>
      <c r="G89" s="17">
        <v>0</v>
      </c>
      <c r="H89" s="17">
        <v>0</v>
      </c>
      <c r="I89" s="17">
        <v>0</v>
      </c>
      <c r="J89" s="17">
        <v>0</v>
      </c>
      <c r="K89" s="17">
        <v>0</v>
      </c>
      <c r="L89" s="17">
        <v>1620240</v>
      </c>
    </row>
    <row r="90" spans="1:12" s="10" customFormat="1" x14ac:dyDescent="0.2">
      <c r="A90" s="56">
        <v>202</v>
      </c>
      <c r="B90" s="57" t="s">
        <v>110</v>
      </c>
      <c r="C90" s="17">
        <v>40659</v>
      </c>
      <c r="D90" s="17">
        <v>0</v>
      </c>
      <c r="E90" s="17">
        <v>0</v>
      </c>
      <c r="F90" s="17">
        <v>-40659</v>
      </c>
      <c r="G90" s="17">
        <v>0</v>
      </c>
      <c r="H90" s="17">
        <v>0</v>
      </c>
      <c r="I90" s="17">
        <v>0</v>
      </c>
      <c r="J90" s="17">
        <v>0</v>
      </c>
      <c r="K90" s="17">
        <v>0</v>
      </c>
      <c r="L90" s="17">
        <v>492764</v>
      </c>
    </row>
    <row r="91" spans="1:12" s="10" customFormat="1" x14ac:dyDescent="0.2">
      <c r="A91" s="56">
        <v>203</v>
      </c>
      <c r="B91" s="57" t="s">
        <v>111</v>
      </c>
      <c r="C91" s="17">
        <v>82980</v>
      </c>
      <c r="D91" s="17">
        <v>0</v>
      </c>
      <c r="E91" s="17">
        <v>0</v>
      </c>
      <c r="F91" s="17">
        <v>-82980</v>
      </c>
      <c r="G91" s="17">
        <v>0</v>
      </c>
      <c r="H91" s="17">
        <v>0</v>
      </c>
      <c r="I91" s="17">
        <v>0</v>
      </c>
      <c r="J91" s="17">
        <v>0</v>
      </c>
      <c r="K91" s="17">
        <v>0</v>
      </c>
      <c r="L91" s="17">
        <v>1005650</v>
      </c>
    </row>
    <row r="92" spans="1:12" s="10" customFormat="1" x14ac:dyDescent="0.2">
      <c r="A92" s="56">
        <v>204</v>
      </c>
      <c r="B92" s="57" t="s">
        <v>112</v>
      </c>
      <c r="C92" s="17">
        <v>837244</v>
      </c>
      <c r="D92" s="17">
        <v>0</v>
      </c>
      <c r="E92" s="17">
        <v>0</v>
      </c>
      <c r="F92" s="17">
        <v>-837244</v>
      </c>
      <c r="G92" s="17">
        <v>0</v>
      </c>
      <c r="H92" s="17">
        <v>0</v>
      </c>
      <c r="I92" s="17">
        <v>0</v>
      </c>
      <c r="J92" s="17">
        <v>0</v>
      </c>
      <c r="K92" s="17">
        <v>0</v>
      </c>
      <c r="L92" s="17">
        <v>10146780</v>
      </c>
    </row>
    <row r="93" spans="1:12" s="10" customFormat="1" x14ac:dyDescent="0.2">
      <c r="A93" s="56">
        <v>206</v>
      </c>
      <c r="B93" s="57" t="s">
        <v>113</v>
      </c>
      <c r="C93" s="17">
        <v>112750</v>
      </c>
      <c r="D93" s="17">
        <v>0</v>
      </c>
      <c r="E93" s="17">
        <v>0</v>
      </c>
      <c r="F93" s="17">
        <v>-112750</v>
      </c>
      <c r="G93" s="17">
        <v>0</v>
      </c>
      <c r="H93" s="17">
        <v>0</v>
      </c>
      <c r="I93" s="17">
        <v>0</v>
      </c>
      <c r="J93" s="17">
        <v>0</v>
      </c>
      <c r="K93" s="17">
        <v>0</v>
      </c>
      <c r="L93" s="17">
        <v>1366448</v>
      </c>
    </row>
    <row r="94" spans="1:12" s="10" customFormat="1" x14ac:dyDescent="0.2">
      <c r="A94" s="56">
        <v>207</v>
      </c>
      <c r="B94" s="57" t="s">
        <v>114</v>
      </c>
      <c r="C94" s="17">
        <v>0</v>
      </c>
      <c r="D94" s="17">
        <v>0</v>
      </c>
      <c r="E94" s="17">
        <v>0</v>
      </c>
      <c r="F94" s="17">
        <v>0</v>
      </c>
      <c r="G94" s="17">
        <v>0</v>
      </c>
      <c r="H94" s="17">
        <v>0</v>
      </c>
      <c r="I94" s="17">
        <v>0</v>
      </c>
      <c r="J94" s="17">
        <v>0</v>
      </c>
      <c r="K94" s="17">
        <v>0</v>
      </c>
      <c r="L94" s="17">
        <v>0</v>
      </c>
    </row>
    <row r="95" spans="1:12" s="10" customFormat="1" x14ac:dyDescent="0.2">
      <c r="A95" s="56">
        <v>208</v>
      </c>
      <c r="B95" s="57" t="s">
        <v>115</v>
      </c>
      <c r="C95" s="17">
        <v>2994660</v>
      </c>
      <c r="D95" s="17">
        <v>0</v>
      </c>
      <c r="E95" s="17">
        <v>0</v>
      </c>
      <c r="F95" s="17">
        <v>-2994660</v>
      </c>
      <c r="G95" s="17">
        <v>0</v>
      </c>
      <c r="H95" s="17">
        <v>0</v>
      </c>
      <c r="I95" s="17">
        <v>0</v>
      </c>
      <c r="J95" s="17">
        <v>0</v>
      </c>
      <c r="K95" s="17">
        <v>0</v>
      </c>
      <c r="L95" s="17">
        <v>36293073</v>
      </c>
    </row>
    <row r="96" spans="1:12" s="10" customFormat="1" x14ac:dyDescent="0.2">
      <c r="A96" s="56">
        <v>209</v>
      </c>
      <c r="B96" s="57" t="s">
        <v>116</v>
      </c>
      <c r="C96" s="17">
        <v>0</v>
      </c>
      <c r="D96" s="17">
        <v>0</v>
      </c>
      <c r="E96" s="17">
        <v>0</v>
      </c>
      <c r="F96" s="17">
        <v>0</v>
      </c>
      <c r="G96" s="17">
        <v>0</v>
      </c>
      <c r="H96" s="17">
        <v>0</v>
      </c>
      <c r="I96" s="17">
        <v>0</v>
      </c>
      <c r="J96" s="17">
        <v>0</v>
      </c>
      <c r="K96" s="17">
        <v>0</v>
      </c>
      <c r="L96" s="17">
        <v>0</v>
      </c>
    </row>
    <row r="97" spans="1:12" s="10" customFormat="1" x14ac:dyDescent="0.2">
      <c r="A97" s="56">
        <v>211</v>
      </c>
      <c r="B97" s="57" t="s">
        <v>117</v>
      </c>
      <c r="C97" s="17">
        <v>239488</v>
      </c>
      <c r="D97" s="17">
        <v>0</v>
      </c>
      <c r="E97" s="17">
        <v>0</v>
      </c>
      <c r="F97" s="17">
        <v>-239488</v>
      </c>
      <c r="G97" s="17">
        <v>0</v>
      </c>
      <c r="H97" s="17">
        <v>0</v>
      </c>
      <c r="I97" s="17">
        <v>0</v>
      </c>
      <c r="J97" s="17">
        <v>0</v>
      </c>
      <c r="K97" s="17">
        <v>0</v>
      </c>
      <c r="L97" s="17">
        <v>2902417</v>
      </c>
    </row>
    <row r="98" spans="1:12" s="10" customFormat="1" x14ac:dyDescent="0.2">
      <c r="A98" s="56">
        <v>212</v>
      </c>
      <c r="B98" s="57" t="s">
        <v>118</v>
      </c>
      <c r="C98" s="17">
        <v>233711</v>
      </c>
      <c r="D98" s="17">
        <v>0</v>
      </c>
      <c r="E98" s="17">
        <v>0</v>
      </c>
      <c r="F98" s="17">
        <v>-233711</v>
      </c>
      <c r="G98" s="17">
        <v>0</v>
      </c>
      <c r="H98" s="17">
        <v>0</v>
      </c>
      <c r="I98" s="17">
        <v>0</v>
      </c>
      <c r="J98" s="17">
        <v>0</v>
      </c>
      <c r="K98" s="17">
        <v>0</v>
      </c>
      <c r="L98" s="17">
        <v>2832413</v>
      </c>
    </row>
    <row r="99" spans="1:12" s="10" customFormat="1" x14ac:dyDescent="0.2">
      <c r="A99" s="56">
        <v>213</v>
      </c>
      <c r="B99" s="57" t="s">
        <v>119</v>
      </c>
      <c r="C99" s="17">
        <v>318434</v>
      </c>
      <c r="D99" s="17">
        <v>0</v>
      </c>
      <c r="E99" s="17">
        <v>0</v>
      </c>
      <c r="F99" s="17">
        <v>-318434</v>
      </c>
      <c r="G99" s="17">
        <v>0</v>
      </c>
      <c r="H99" s="17">
        <v>0</v>
      </c>
      <c r="I99" s="17">
        <v>0</v>
      </c>
      <c r="J99" s="17">
        <v>0</v>
      </c>
      <c r="K99" s="17">
        <v>0</v>
      </c>
      <c r="L99" s="17">
        <v>3859183</v>
      </c>
    </row>
    <row r="100" spans="1:12" s="10" customFormat="1" x14ac:dyDescent="0.2">
      <c r="A100" s="56">
        <v>214</v>
      </c>
      <c r="B100" s="57" t="s">
        <v>120</v>
      </c>
      <c r="C100" s="17">
        <v>318338</v>
      </c>
      <c r="D100" s="17">
        <v>0</v>
      </c>
      <c r="E100" s="17">
        <v>0</v>
      </c>
      <c r="F100" s="17">
        <v>-318338</v>
      </c>
      <c r="G100" s="17">
        <v>0</v>
      </c>
      <c r="H100" s="17">
        <v>0</v>
      </c>
      <c r="I100" s="17">
        <v>0</v>
      </c>
      <c r="J100" s="17">
        <v>0</v>
      </c>
      <c r="K100" s="17">
        <v>0</v>
      </c>
      <c r="L100" s="17">
        <v>3858019</v>
      </c>
    </row>
    <row r="101" spans="1:12" s="10" customFormat="1" x14ac:dyDescent="0.2">
      <c r="A101" s="56">
        <v>215</v>
      </c>
      <c r="B101" s="57" t="s">
        <v>121</v>
      </c>
      <c r="C101" s="17">
        <v>264068</v>
      </c>
      <c r="D101" s="17">
        <v>0</v>
      </c>
      <c r="E101" s="17">
        <v>0</v>
      </c>
      <c r="F101" s="17">
        <v>-264068</v>
      </c>
      <c r="G101" s="17">
        <v>0</v>
      </c>
      <c r="H101" s="17">
        <v>0</v>
      </c>
      <c r="I101" s="17">
        <v>0</v>
      </c>
      <c r="J101" s="17">
        <v>0</v>
      </c>
      <c r="K101" s="17">
        <v>0</v>
      </c>
      <c r="L101" s="17">
        <v>3200315</v>
      </c>
    </row>
    <row r="102" spans="1:12" s="10" customFormat="1" x14ac:dyDescent="0.2">
      <c r="A102" s="56">
        <v>216</v>
      </c>
      <c r="B102" s="57" t="s">
        <v>122</v>
      </c>
      <c r="C102" s="17">
        <v>1341690</v>
      </c>
      <c r="D102" s="17">
        <v>0</v>
      </c>
      <c r="E102" s="17">
        <v>0</v>
      </c>
      <c r="F102" s="17">
        <v>-1341690</v>
      </c>
      <c r="G102" s="17">
        <v>0</v>
      </c>
      <c r="H102" s="17">
        <v>0</v>
      </c>
      <c r="I102" s="17">
        <v>0</v>
      </c>
      <c r="J102" s="17">
        <v>0</v>
      </c>
      <c r="K102" s="17">
        <v>0</v>
      </c>
      <c r="L102" s="17">
        <v>16260296</v>
      </c>
    </row>
    <row r="103" spans="1:12" s="10" customFormat="1" x14ac:dyDescent="0.2">
      <c r="A103" s="56">
        <v>217</v>
      </c>
      <c r="B103" s="57" t="s">
        <v>123</v>
      </c>
      <c r="C103" s="17">
        <v>547996</v>
      </c>
      <c r="D103" s="17">
        <v>0</v>
      </c>
      <c r="E103" s="17">
        <v>0</v>
      </c>
      <c r="F103" s="17">
        <v>-547996</v>
      </c>
      <c r="G103" s="17">
        <v>0</v>
      </c>
      <c r="H103" s="17">
        <v>0</v>
      </c>
      <c r="I103" s="17">
        <v>0</v>
      </c>
      <c r="J103" s="17">
        <v>0</v>
      </c>
      <c r="K103" s="17">
        <v>0</v>
      </c>
      <c r="L103" s="17">
        <v>6641307</v>
      </c>
    </row>
    <row r="104" spans="1:12" s="10" customFormat="1" x14ac:dyDescent="0.2">
      <c r="A104" s="56">
        <v>218</v>
      </c>
      <c r="B104" s="57" t="s">
        <v>124</v>
      </c>
      <c r="C104" s="17">
        <v>57264</v>
      </c>
      <c r="D104" s="17">
        <v>0</v>
      </c>
      <c r="E104" s="17">
        <v>0</v>
      </c>
      <c r="F104" s="17">
        <v>-57264</v>
      </c>
      <c r="G104" s="17">
        <v>0</v>
      </c>
      <c r="H104" s="17">
        <v>0</v>
      </c>
      <c r="I104" s="17">
        <v>0</v>
      </c>
      <c r="J104" s="17">
        <v>0</v>
      </c>
      <c r="K104" s="17">
        <v>0</v>
      </c>
      <c r="L104" s="17">
        <v>693990</v>
      </c>
    </row>
    <row r="105" spans="1:12" s="10" customFormat="1" x14ac:dyDescent="0.2">
      <c r="A105" s="56">
        <v>219</v>
      </c>
      <c r="B105" s="57" t="s">
        <v>125</v>
      </c>
      <c r="C105" s="17">
        <v>0</v>
      </c>
      <c r="D105" s="17">
        <v>0</v>
      </c>
      <c r="E105" s="17">
        <v>0</v>
      </c>
      <c r="F105" s="17">
        <v>0</v>
      </c>
      <c r="G105" s="17">
        <v>0</v>
      </c>
      <c r="H105" s="17">
        <v>0</v>
      </c>
      <c r="I105" s="17">
        <v>0</v>
      </c>
      <c r="J105" s="17">
        <v>0</v>
      </c>
      <c r="K105" s="17">
        <v>0</v>
      </c>
      <c r="L105" s="17">
        <v>0</v>
      </c>
    </row>
    <row r="106" spans="1:12" s="10" customFormat="1" x14ac:dyDescent="0.2">
      <c r="A106" s="56">
        <v>220</v>
      </c>
      <c r="B106" s="57" t="s">
        <v>126</v>
      </c>
      <c r="C106" s="17">
        <v>0</v>
      </c>
      <c r="D106" s="17">
        <v>0</v>
      </c>
      <c r="E106" s="17">
        <v>0</v>
      </c>
      <c r="F106" s="17">
        <v>0</v>
      </c>
      <c r="G106" s="17">
        <v>0</v>
      </c>
      <c r="H106" s="17">
        <v>0</v>
      </c>
      <c r="I106" s="17">
        <v>0</v>
      </c>
      <c r="J106" s="17">
        <v>0</v>
      </c>
      <c r="K106" s="17">
        <v>0</v>
      </c>
      <c r="L106" s="17">
        <v>0</v>
      </c>
    </row>
    <row r="107" spans="1:12" s="10" customFormat="1" x14ac:dyDescent="0.2">
      <c r="A107" s="56">
        <v>221</v>
      </c>
      <c r="B107" s="57" t="s">
        <v>127</v>
      </c>
      <c r="C107" s="17">
        <v>932132</v>
      </c>
      <c r="D107" s="17">
        <v>0</v>
      </c>
      <c r="E107" s="17">
        <v>0</v>
      </c>
      <c r="F107" s="17">
        <v>-932132</v>
      </c>
      <c r="G107" s="17">
        <v>0</v>
      </c>
      <c r="H107" s="17">
        <v>0</v>
      </c>
      <c r="I107" s="17">
        <v>0</v>
      </c>
      <c r="J107" s="17">
        <v>0</v>
      </c>
      <c r="K107" s="17">
        <v>0</v>
      </c>
      <c r="L107" s="17">
        <v>11296751</v>
      </c>
    </row>
    <row r="108" spans="1:12" s="10" customFormat="1" x14ac:dyDescent="0.2">
      <c r="A108" s="56">
        <v>222</v>
      </c>
      <c r="B108" s="57" t="s">
        <v>128</v>
      </c>
      <c r="C108" s="17">
        <v>65914</v>
      </c>
      <c r="D108" s="17">
        <v>0</v>
      </c>
      <c r="E108" s="17">
        <v>0</v>
      </c>
      <c r="F108" s="17">
        <v>-65914</v>
      </c>
      <c r="G108" s="17">
        <v>0</v>
      </c>
      <c r="H108" s="17">
        <v>0</v>
      </c>
      <c r="I108" s="17">
        <v>0</v>
      </c>
      <c r="J108" s="17">
        <v>0</v>
      </c>
      <c r="K108" s="17">
        <v>0</v>
      </c>
      <c r="L108" s="17">
        <v>798830</v>
      </c>
    </row>
    <row r="109" spans="1:12" s="10" customFormat="1" x14ac:dyDescent="0.2">
      <c r="A109" s="56">
        <v>223</v>
      </c>
      <c r="B109" s="57" t="s">
        <v>129</v>
      </c>
      <c r="C109" s="17">
        <v>97237</v>
      </c>
      <c r="D109" s="17">
        <v>0</v>
      </c>
      <c r="E109" s="17">
        <v>0</v>
      </c>
      <c r="F109" s="17">
        <v>-97237</v>
      </c>
      <c r="G109" s="17">
        <v>0</v>
      </c>
      <c r="H109" s="17">
        <v>0</v>
      </c>
      <c r="I109" s="17">
        <v>0</v>
      </c>
      <c r="J109" s="17">
        <v>0</v>
      </c>
      <c r="K109" s="17">
        <v>0</v>
      </c>
      <c r="L109" s="17">
        <v>1178437</v>
      </c>
    </row>
    <row r="110" spans="1:12" s="10" customFormat="1" x14ac:dyDescent="0.2">
      <c r="A110" s="56">
        <v>226</v>
      </c>
      <c r="B110" s="57" t="s">
        <v>130</v>
      </c>
      <c r="C110" s="17">
        <v>4556</v>
      </c>
      <c r="D110" s="17">
        <v>0</v>
      </c>
      <c r="E110" s="17">
        <v>0</v>
      </c>
      <c r="F110" s="17">
        <v>-4556</v>
      </c>
      <c r="G110" s="17">
        <v>0</v>
      </c>
      <c r="H110" s="17">
        <v>0</v>
      </c>
      <c r="I110" s="17">
        <v>0</v>
      </c>
      <c r="J110" s="17">
        <v>0</v>
      </c>
      <c r="K110" s="17">
        <v>0</v>
      </c>
      <c r="L110" s="17">
        <v>55218</v>
      </c>
    </row>
    <row r="111" spans="1:12" s="10" customFormat="1" x14ac:dyDescent="0.2">
      <c r="A111" s="56">
        <v>229</v>
      </c>
      <c r="B111" s="57" t="s">
        <v>131</v>
      </c>
      <c r="C111" s="17">
        <v>344803</v>
      </c>
      <c r="D111" s="17">
        <v>0</v>
      </c>
      <c r="E111" s="17">
        <v>0</v>
      </c>
      <c r="F111" s="17">
        <v>-344803</v>
      </c>
      <c r="G111" s="17">
        <v>0</v>
      </c>
      <c r="H111" s="17">
        <v>0</v>
      </c>
      <c r="I111" s="17">
        <v>0</v>
      </c>
      <c r="J111" s="17">
        <v>0</v>
      </c>
      <c r="K111" s="17">
        <v>0</v>
      </c>
      <c r="L111" s="17">
        <v>4178758</v>
      </c>
    </row>
    <row r="112" spans="1:12" s="10" customFormat="1" x14ac:dyDescent="0.2">
      <c r="A112" s="56">
        <v>230</v>
      </c>
      <c r="B112" s="57" t="s">
        <v>132</v>
      </c>
      <c r="C112" s="17">
        <v>0</v>
      </c>
      <c r="D112" s="17">
        <v>0</v>
      </c>
      <c r="E112" s="17">
        <v>0</v>
      </c>
      <c r="F112" s="17">
        <v>0</v>
      </c>
      <c r="G112" s="17">
        <v>0</v>
      </c>
      <c r="H112" s="17">
        <v>0</v>
      </c>
      <c r="I112" s="17">
        <v>0</v>
      </c>
      <c r="J112" s="17">
        <v>0</v>
      </c>
      <c r="K112" s="17">
        <v>0</v>
      </c>
      <c r="L112" s="17">
        <v>0</v>
      </c>
    </row>
    <row r="113" spans="1:12" s="10" customFormat="1" x14ac:dyDescent="0.2">
      <c r="A113" s="56">
        <v>231</v>
      </c>
      <c r="B113" s="57" t="s">
        <v>133</v>
      </c>
      <c r="C113" s="17">
        <v>0</v>
      </c>
      <c r="D113" s="17">
        <v>0</v>
      </c>
      <c r="E113" s="17">
        <v>0</v>
      </c>
      <c r="F113" s="17">
        <v>0</v>
      </c>
      <c r="G113" s="17">
        <v>0</v>
      </c>
      <c r="H113" s="17">
        <v>0</v>
      </c>
      <c r="I113" s="17">
        <v>0</v>
      </c>
      <c r="J113" s="17">
        <v>0</v>
      </c>
      <c r="K113" s="17">
        <v>0</v>
      </c>
      <c r="L113" s="17">
        <v>0</v>
      </c>
    </row>
    <row r="114" spans="1:12" s="10" customFormat="1" x14ac:dyDescent="0.2">
      <c r="A114" s="56">
        <v>232</v>
      </c>
      <c r="B114" s="57" t="s">
        <v>134</v>
      </c>
      <c r="C114" s="17">
        <v>0</v>
      </c>
      <c r="D114" s="17">
        <v>0</v>
      </c>
      <c r="E114" s="17">
        <v>0</v>
      </c>
      <c r="F114" s="17">
        <v>0</v>
      </c>
      <c r="G114" s="17">
        <v>0</v>
      </c>
      <c r="H114" s="17">
        <v>0</v>
      </c>
      <c r="I114" s="17">
        <v>0</v>
      </c>
      <c r="J114" s="17">
        <v>0</v>
      </c>
      <c r="K114" s="17">
        <v>0</v>
      </c>
      <c r="L114" s="17">
        <v>0</v>
      </c>
    </row>
    <row r="115" spans="1:12" s="10" customFormat="1" x14ac:dyDescent="0.2">
      <c r="A115" s="56">
        <v>233</v>
      </c>
      <c r="B115" s="57" t="s">
        <v>135</v>
      </c>
      <c r="C115" s="17">
        <v>2992</v>
      </c>
      <c r="D115" s="17">
        <v>0</v>
      </c>
      <c r="E115" s="17">
        <v>0</v>
      </c>
      <c r="F115" s="17">
        <v>-2992</v>
      </c>
      <c r="G115" s="17">
        <v>0</v>
      </c>
      <c r="H115" s="17">
        <v>0</v>
      </c>
      <c r="I115" s="17">
        <v>0</v>
      </c>
      <c r="J115" s="17">
        <v>0</v>
      </c>
      <c r="K115" s="17">
        <v>0</v>
      </c>
      <c r="L115" s="17">
        <v>36256</v>
      </c>
    </row>
    <row r="116" spans="1:12" s="10" customFormat="1" x14ac:dyDescent="0.2">
      <c r="A116" s="56">
        <v>234</v>
      </c>
      <c r="B116" s="57" t="s">
        <v>136</v>
      </c>
      <c r="C116" s="17">
        <v>32997</v>
      </c>
      <c r="D116" s="17">
        <v>0</v>
      </c>
      <c r="E116" s="17">
        <v>0</v>
      </c>
      <c r="F116" s="17">
        <v>-32997</v>
      </c>
      <c r="G116" s="17">
        <v>0</v>
      </c>
      <c r="H116" s="17">
        <v>0</v>
      </c>
      <c r="I116" s="17">
        <v>0</v>
      </c>
      <c r="J116" s="17">
        <v>0</v>
      </c>
      <c r="K116" s="17">
        <v>0</v>
      </c>
      <c r="L116" s="17">
        <v>399891</v>
      </c>
    </row>
    <row r="117" spans="1:12" s="10" customFormat="1" x14ac:dyDescent="0.2">
      <c r="A117" s="56">
        <v>236</v>
      </c>
      <c r="B117" s="57" t="s">
        <v>137</v>
      </c>
      <c r="C117" s="17">
        <v>2580183</v>
      </c>
      <c r="D117" s="17">
        <v>0</v>
      </c>
      <c r="E117" s="17">
        <v>0</v>
      </c>
      <c r="F117" s="17">
        <v>-2580183</v>
      </c>
      <c r="G117" s="17">
        <v>0</v>
      </c>
      <c r="H117" s="17">
        <v>0</v>
      </c>
      <c r="I117" s="17">
        <v>0</v>
      </c>
      <c r="J117" s="17">
        <v>0</v>
      </c>
      <c r="K117" s="17">
        <v>0</v>
      </c>
      <c r="L117" s="17">
        <v>31269910</v>
      </c>
    </row>
    <row r="118" spans="1:12" s="10" customFormat="1" x14ac:dyDescent="0.2">
      <c r="A118" s="56">
        <v>238</v>
      </c>
      <c r="B118" s="57" t="s">
        <v>138</v>
      </c>
      <c r="C118" s="17">
        <v>83982</v>
      </c>
      <c r="D118" s="17">
        <v>0</v>
      </c>
      <c r="E118" s="17">
        <v>0</v>
      </c>
      <c r="F118" s="17">
        <v>-83982</v>
      </c>
      <c r="G118" s="17">
        <v>0</v>
      </c>
      <c r="H118" s="17">
        <v>0</v>
      </c>
      <c r="I118" s="17">
        <v>0</v>
      </c>
      <c r="J118" s="17">
        <v>0</v>
      </c>
      <c r="K118" s="17">
        <v>0</v>
      </c>
      <c r="L118" s="17">
        <v>1017802</v>
      </c>
    </row>
    <row r="119" spans="1:12" s="10" customFormat="1" x14ac:dyDescent="0.2">
      <c r="A119" s="56">
        <v>239</v>
      </c>
      <c r="B119" s="57" t="s">
        <v>139</v>
      </c>
      <c r="C119" s="17">
        <v>12702</v>
      </c>
      <c r="D119" s="17">
        <v>0</v>
      </c>
      <c r="E119" s="17">
        <v>0</v>
      </c>
      <c r="F119" s="17">
        <v>-12702</v>
      </c>
      <c r="G119" s="17">
        <v>0</v>
      </c>
      <c r="H119" s="17">
        <v>0</v>
      </c>
      <c r="I119" s="17">
        <v>0</v>
      </c>
      <c r="J119" s="17">
        <v>0</v>
      </c>
      <c r="K119" s="17">
        <v>0</v>
      </c>
      <c r="L119" s="17">
        <v>153933</v>
      </c>
    </row>
    <row r="120" spans="1:12" s="10" customFormat="1" x14ac:dyDescent="0.2">
      <c r="A120" s="56">
        <v>241</v>
      </c>
      <c r="B120" s="57" t="s">
        <v>140</v>
      </c>
      <c r="C120" s="17">
        <v>42426</v>
      </c>
      <c r="D120" s="17">
        <v>0</v>
      </c>
      <c r="E120" s="17">
        <v>0</v>
      </c>
      <c r="F120" s="17">
        <v>-42426</v>
      </c>
      <c r="G120" s="17">
        <v>0</v>
      </c>
      <c r="H120" s="17">
        <v>0</v>
      </c>
      <c r="I120" s="17">
        <v>0</v>
      </c>
      <c r="J120" s="17">
        <v>0</v>
      </c>
      <c r="K120" s="17">
        <v>0</v>
      </c>
      <c r="L120" s="17">
        <v>514170</v>
      </c>
    </row>
    <row r="121" spans="1:12" s="10" customFormat="1" x14ac:dyDescent="0.2">
      <c r="A121" s="56">
        <v>242</v>
      </c>
      <c r="B121" s="57" t="s">
        <v>141</v>
      </c>
      <c r="C121" s="17">
        <v>365008</v>
      </c>
      <c r="D121" s="17">
        <v>0</v>
      </c>
      <c r="E121" s="17">
        <v>0</v>
      </c>
      <c r="F121" s="17">
        <v>-365008</v>
      </c>
      <c r="G121" s="17">
        <v>0</v>
      </c>
      <c r="H121" s="17">
        <v>0</v>
      </c>
      <c r="I121" s="17">
        <v>0</v>
      </c>
      <c r="J121" s="17">
        <v>0</v>
      </c>
      <c r="K121" s="17">
        <v>0</v>
      </c>
      <c r="L121" s="17">
        <v>4423622</v>
      </c>
    </row>
    <row r="122" spans="1:12" s="10" customFormat="1" x14ac:dyDescent="0.2">
      <c r="A122" s="56">
        <v>245</v>
      </c>
      <c r="B122" s="57" t="s">
        <v>142</v>
      </c>
      <c r="C122" s="17">
        <v>18565</v>
      </c>
      <c r="D122" s="17">
        <v>0</v>
      </c>
      <c r="E122" s="17">
        <v>0</v>
      </c>
      <c r="F122" s="17">
        <v>-18565</v>
      </c>
      <c r="G122" s="17">
        <v>0</v>
      </c>
      <c r="H122" s="17">
        <v>0</v>
      </c>
      <c r="I122" s="17">
        <v>0</v>
      </c>
      <c r="J122" s="17">
        <v>0</v>
      </c>
      <c r="K122" s="17">
        <v>0</v>
      </c>
      <c r="L122" s="17">
        <v>224996</v>
      </c>
    </row>
    <row r="123" spans="1:12" s="10" customFormat="1" x14ac:dyDescent="0.2">
      <c r="A123" s="56">
        <v>246</v>
      </c>
      <c r="B123" s="57" t="s">
        <v>143</v>
      </c>
      <c r="C123" s="17">
        <v>0</v>
      </c>
      <c r="D123" s="17">
        <v>0</v>
      </c>
      <c r="E123" s="17">
        <v>0</v>
      </c>
      <c r="F123" s="17">
        <v>0</v>
      </c>
      <c r="G123" s="17">
        <v>0</v>
      </c>
      <c r="H123" s="17">
        <v>0</v>
      </c>
      <c r="I123" s="17">
        <v>0</v>
      </c>
      <c r="J123" s="17">
        <v>0</v>
      </c>
      <c r="K123" s="17">
        <v>0</v>
      </c>
      <c r="L123" s="17">
        <v>0</v>
      </c>
    </row>
    <row r="124" spans="1:12" s="10" customFormat="1" x14ac:dyDescent="0.2">
      <c r="A124" s="56">
        <v>247</v>
      </c>
      <c r="B124" s="57" t="s">
        <v>144</v>
      </c>
      <c r="C124" s="17">
        <v>1609882</v>
      </c>
      <c r="D124" s="17">
        <v>0</v>
      </c>
      <c r="E124" s="17">
        <v>0</v>
      </c>
      <c r="F124" s="17">
        <v>-1609882</v>
      </c>
      <c r="G124" s="17">
        <v>0</v>
      </c>
      <c r="H124" s="17">
        <v>0</v>
      </c>
      <c r="I124" s="17">
        <v>0</v>
      </c>
      <c r="J124" s="17">
        <v>0</v>
      </c>
      <c r="K124" s="17">
        <v>0</v>
      </c>
      <c r="L124" s="17">
        <v>19510581</v>
      </c>
    </row>
    <row r="125" spans="1:12" s="10" customFormat="1" x14ac:dyDescent="0.2">
      <c r="A125" s="56">
        <v>261</v>
      </c>
      <c r="B125" s="57" t="s">
        <v>145</v>
      </c>
      <c r="C125" s="17">
        <v>88017</v>
      </c>
      <c r="D125" s="17">
        <v>0</v>
      </c>
      <c r="E125" s="17">
        <v>0</v>
      </c>
      <c r="F125" s="17">
        <v>-88017</v>
      </c>
      <c r="G125" s="17">
        <v>0</v>
      </c>
      <c r="H125" s="17">
        <v>0</v>
      </c>
      <c r="I125" s="17">
        <v>0</v>
      </c>
      <c r="J125" s="17">
        <v>0</v>
      </c>
      <c r="K125" s="17">
        <v>0</v>
      </c>
      <c r="L125" s="17">
        <v>1066703</v>
      </c>
    </row>
    <row r="126" spans="1:12" s="10" customFormat="1" x14ac:dyDescent="0.2">
      <c r="A126" s="56">
        <v>262</v>
      </c>
      <c r="B126" s="57" t="s">
        <v>146</v>
      </c>
      <c r="C126" s="17">
        <v>335974</v>
      </c>
      <c r="D126" s="17">
        <v>0</v>
      </c>
      <c r="E126" s="17">
        <v>0</v>
      </c>
      <c r="F126" s="17">
        <v>-335974</v>
      </c>
      <c r="G126" s="17">
        <v>0</v>
      </c>
      <c r="H126" s="17">
        <v>0</v>
      </c>
      <c r="I126" s="17">
        <v>0</v>
      </c>
      <c r="J126" s="17">
        <v>0</v>
      </c>
      <c r="K126" s="17">
        <v>0</v>
      </c>
      <c r="L126" s="17">
        <v>4071760</v>
      </c>
    </row>
    <row r="127" spans="1:12" s="10" customFormat="1" x14ac:dyDescent="0.2">
      <c r="A127" s="56">
        <v>263</v>
      </c>
      <c r="B127" s="57" t="s">
        <v>147</v>
      </c>
      <c r="C127" s="17">
        <v>6755</v>
      </c>
      <c r="D127" s="17">
        <v>0</v>
      </c>
      <c r="E127" s="17">
        <v>0</v>
      </c>
      <c r="F127" s="17">
        <v>-6755</v>
      </c>
      <c r="G127" s="17">
        <v>0</v>
      </c>
      <c r="H127" s="17">
        <v>0</v>
      </c>
      <c r="I127" s="17">
        <v>0</v>
      </c>
      <c r="J127" s="17">
        <v>0</v>
      </c>
      <c r="K127" s="17">
        <v>0</v>
      </c>
      <c r="L127" s="17">
        <v>81864</v>
      </c>
    </row>
    <row r="128" spans="1:12" s="10" customFormat="1" x14ac:dyDescent="0.2">
      <c r="A128" s="56">
        <v>268</v>
      </c>
      <c r="B128" s="57" t="s">
        <v>148</v>
      </c>
      <c r="C128" s="17">
        <v>125159</v>
      </c>
      <c r="D128" s="17">
        <v>0</v>
      </c>
      <c r="E128" s="17">
        <v>0</v>
      </c>
      <c r="F128" s="17">
        <v>-125159</v>
      </c>
      <c r="G128" s="17">
        <v>0</v>
      </c>
      <c r="H128" s="17">
        <v>0</v>
      </c>
      <c r="I128" s="17">
        <v>0</v>
      </c>
      <c r="J128" s="17">
        <v>0</v>
      </c>
      <c r="K128" s="17">
        <v>0</v>
      </c>
      <c r="L128" s="17">
        <v>1516829</v>
      </c>
    </row>
    <row r="129" spans="1:12" s="10" customFormat="1" x14ac:dyDescent="0.2">
      <c r="A129" s="56">
        <v>270</v>
      </c>
      <c r="B129" s="57" t="s">
        <v>149</v>
      </c>
      <c r="C129" s="17">
        <v>37337</v>
      </c>
      <c r="D129" s="17">
        <v>0</v>
      </c>
      <c r="E129" s="17">
        <v>0</v>
      </c>
      <c r="F129" s="17">
        <v>-37337</v>
      </c>
      <c r="G129" s="17">
        <v>0</v>
      </c>
      <c r="H129" s="17">
        <v>0</v>
      </c>
      <c r="I129" s="17">
        <v>0</v>
      </c>
      <c r="J129" s="17">
        <v>0</v>
      </c>
      <c r="K129" s="17">
        <v>0</v>
      </c>
      <c r="L129" s="17">
        <v>452490</v>
      </c>
    </row>
    <row r="130" spans="1:12" s="10" customFormat="1" x14ac:dyDescent="0.2">
      <c r="A130" s="56">
        <v>275</v>
      </c>
      <c r="B130" s="57" t="s">
        <v>150</v>
      </c>
      <c r="C130" s="17">
        <v>51556</v>
      </c>
      <c r="D130" s="17">
        <v>0</v>
      </c>
      <c r="E130" s="17">
        <v>0</v>
      </c>
      <c r="F130" s="17">
        <v>-51556</v>
      </c>
      <c r="G130" s="17">
        <v>0</v>
      </c>
      <c r="H130" s="17">
        <v>0</v>
      </c>
      <c r="I130" s="17">
        <v>0</v>
      </c>
      <c r="J130" s="17">
        <v>0</v>
      </c>
      <c r="K130" s="17">
        <v>0</v>
      </c>
      <c r="L130" s="17">
        <v>624813</v>
      </c>
    </row>
    <row r="131" spans="1:12" s="10" customFormat="1" x14ac:dyDescent="0.2">
      <c r="A131" s="56">
        <v>276</v>
      </c>
      <c r="B131" s="57" t="s">
        <v>151</v>
      </c>
      <c r="C131" s="17">
        <v>66075</v>
      </c>
      <c r="D131" s="17">
        <v>0</v>
      </c>
      <c r="E131" s="17">
        <v>0</v>
      </c>
      <c r="F131" s="17">
        <v>-66075</v>
      </c>
      <c r="G131" s="17">
        <v>0</v>
      </c>
      <c r="H131" s="17">
        <v>0</v>
      </c>
      <c r="I131" s="17">
        <v>0</v>
      </c>
      <c r="J131" s="17">
        <v>0</v>
      </c>
      <c r="K131" s="17">
        <v>0</v>
      </c>
      <c r="L131" s="17">
        <v>800783</v>
      </c>
    </row>
    <row r="132" spans="1:12" s="10" customFormat="1" x14ac:dyDescent="0.2">
      <c r="A132" s="56">
        <v>277</v>
      </c>
      <c r="B132" s="57" t="s">
        <v>152</v>
      </c>
      <c r="C132" s="17">
        <v>26695</v>
      </c>
      <c r="D132" s="17">
        <v>0</v>
      </c>
      <c r="E132" s="17">
        <v>0</v>
      </c>
      <c r="F132" s="17">
        <v>-26695</v>
      </c>
      <c r="G132" s="17">
        <v>0</v>
      </c>
      <c r="H132" s="17">
        <v>0</v>
      </c>
      <c r="I132" s="17">
        <v>0</v>
      </c>
      <c r="J132" s="17">
        <v>0</v>
      </c>
      <c r="K132" s="17">
        <v>0</v>
      </c>
      <c r="L132" s="17">
        <v>323525</v>
      </c>
    </row>
    <row r="133" spans="1:12" s="10" customFormat="1" x14ac:dyDescent="0.2">
      <c r="A133" s="56">
        <v>278</v>
      </c>
      <c r="B133" s="57" t="s">
        <v>153</v>
      </c>
      <c r="C133" s="17">
        <v>44150</v>
      </c>
      <c r="D133" s="17">
        <v>0</v>
      </c>
      <c r="E133" s="17">
        <v>0</v>
      </c>
      <c r="F133" s="17">
        <v>-44150</v>
      </c>
      <c r="G133" s="17">
        <v>0</v>
      </c>
      <c r="H133" s="17">
        <v>0</v>
      </c>
      <c r="I133" s="17">
        <v>0</v>
      </c>
      <c r="J133" s="17">
        <v>0</v>
      </c>
      <c r="K133" s="17">
        <v>0</v>
      </c>
      <c r="L133" s="17">
        <v>535068</v>
      </c>
    </row>
    <row r="134" spans="1:12" s="10" customFormat="1" x14ac:dyDescent="0.2">
      <c r="A134" s="56">
        <v>279</v>
      </c>
      <c r="B134" s="57" t="s">
        <v>154</v>
      </c>
      <c r="C134" s="17">
        <v>45810</v>
      </c>
      <c r="D134" s="17">
        <v>0</v>
      </c>
      <c r="E134" s="17">
        <v>0</v>
      </c>
      <c r="F134" s="17">
        <v>-45810</v>
      </c>
      <c r="G134" s="17">
        <v>0</v>
      </c>
      <c r="H134" s="17">
        <v>0</v>
      </c>
      <c r="I134" s="17">
        <v>0</v>
      </c>
      <c r="J134" s="17">
        <v>0</v>
      </c>
      <c r="K134" s="17">
        <v>0</v>
      </c>
      <c r="L134" s="17">
        <v>555187</v>
      </c>
    </row>
    <row r="135" spans="1:12" s="10" customFormat="1" x14ac:dyDescent="0.2">
      <c r="A135" s="56">
        <v>280</v>
      </c>
      <c r="B135" s="57" t="s">
        <v>155</v>
      </c>
      <c r="C135" s="17">
        <v>578391</v>
      </c>
      <c r="D135" s="17">
        <v>0</v>
      </c>
      <c r="E135" s="17">
        <v>0</v>
      </c>
      <c r="F135" s="17">
        <v>-578391</v>
      </c>
      <c r="G135" s="17">
        <v>0</v>
      </c>
      <c r="H135" s="17">
        <v>0</v>
      </c>
      <c r="I135" s="17">
        <v>0</v>
      </c>
      <c r="J135" s="17">
        <v>0</v>
      </c>
      <c r="K135" s="17">
        <v>0</v>
      </c>
      <c r="L135" s="17">
        <v>7009672</v>
      </c>
    </row>
    <row r="136" spans="1:12" s="10" customFormat="1" x14ac:dyDescent="0.2">
      <c r="A136" s="56">
        <v>282</v>
      </c>
      <c r="B136" s="57" t="s">
        <v>156</v>
      </c>
      <c r="C136" s="17">
        <v>80343</v>
      </c>
      <c r="D136" s="17">
        <v>0</v>
      </c>
      <c r="E136" s="17">
        <v>0</v>
      </c>
      <c r="F136" s="17">
        <v>-80343</v>
      </c>
      <c r="G136" s="17">
        <v>0</v>
      </c>
      <c r="H136" s="17">
        <v>0</v>
      </c>
      <c r="I136" s="17">
        <v>0</v>
      </c>
      <c r="J136" s="17">
        <v>0</v>
      </c>
      <c r="K136" s="17">
        <v>0</v>
      </c>
      <c r="L136" s="17">
        <v>973699</v>
      </c>
    </row>
    <row r="137" spans="1:12" s="10" customFormat="1" x14ac:dyDescent="0.2">
      <c r="A137" s="56">
        <v>283</v>
      </c>
      <c r="B137" s="57" t="s">
        <v>157</v>
      </c>
      <c r="C137" s="17">
        <v>149612</v>
      </c>
      <c r="D137" s="17">
        <v>0</v>
      </c>
      <c r="E137" s="17">
        <v>0</v>
      </c>
      <c r="F137" s="17">
        <v>-149612</v>
      </c>
      <c r="G137" s="17">
        <v>0</v>
      </c>
      <c r="H137" s="17">
        <v>0</v>
      </c>
      <c r="I137" s="17">
        <v>0</v>
      </c>
      <c r="J137" s="17">
        <v>0</v>
      </c>
      <c r="K137" s="17">
        <v>0</v>
      </c>
      <c r="L137" s="17">
        <v>1813191</v>
      </c>
    </row>
    <row r="138" spans="1:12" s="10" customFormat="1" x14ac:dyDescent="0.2">
      <c r="A138" s="56">
        <v>284</v>
      </c>
      <c r="B138" s="57" t="s">
        <v>158</v>
      </c>
      <c r="C138" s="17">
        <v>19206</v>
      </c>
      <c r="D138" s="17">
        <v>0</v>
      </c>
      <c r="E138" s="17">
        <v>0</v>
      </c>
      <c r="F138" s="17">
        <v>-19206</v>
      </c>
      <c r="G138" s="17">
        <v>0</v>
      </c>
      <c r="H138" s="17">
        <v>0</v>
      </c>
      <c r="I138" s="17">
        <v>0</v>
      </c>
      <c r="J138" s="17">
        <v>0</v>
      </c>
      <c r="K138" s="17">
        <v>0</v>
      </c>
      <c r="L138" s="17">
        <v>232766</v>
      </c>
    </row>
    <row r="139" spans="1:12" s="10" customFormat="1" x14ac:dyDescent="0.2">
      <c r="A139" s="56">
        <v>285</v>
      </c>
      <c r="B139" s="57" t="s">
        <v>159</v>
      </c>
      <c r="C139" s="17">
        <v>79618</v>
      </c>
      <c r="D139" s="17">
        <v>0</v>
      </c>
      <c r="E139" s="17">
        <v>0</v>
      </c>
      <c r="F139" s="17">
        <v>-79618</v>
      </c>
      <c r="G139" s="17">
        <v>0</v>
      </c>
      <c r="H139" s="17">
        <v>0</v>
      </c>
      <c r="I139" s="17">
        <v>0</v>
      </c>
      <c r="J139" s="17">
        <v>0</v>
      </c>
      <c r="K139" s="17">
        <v>0</v>
      </c>
      <c r="L139" s="17">
        <v>964904</v>
      </c>
    </row>
    <row r="140" spans="1:12" s="10" customFormat="1" x14ac:dyDescent="0.2">
      <c r="A140" s="56">
        <v>286</v>
      </c>
      <c r="B140" s="57" t="s">
        <v>160</v>
      </c>
      <c r="C140" s="17">
        <v>98038</v>
      </c>
      <c r="D140" s="17">
        <v>0</v>
      </c>
      <c r="E140" s="17">
        <v>0</v>
      </c>
      <c r="F140" s="17">
        <v>-98038</v>
      </c>
      <c r="G140" s="17">
        <v>0</v>
      </c>
      <c r="H140" s="17">
        <v>0</v>
      </c>
      <c r="I140" s="17">
        <v>0</v>
      </c>
      <c r="J140" s="17">
        <v>0</v>
      </c>
      <c r="K140" s="17">
        <v>0</v>
      </c>
      <c r="L140" s="17">
        <v>1188152</v>
      </c>
    </row>
    <row r="141" spans="1:12" s="10" customFormat="1" x14ac:dyDescent="0.2">
      <c r="A141" s="56">
        <v>287</v>
      </c>
      <c r="B141" s="57" t="s">
        <v>161</v>
      </c>
      <c r="C141" s="17">
        <v>25202</v>
      </c>
      <c r="D141" s="17">
        <v>0</v>
      </c>
      <c r="E141" s="17">
        <v>0</v>
      </c>
      <c r="F141" s="17">
        <v>-25202</v>
      </c>
      <c r="G141" s="17">
        <v>0</v>
      </c>
      <c r="H141" s="17">
        <v>0</v>
      </c>
      <c r="I141" s="17">
        <v>0</v>
      </c>
      <c r="J141" s="17">
        <v>0</v>
      </c>
      <c r="K141" s="17">
        <v>0</v>
      </c>
      <c r="L141" s="17">
        <v>305432</v>
      </c>
    </row>
    <row r="142" spans="1:12" s="10" customFormat="1" x14ac:dyDescent="0.2">
      <c r="A142" s="56">
        <v>288</v>
      </c>
      <c r="B142" s="57" t="s">
        <v>162</v>
      </c>
      <c r="C142" s="17">
        <v>39131</v>
      </c>
      <c r="D142" s="17">
        <v>0</v>
      </c>
      <c r="E142" s="17">
        <v>0</v>
      </c>
      <c r="F142" s="17">
        <v>-39131</v>
      </c>
      <c r="G142" s="17">
        <v>0</v>
      </c>
      <c r="H142" s="17">
        <v>0</v>
      </c>
      <c r="I142" s="17">
        <v>0</v>
      </c>
      <c r="J142" s="17">
        <v>0</v>
      </c>
      <c r="K142" s="17">
        <v>0</v>
      </c>
      <c r="L142" s="17">
        <v>474240</v>
      </c>
    </row>
    <row r="143" spans="1:12" s="10" customFormat="1" x14ac:dyDescent="0.2">
      <c r="A143" s="56">
        <v>290</v>
      </c>
      <c r="B143" s="57" t="s">
        <v>163</v>
      </c>
      <c r="C143" s="17">
        <v>113133</v>
      </c>
      <c r="D143" s="17">
        <v>0</v>
      </c>
      <c r="E143" s="17">
        <v>0</v>
      </c>
      <c r="F143" s="17">
        <v>-113133</v>
      </c>
      <c r="G143" s="17">
        <v>0</v>
      </c>
      <c r="H143" s="17">
        <v>0</v>
      </c>
      <c r="I143" s="17">
        <v>0</v>
      </c>
      <c r="J143" s="17">
        <v>0</v>
      </c>
      <c r="K143" s="17">
        <v>0</v>
      </c>
      <c r="L143" s="17">
        <v>1371095</v>
      </c>
    </row>
    <row r="144" spans="1:12" s="10" customFormat="1" x14ac:dyDescent="0.2">
      <c r="A144" s="56">
        <v>291</v>
      </c>
      <c r="B144" s="57" t="s">
        <v>164</v>
      </c>
      <c r="C144" s="17">
        <v>76072</v>
      </c>
      <c r="D144" s="17">
        <v>0</v>
      </c>
      <c r="E144" s="17">
        <v>0</v>
      </c>
      <c r="F144" s="17">
        <v>-76072</v>
      </c>
      <c r="G144" s="17">
        <v>0</v>
      </c>
      <c r="H144" s="17">
        <v>0</v>
      </c>
      <c r="I144" s="17">
        <v>0</v>
      </c>
      <c r="J144" s="17">
        <v>0</v>
      </c>
      <c r="K144" s="17">
        <v>0</v>
      </c>
      <c r="L144" s="17">
        <v>921939</v>
      </c>
    </row>
    <row r="145" spans="1:12" s="10" customFormat="1" x14ac:dyDescent="0.2">
      <c r="A145" s="56">
        <v>292</v>
      </c>
      <c r="B145" s="57" t="s">
        <v>165</v>
      </c>
      <c r="C145" s="17">
        <v>59741</v>
      </c>
      <c r="D145" s="17">
        <v>0</v>
      </c>
      <c r="E145" s="17">
        <v>0</v>
      </c>
      <c r="F145" s="17">
        <v>-59741</v>
      </c>
      <c r="G145" s="17">
        <v>0</v>
      </c>
      <c r="H145" s="17">
        <v>0</v>
      </c>
      <c r="I145" s="17">
        <v>0</v>
      </c>
      <c r="J145" s="17">
        <v>0</v>
      </c>
      <c r="K145" s="17">
        <v>0</v>
      </c>
      <c r="L145" s="17">
        <v>724017</v>
      </c>
    </row>
    <row r="146" spans="1:12" s="10" customFormat="1" x14ac:dyDescent="0.2">
      <c r="A146" s="56">
        <v>293</v>
      </c>
      <c r="B146" s="57" t="s">
        <v>166</v>
      </c>
      <c r="C146" s="17">
        <v>101920</v>
      </c>
      <c r="D146" s="17">
        <v>0</v>
      </c>
      <c r="E146" s="17">
        <v>0</v>
      </c>
      <c r="F146" s="17">
        <v>-101920</v>
      </c>
      <c r="G146" s="17">
        <v>0</v>
      </c>
      <c r="H146" s="17">
        <v>0</v>
      </c>
      <c r="I146" s="17">
        <v>0</v>
      </c>
      <c r="J146" s="17">
        <v>0</v>
      </c>
      <c r="K146" s="17">
        <v>0</v>
      </c>
      <c r="L146" s="17">
        <v>1235190</v>
      </c>
    </row>
    <row r="147" spans="1:12" s="10" customFormat="1" x14ac:dyDescent="0.2">
      <c r="A147" s="56">
        <v>294</v>
      </c>
      <c r="B147" s="57" t="s">
        <v>167</v>
      </c>
      <c r="C147" s="17">
        <v>62018</v>
      </c>
      <c r="D147" s="17">
        <v>0</v>
      </c>
      <c r="E147" s="17">
        <v>0</v>
      </c>
      <c r="F147" s="17">
        <v>-62018</v>
      </c>
      <c r="G147" s="17">
        <v>0</v>
      </c>
      <c r="H147" s="17">
        <v>0</v>
      </c>
      <c r="I147" s="17">
        <v>0</v>
      </c>
      <c r="J147" s="17">
        <v>0</v>
      </c>
      <c r="K147" s="17">
        <v>0</v>
      </c>
      <c r="L147" s="17">
        <v>751610</v>
      </c>
    </row>
    <row r="148" spans="1:12" s="10" customFormat="1" x14ac:dyDescent="0.2">
      <c r="A148" s="56">
        <v>295</v>
      </c>
      <c r="B148" s="57" t="s">
        <v>168</v>
      </c>
      <c r="C148" s="17">
        <v>295780</v>
      </c>
      <c r="D148" s="17">
        <v>0</v>
      </c>
      <c r="E148" s="17">
        <v>0</v>
      </c>
      <c r="F148" s="17">
        <v>-295780</v>
      </c>
      <c r="G148" s="17">
        <v>0</v>
      </c>
      <c r="H148" s="17">
        <v>0</v>
      </c>
      <c r="I148" s="17">
        <v>0</v>
      </c>
      <c r="J148" s="17">
        <v>0</v>
      </c>
      <c r="K148" s="17">
        <v>0</v>
      </c>
      <c r="L148" s="17">
        <v>3584638</v>
      </c>
    </row>
    <row r="149" spans="1:12" s="10" customFormat="1" x14ac:dyDescent="0.2">
      <c r="A149" s="56">
        <v>296</v>
      </c>
      <c r="B149" s="57" t="s">
        <v>169</v>
      </c>
      <c r="C149" s="17">
        <v>47063</v>
      </c>
      <c r="D149" s="17">
        <v>0</v>
      </c>
      <c r="E149" s="17">
        <v>0</v>
      </c>
      <c r="F149" s="17">
        <v>-47063</v>
      </c>
      <c r="G149" s="17">
        <v>0</v>
      </c>
      <c r="H149" s="17">
        <v>0</v>
      </c>
      <c r="I149" s="17">
        <v>0</v>
      </c>
      <c r="J149" s="17">
        <v>0</v>
      </c>
      <c r="K149" s="17">
        <v>0</v>
      </c>
      <c r="L149" s="17">
        <v>570365</v>
      </c>
    </row>
    <row r="150" spans="1:12" s="10" customFormat="1" x14ac:dyDescent="0.2">
      <c r="A150" s="56">
        <v>297</v>
      </c>
      <c r="B150" s="57" t="s">
        <v>170</v>
      </c>
      <c r="C150" s="17">
        <v>91821</v>
      </c>
      <c r="D150" s="17">
        <v>0</v>
      </c>
      <c r="E150" s="17">
        <v>0</v>
      </c>
      <c r="F150" s="17">
        <v>-91821</v>
      </c>
      <c r="G150" s="17">
        <v>0</v>
      </c>
      <c r="H150" s="17">
        <v>0</v>
      </c>
      <c r="I150" s="17">
        <v>0</v>
      </c>
      <c r="J150" s="17">
        <v>0</v>
      </c>
      <c r="K150" s="17">
        <v>0</v>
      </c>
      <c r="L150" s="17">
        <v>1112810</v>
      </c>
    </row>
    <row r="151" spans="1:12" s="10" customFormat="1" x14ac:dyDescent="0.2">
      <c r="A151" s="56">
        <v>298</v>
      </c>
      <c r="B151" s="57" t="s">
        <v>171</v>
      </c>
      <c r="C151" s="17">
        <v>96231</v>
      </c>
      <c r="D151" s="17">
        <v>0</v>
      </c>
      <c r="E151" s="17">
        <v>0</v>
      </c>
      <c r="F151" s="17">
        <v>-96231</v>
      </c>
      <c r="G151" s="17">
        <v>0</v>
      </c>
      <c r="H151" s="17">
        <v>0</v>
      </c>
      <c r="I151" s="17">
        <v>0</v>
      </c>
      <c r="J151" s="17">
        <v>0</v>
      </c>
      <c r="K151" s="17">
        <v>0</v>
      </c>
      <c r="L151" s="17">
        <v>1166246</v>
      </c>
    </row>
    <row r="152" spans="1:12" s="10" customFormat="1" x14ac:dyDescent="0.2">
      <c r="A152" s="56">
        <v>299</v>
      </c>
      <c r="B152" s="57" t="s">
        <v>172</v>
      </c>
      <c r="C152" s="17">
        <v>56832</v>
      </c>
      <c r="D152" s="17">
        <v>0</v>
      </c>
      <c r="E152" s="17">
        <v>0</v>
      </c>
      <c r="F152" s="17">
        <v>-56832</v>
      </c>
      <c r="G152" s="17">
        <v>0</v>
      </c>
      <c r="H152" s="17">
        <v>0</v>
      </c>
      <c r="I152" s="17">
        <v>0</v>
      </c>
      <c r="J152" s="17">
        <v>0</v>
      </c>
      <c r="K152" s="17">
        <v>0</v>
      </c>
      <c r="L152" s="17">
        <v>688767</v>
      </c>
    </row>
    <row r="153" spans="1:12" s="10" customFormat="1" x14ac:dyDescent="0.2">
      <c r="A153" s="56">
        <v>301</v>
      </c>
      <c r="B153" s="57" t="s">
        <v>173</v>
      </c>
      <c r="C153" s="17">
        <v>185076</v>
      </c>
      <c r="D153" s="17">
        <v>0</v>
      </c>
      <c r="E153" s="17">
        <v>0</v>
      </c>
      <c r="F153" s="17">
        <v>-185076</v>
      </c>
      <c r="G153" s="17">
        <v>0</v>
      </c>
      <c r="H153" s="17">
        <v>0</v>
      </c>
      <c r="I153" s="17">
        <v>0</v>
      </c>
      <c r="J153" s="17">
        <v>0</v>
      </c>
      <c r="K153" s="17">
        <v>0</v>
      </c>
      <c r="L153" s="17">
        <v>2242977</v>
      </c>
    </row>
    <row r="154" spans="1:12" s="10" customFormat="1" x14ac:dyDescent="0.2">
      <c r="A154" s="56">
        <v>305</v>
      </c>
      <c r="B154" s="57" t="s">
        <v>174</v>
      </c>
      <c r="C154" s="17">
        <v>0</v>
      </c>
      <c r="D154" s="17">
        <v>0</v>
      </c>
      <c r="E154" s="17">
        <v>0</v>
      </c>
      <c r="F154" s="17">
        <v>0</v>
      </c>
      <c r="G154" s="17">
        <v>0</v>
      </c>
      <c r="H154" s="17">
        <v>0</v>
      </c>
      <c r="I154" s="17">
        <v>0</v>
      </c>
      <c r="J154" s="17">
        <v>0</v>
      </c>
      <c r="K154" s="17">
        <v>0</v>
      </c>
      <c r="L154" s="17">
        <v>0</v>
      </c>
    </row>
    <row r="155" spans="1:12" s="10" customFormat="1" x14ac:dyDescent="0.2">
      <c r="A155" s="56">
        <v>310</v>
      </c>
      <c r="B155" s="57" t="s">
        <v>175</v>
      </c>
      <c r="C155" s="17">
        <v>54955</v>
      </c>
      <c r="D155" s="17">
        <v>0</v>
      </c>
      <c r="E155" s="17">
        <v>0</v>
      </c>
      <c r="F155" s="17">
        <v>-54955</v>
      </c>
      <c r="G155" s="17">
        <v>0</v>
      </c>
      <c r="H155" s="17">
        <v>0</v>
      </c>
      <c r="I155" s="17">
        <v>0</v>
      </c>
      <c r="J155" s="17">
        <v>0</v>
      </c>
      <c r="K155" s="17">
        <v>0</v>
      </c>
      <c r="L155" s="17">
        <v>666017</v>
      </c>
    </row>
    <row r="156" spans="1:12" s="10" customFormat="1" x14ac:dyDescent="0.2">
      <c r="A156" s="56">
        <v>311</v>
      </c>
      <c r="B156" s="57" t="s">
        <v>176</v>
      </c>
      <c r="C156" s="17">
        <v>0</v>
      </c>
      <c r="D156" s="17">
        <v>0</v>
      </c>
      <c r="E156" s="17">
        <v>0</v>
      </c>
      <c r="F156" s="17">
        <v>0</v>
      </c>
      <c r="G156" s="17">
        <v>0</v>
      </c>
      <c r="H156" s="17">
        <v>0</v>
      </c>
      <c r="I156" s="17">
        <v>0</v>
      </c>
      <c r="J156" s="17">
        <v>0</v>
      </c>
      <c r="K156" s="17">
        <v>0</v>
      </c>
      <c r="L156" s="17">
        <v>0</v>
      </c>
    </row>
    <row r="157" spans="1:12" s="10" customFormat="1" x14ac:dyDescent="0.2">
      <c r="A157" s="56">
        <v>319</v>
      </c>
      <c r="B157" s="57" t="s">
        <v>177</v>
      </c>
      <c r="C157" s="17">
        <v>0</v>
      </c>
      <c r="D157" s="17">
        <v>0</v>
      </c>
      <c r="E157" s="17">
        <v>0</v>
      </c>
      <c r="F157" s="17">
        <v>0</v>
      </c>
      <c r="G157" s="17">
        <v>0</v>
      </c>
      <c r="H157" s="17">
        <v>0</v>
      </c>
      <c r="I157" s="17">
        <v>0</v>
      </c>
      <c r="J157" s="17">
        <v>0</v>
      </c>
      <c r="K157" s="17">
        <v>0</v>
      </c>
      <c r="L157" s="17">
        <v>0</v>
      </c>
    </row>
    <row r="158" spans="1:12" s="10" customFormat="1" x14ac:dyDescent="0.2">
      <c r="A158" s="56">
        <v>320</v>
      </c>
      <c r="B158" s="57" t="s">
        <v>178</v>
      </c>
      <c r="C158" s="17">
        <v>31158</v>
      </c>
      <c r="D158" s="17">
        <v>0</v>
      </c>
      <c r="E158" s="17">
        <v>0</v>
      </c>
      <c r="F158" s="17">
        <v>-31158</v>
      </c>
      <c r="G158" s="17">
        <v>0</v>
      </c>
      <c r="H158" s="17">
        <v>0</v>
      </c>
      <c r="I158" s="17">
        <v>0</v>
      </c>
      <c r="J158" s="17">
        <v>0</v>
      </c>
      <c r="K158" s="17">
        <v>0</v>
      </c>
      <c r="L158" s="17">
        <v>377614</v>
      </c>
    </row>
    <row r="159" spans="1:12" s="10" customFormat="1" x14ac:dyDescent="0.2">
      <c r="A159" s="56">
        <v>325</v>
      </c>
      <c r="B159" s="57" t="s">
        <v>179</v>
      </c>
      <c r="C159" s="17">
        <v>0</v>
      </c>
      <c r="D159" s="17">
        <v>0</v>
      </c>
      <c r="E159" s="17">
        <v>0</v>
      </c>
      <c r="F159" s="17">
        <v>0</v>
      </c>
      <c r="G159" s="17">
        <v>0</v>
      </c>
      <c r="H159" s="17">
        <v>0</v>
      </c>
      <c r="I159" s="17">
        <v>0</v>
      </c>
      <c r="J159" s="17">
        <v>0</v>
      </c>
      <c r="K159" s="17">
        <v>0</v>
      </c>
      <c r="L159" s="17">
        <v>0</v>
      </c>
    </row>
    <row r="160" spans="1:12" s="10" customFormat="1" x14ac:dyDescent="0.2">
      <c r="A160" s="56">
        <v>326</v>
      </c>
      <c r="B160" s="57" t="s">
        <v>180</v>
      </c>
      <c r="C160" s="17">
        <v>0</v>
      </c>
      <c r="D160" s="17">
        <v>0</v>
      </c>
      <c r="E160" s="17">
        <v>0</v>
      </c>
      <c r="F160" s="17">
        <v>0</v>
      </c>
      <c r="G160" s="17">
        <v>0</v>
      </c>
      <c r="H160" s="17">
        <v>0</v>
      </c>
      <c r="I160" s="17">
        <v>0</v>
      </c>
      <c r="J160" s="17">
        <v>0</v>
      </c>
      <c r="K160" s="17">
        <v>0</v>
      </c>
      <c r="L160" s="17">
        <v>0</v>
      </c>
    </row>
    <row r="161" spans="1:12" s="10" customFormat="1" x14ac:dyDescent="0.2">
      <c r="A161" s="56">
        <v>330</v>
      </c>
      <c r="B161" s="57" t="s">
        <v>181</v>
      </c>
      <c r="C161" s="17">
        <v>464</v>
      </c>
      <c r="D161" s="17">
        <v>0</v>
      </c>
      <c r="E161" s="17">
        <v>0</v>
      </c>
      <c r="F161" s="17">
        <v>-464</v>
      </c>
      <c r="G161" s="17">
        <v>0</v>
      </c>
      <c r="H161" s="17">
        <v>0</v>
      </c>
      <c r="I161" s="17">
        <v>0</v>
      </c>
      <c r="J161" s="17">
        <v>0</v>
      </c>
      <c r="K161" s="17">
        <v>0</v>
      </c>
      <c r="L161" s="17">
        <v>5627</v>
      </c>
    </row>
    <row r="162" spans="1:12" s="10" customFormat="1" x14ac:dyDescent="0.2">
      <c r="A162" s="56">
        <v>350</v>
      </c>
      <c r="B162" s="57" t="s">
        <v>182</v>
      </c>
      <c r="C162" s="17">
        <v>13078</v>
      </c>
      <c r="D162" s="17">
        <v>0</v>
      </c>
      <c r="E162" s="17">
        <v>0</v>
      </c>
      <c r="F162" s="17">
        <v>-13078</v>
      </c>
      <c r="G162" s="17">
        <v>0</v>
      </c>
      <c r="H162" s="17">
        <v>0</v>
      </c>
      <c r="I162" s="17">
        <v>0</v>
      </c>
      <c r="J162" s="17">
        <v>0</v>
      </c>
      <c r="K162" s="17">
        <v>0</v>
      </c>
      <c r="L162" s="17">
        <v>158496</v>
      </c>
    </row>
    <row r="163" spans="1:12" s="10" customFormat="1" x14ac:dyDescent="0.2">
      <c r="A163" s="56">
        <v>360</v>
      </c>
      <c r="B163" s="57" t="s">
        <v>183</v>
      </c>
      <c r="C163" s="17">
        <v>8495</v>
      </c>
      <c r="D163" s="17">
        <v>0</v>
      </c>
      <c r="E163" s="17">
        <v>0</v>
      </c>
      <c r="F163" s="17">
        <v>-8495</v>
      </c>
      <c r="G163" s="17">
        <v>0</v>
      </c>
      <c r="H163" s="17">
        <v>0</v>
      </c>
      <c r="I163" s="17">
        <v>0</v>
      </c>
      <c r="J163" s="17">
        <v>0</v>
      </c>
      <c r="K163" s="17">
        <v>0</v>
      </c>
      <c r="L163" s="17">
        <v>102956</v>
      </c>
    </row>
    <row r="164" spans="1:12" s="10" customFormat="1" x14ac:dyDescent="0.2">
      <c r="A164" s="56">
        <v>400</v>
      </c>
      <c r="B164" s="57" t="s">
        <v>184</v>
      </c>
      <c r="C164" s="17">
        <v>0</v>
      </c>
      <c r="D164" s="17">
        <v>0</v>
      </c>
      <c r="E164" s="17">
        <v>0</v>
      </c>
      <c r="F164" s="17">
        <v>0</v>
      </c>
      <c r="G164" s="17">
        <v>0</v>
      </c>
      <c r="H164" s="17">
        <v>0</v>
      </c>
      <c r="I164" s="17">
        <v>0</v>
      </c>
      <c r="J164" s="17">
        <v>0</v>
      </c>
      <c r="K164" s="17">
        <v>0</v>
      </c>
      <c r="L164" s="17">
        <v>0</v>
      </c>
    </row>
    <row r="165" spans="1:12" s="10" customFormat="1" x14ac:dyDescent="0.2">
      <c r="A165" s="56">
        <v>402</v>
      </c>
      <c r="B165" s="57" t="s">
        <v>185</v>
      </c>
      <c r="C165" s="17">
        <v>66258</v>
      </c>
      <c r="D165" s="17">
        <v>0</v>
      </c>
      <c r="E165" s="17">
        <v>0</v>
      </c>
      <c r="F165" s="17">
        <v>-66258</v>
      </c>
      <c r="G165" s="17">
        <v>0</v>
      </c>
      <c r="H165" s="17">
        <v>0</v>
      </c>
      <c r="I165" s="17">
        <v>0</v>
      </c>
      <c r="J165" s="17">
        <v>0</v>
      </c>
      <c r="K165" s="17">
        <v>0</v>
      </c>
      <c r="L165" s="17">
        <v>802994</v>
      </c>
    </row>
    <row r="166" spans="1:12" s="10" customFormat="1" x14ac:dyDescent="0.2">
      <c r="A166" s="56">
        <v>403</v>
      </c>
      <c r="B166" s="57" t="s">
        <v>186</v>
      </c>
      <c r="C166" s="17">
        <v>188982</v>
      </c>
      <c r="D166" s="17">
        <v>0</v>
      </c>
      <c r="E166" s="17">
        <v>0</v>
      </c>
      <c r="F166" s="17">
        <v>-188982</v>
      </c>
      <c r="G166" s="17">
        <v>0</v>
      </c>
      <c r="H166" s="17">
        <v>0</v>
      </c>
      <c r="I166" s="17">
        <v>0</v>
      </c>
      <c r="J166" s="17">
        <v>0</v>
      </c>
      <c r="K166" s="17">
        <v>0</v>
      </c>
      <c r="L166" s="17">
        <v>2290318</v>
      </c>
    </row>
    <row r="167" spans="1:12" s="10" customFormat="1" x14ac:dyDescent="0.2">
      <c r="A167" s="56">
        <v>405</v>
      </c>
      <c r="B167" s="57" t="s">
        <v>187</v>
      </c>
      <c r="C167" s="17">
        <v>1826</v>
      </c>
      <c r="D167" s="17">
        <v>0</v>
      </c>
      <c r="E167" s="17">
        <v>0</v>
      </c>
      <c r="F167" s="17">
        <v>-1826</v>
      </c>
      <c r="G167" s="17">
        <v>0</v>
      </c>
      <c r="H167" s="17">
        <v>0</v>
      </c>
      <c r="I167" s="17">
        <v>0</v>
      </c>
      <c r="J167" s="17">
        <v>0</v>
      </c>
      <c r="K167" s="17">
        <v>0</v>
      </c>
      <c r="L167" s="17">
        <v>22134</v>
      </c>
    </row>
    <row r="168" spans="1:12" s="10" customFormat="1" x14ac:dyDescent="0.2">
      <c r="A168" s="56">
        <v>407</v>
      </c>
      <c r="B168" s="57" t="s">
        <v>188</v>
      </c>
      <c r="C168" s="17">
        <v>0</v>
      </c>
      <c r="D168" s="17">
        <v>0</v>
      </c>
      <c r="E168" s="17">
        <v>0</v>
      </c>
      <c r="F168" s="17">
        <v>0</v>
      </c>
      <c r="G168" s="17">
        <v>0</v>
      </c>
      <c r="H168" s="17">
        <v>0</v>
      </c>
      <c r="I168" s="17">
        <v>0</v>
      </c>
      <c r="J168" s="17">
        <v>0</v>
      </c>
      <c r="K168" s="17">
        <v>0</v>
      </c>
      <c r="L168" s="17">
        <v>-1</v>
      </c>
    </row>
    <row r="169" spans="1:12" s="10" customFormat="1" x14ac:dyDescent="0.2">
      <c r="A169" s="56">
        <v>408</v>
      </c>
      <c r="B169" s="57" t="s">
        <v>189</v>
      </c>
      <c r="C169" s="17">
        <v>0</v>
      </c>
      <c r="D169" s="17">
        <v>0</v>
      </c>
      <c r="E169" s="17">
        <v>0</v>
      </c>
      <c r="F169" s="17">
        <v>0</v>
      </c>
      <c r="G169" s="17">
        <v>0</v>
      </c>
      <c r="H169" s="17">
        <v>0</v>
      </c>
      <c r="I169" s="17">
        <v>0</v>
      </c>
      <c r="J169" s="17">
        <v>0</v>
      </c>
      <c r="K169" s="17">
        <v>0</v>
      </c>
      <c r="L169" s="17">
        <v>0</v>
      </c>
    </row>
    <row r="170" spans="1:12" s="10" customFormat="1" x14ac:dyDescent="0.2">
      <c r="A170" s="56">
        <v>409</v>
      </c>
      <c r="B170" s="57" t="s">
        <v>190</v>
      </c>
      <c r="C170" s="17">
        <v>77454</v>
      </c>
      <c r="D170" s="17">
        <v>0</v>
      </c>
      <c r="E170" s="17">
        <v>0</v>
      </c>
      <c r="F170" s="17">
        <v>-77454</v>
      </c>
      <c r="G170" s="17">
        <v>0</v>
      </c>
      <c r="H170" s="17">
        <v>0</v>
      </c>
      <c r="I170" s="17">
        <v>0</v>
      </c>
      <c r="J170" s="17">
        <v>0</v>
      </c>
      <c r="K170" s="17">
        <v>0</v>
      </c>
      <c r="L170" s="17">
        <v>938689</v>
      </c>
    </row>
    <row r="171" spans="1:12" s="10" customFormat="1" x14ac:dyDescent="0.2">
      <c r="A171" s="56">
        <v>411</v>
      </c>
      <c r="B171" s="57" t="s">
        <v>191</v>
      </c>
      <c r="C171" s="17">
        <v>105594</v>
      </c>
      <c r="D171" s="17">
        <v>0</v>
      </c>
      <c r="E171" s="17">
        <v>0</v>
      </c>
      <c r="F171" s="17">
        <v>-105594</v>
      </c>
      <c r="G171" s="17">
        <v>0</v>
      </c>
      <c r="H171" s="17">
        <v>0</v>
      </c>
      <c r="I171" s="17">
        <v>0</v>
      </c>
      <c r="J171" s="17">
        <v>0</v>
      </c>
      <c r="K171" s="17">
        <v>0</v>
      </c>
      <c r="L171" s="17">
        <v>1279721</v>
      </c>
    </row>
    <row r="172" spans="1:12" s="10" customFormat="1" x14ac:dyDescent="0.2">
      <c r="A172" s="56">
        <v>413</v>
      </c>
      <c r="B172" s="57" t="s">
        <v>192</v>
      </c>
      <c r="C172" s="17">
        <v>4054</v>
      </c>
      <c r="D172" s="17">
        <v>0</v>
      </c>
      <c r="E172" s="17">
        <v>0</v>
      </c>
      <c r="F172" s="17">
        <v>-4054</v>
      </c>
      <c r="G172" s="17">
        <v>0</v>
      </c>
      <c r="H172" s="17">
        <v>0</v>
      </c>
      <c r="I172" s="17">
        <v>0</v>
      </c>
      <c r="J172" s="17">
        <v>0</v>
      </c>
      <c r="K172" s="17">
        <v>0</v>
      </c>
      <c r="L172" s="17">
        <v>49128</v>
      </c>
    </row>
    <row r="173" spans="1:12" s="10" customFormat="1" x14ac:dyDescent="0.2">
      <c r="A173" s="56">
        <v>417</v>
      </c>
      <c r="B173" s="57" t="s">
        <v>193</v>
      </c>
      <c r="C173" s="17">
        <v>1118</v>
      </c>
      <c r="D173" s="17">
        <v>0</v>
      </c>
      <c r="E173" s="17">
        <v>0</v>
      </c>
      <c r="F173" s="17">
        <v>-1118</v>
      </c>
      <c r="G173" s="17">
        <v>0</v>
      </c>
      <c r="H173" s="17">
        <v>0</v>
      </c>
      <c r="I173" s="17">
        <v>0</v>
      </c>
      <c r="J173" s="17">
        <v>0</v>
      </c>
      <c r="K173" s="17">
        <v>0</v>
      </c>
      <c r="L173" s="17">
        <v>13546</v>
      </c>
    </row>
    <row r="174" spans="1:12" s="10" customFormat="1" x14ac:dyDescent="0.2">
      <c r="A174" s="56">
        <v>423</v>
      </c>
      <c r="B174" s="57" t="s">
        <v>194</v>
      </c>
      <c r="C174" s="17">
        <v>16387</v>
      </c>
      <c r="D174" s="17">
        <v>0</v>
      </c>
      <c r="E174" s="17">
        <v>0</v>
      </c>
      <c r="F174" s="17">
        <v>-16387</v>
      </c>
      <c r="G174" s="17">
        <v>0</v>
      </c>
      <c r="H174" s="17">
        <v>0</v>
      </c>
      <c r="I174" s="17">
        <v>0</v>
      </c>
      <c r="J174" s="17">
        <v>0</v>
      </c>
      <c r="K174" s="17">
        <v>0</v>
      </c>
      <c r="L174" s="17">
        <v>198601</v>
      </c>
    </row>
    <row r="175" spans="1:12" s="10" customFormat="1" x14ac:dyDescent="0.2">
      <c r="A175" s="56">
        <v>425</v>
      </c>
      <c r="B175" s="57" t="s">
        <v>195</v>
      </c>
      <c r="C175" s="17">
        <v>55496</v>
      </c>
      <c r="D175" s="17">
        <v>0</v>
      </c>
      <c r="E175" s="17">
        <v>0</v>
      </c>
      <c r="F175" s="17">
        <v>-55496</v>
      </c>
      <c r="G175" s="17">
        <v>0</v>
      </c>
      <c r="H175" s="17">
        <v>0</v>
      </c>
      <c r="I175" s="17">
        <v>0</v>
      </c>
      <c r="J175" s="17">
        <v>0</v>
      </c>
      <c r="K175" s="17">
        <v>0</v>
      </c>
      <c r="L175" s="17">
        <v>672568</v>
      </c>
    </row>
    <row r="176" spans="1:12" s="10" customFormat="1" x14ac:dyDescent="0.2">
      <c r="A176" s="56">
        <v>440</v>
      </c>
      <c r="B176" s="57" t="s">
        <v>196</v>
      </c>
      <c r="C176" s="17">
        <v>327477</v>
      </c>
      <c r="D176" s="17">
        <v>0</v>
      </c>
      <c r="E176" s="17">
        <v>0</v>
      </c>
      <c r="F176" s="17">
        <v>-327477</v>
      </c>
      <c r="G176" s="17">
        <v>0</v>
      </c>
      <c r="H176" s="17">
        <v>0</v>
      </c>
      <c r="I176" s="17">
        <v>0</v>
      </c>
      <c r="J176" s="17">
        <v>0</v>
      </c>
      <c r="K176" s="17">
        <v>0</v>
      </c>
      <c r="L176" s="17">
        <v>3968777</v>
      </c>
    </row>
    <row r="177" spans="1:12" s="10" customFormat="1" x14ac:dyDescent="0.2">
      <c r="A177" s="56">
        <v>450</v>
      </c>
      <c r="B177" s="57" t="s">
        <v>197</v>
      </c>
      <c r="C177" s="17">
        <v>0</v>
      </c>
      <c r="D177" s="17">
        <v>0</v>
      </c>
      <c r="E177" s="17">
        <v>0</v>
      </c>
      <c r="F177" s="17">
        <v>0</v>
      </c>
      <c r="G177" s="17">
        <v>0</v>
      </c>
      <c r="H177" s="17">
        <v>0</v>
      </c>
      <c r="I177" s="17">
        <v>0</v>
      </c>
      <c r="J177" s="17">
        <v>0</v>
      </c>
      <c r="K177" s="17">
        <v>0</v>
      </c>
      <c r="L177" s="17">
        <v>0</v>
      </c>
    </row>
    <row r="178" spans="1:12" s="10" customFormat="1" x14ac:dyDescent="0.2">
      <c r="A178" s="56">
        <v>451</v>
      </c>
      <c r="B178" s="57" t="s">
        <v>198</v>
      </c>
      <c r="C178" s="17">
        <v>0</v>
      </c>
      <c r="D178" s="17">
        <v>0</v>
      </c>
      <c r="E178" s="17">
        <v>0</v>
      </c>
      <c r="F178" s="17">
        <v>0</v>
      </c>
      <c r="G178" s="17">
        <v>0</v>
      </c>
      <c r="H178" s="17">
        <v>0</v>
      </c>
      <c r="I178" s="17">
        <v>0</v>
      </c>
      <c r="J178" s="17">
        <v>0</v>
      </c>
      <c r="K178" s="17">
        <v>0</v>
      </c>
      <c r="L178" s="17">
        <v>0</v>
      </c>
    </row>
    <row r="179" spans="1:12" s="10" customFormat="1" x14ac:dyDescent="0.2">
      <c r="A179" s="56">
        <v>452</v>
      </c>
      <c r="B179" s="57" t="s">
        <v>199</v>
      </c>
      <c r="C179" s="17">
        <v>0</v>
      </c>
      <c r="D179" s="17">
        <v>0</v>
      </c>
      <c r="E179" s="17">
        <v>0</v>
      </c>
      <c r="F179" s="17">
        <v>0</v>
      </c>
      <c r="G179" s="17">
        <v>0</v>
      </c>
      <c r="H179" s="17">
        <v>0</v>
      </c>
      <c r="I179" s="17">
        <v>0</v>
      </c>
      <c r="J179" s="17">
        <v>0</v>
      </c>
      <c r="K179" s="17">
        <v>0</v>
      </c>
      <c r="L179" s="17">
        <v>0</v>
      </c>
    </row>
    <row r="180" spans="1:12" s="10" customFormat="1" x14ac:dyDescent="0.2">
      <c r="A180" s="56">
        <v>453</v>
      </c>
      <c r="B180" s="57" t="s">
        <v>200</v>
      </c>
      <c r="C180" s="17">
        <v>0</v>
      </c>
      <c r="D180" s="17">
        <v>0</v>
      </c>
      <c r="E180" s="17">
        <v>0</v>
      </c>
      <c r="F180" s="17">
        <v>0</v>
      </c>
      <c r="G180" s="17">
        <v>0</v>
      </c>
      <c r="H180" s="17">
        <v>0</v>
      </c>
      <c r="I180" s="17">
        <v>0</v>
      </c>
      <c r="J180" s="17">
        <v>0</v>
      </c>
      <c r="K180" s="17">
        <v>0</v>
      </c>
      <c r="L180" s="17">
        <v>0</v>
      </c>
    </row>
    <row r="181" spans="1:12" s="10" customFormat="1" x14ac:dyDescent="0.2">
      <c r="A181" s="56">
        <v>454</v>
      </c>
      <c r="B181" s="57" t="s">
        <v>201</v>
      </c>
      <c r="C181" s="17">
        <v>1155</v>
      </c>
      <c r="D181" s="17">
        <v>0</v>
      </c>
      <c r="E181" s="17">
        <v>0</v>
      </c>
      <c r="F181" s="17">
        <v>-1155</v>
      </c>
      <c r="G181" s="17">
        <v>0</v>
      </c>
      <c r="H181" s="17">
        <v>0</v>
      </c>
      <c r="I181" s="17">
        <v>0</v>
      </c>
      <c r="J181" s="17">
        <v>0</v>
      </c>
      <c r="K181" s="17">
        <v>0</v>
      </c>
      <c r="L181" s="17">
        <v>13988</v>
      </c>
    </row>
    <row r="182" spans="1:12" s="10" customFormat="1" x14ac:dyDescent="0.2">
      <c r="A182" s="56">
        <v>501</v>
      </c>
      <c r="B182" s="57" t="s">
        <v>202</v>
      </c>
      <c r="C182" s="17">
        <v>3262223</v>
      </c>
      <c r="D182" s="17">
        <v>0</v>
      </c>
      <c r="E182" s="17">
        <v>0</v>
      </c>
      <c r="F182" s="17">
        <v>-3262223</v>
      </c>
      <c r="G182" s="17">
        <v>0</v>
      </c>
      <c r="H182" s="17">
        <v>0</v>
      </c>
      <c r="I182" s="17">
        <v>0</v>
      </c>
      <c r="J182" s="17">
        <v>0</v>
      </c>
      <c r="K182" s="17">
        <v>0</v>
      </c>
      <c r="L182" s="17">
        <v>39535820</v>
      </c>
    </row>
    <row r="183" spans="1:12" s="10" customFormat="1" x14ac:dyDescent="0.2">
      <c r="A183" s="56">
        <v>502</v>
      </c>
      <c r="B183" s="57" t="s">
        <v>203</v>
      </c>
      <c r="C183" s="17">
        <v>0</v>
      </c>
      <c r="D183" s="17">
        <v>0</v>
      </c>
      <c r="E183" s="17">
        <v>0</v>
      </c>
      <c r="F183" s="17">
        <v>0</v>
      </c>
      <c r="G183" s="17">
        <v>0</v>
      </c>
      <c r="H183" s="17">
        <v>0</v>
      </c>
      <c r="I183" s="17">
        <v>0</v>
      </c>
      <c r="J183" s="17">
        <v>0</v>
      </c>
      <c r="K183" s="17">
        <v>0</v>
      </c>
      <c r="L183" s="17">
        <v>0</v>
      </c>
    </row>
    <row r="184" spans="1:12" s="10" customFormat="1" x14ac:dyDescent="0.2">
      <c r="A184" s="56">
        <v>505</v>
      </c>
      <c r="B184" s="57" t="s">
        <v>204</v>
      </c>
      <c r="C184" s="17">
        <v>27197</v>
      </c>
      <c r="D184" s="17">
        <v>0</v>
      </c>
      <c r="E184" s="17">
        <v>0</v>
      </c>
      <c r="F184" s="17">
        <v>-27197</v>
      </c>
      <c r="G184" s="17">
        <v>0</v>
      </c>
      <c r="H184" s="17">
        <v>0</v>
      </c>
      <c r="I184" s="17">
        <v>0</v>
      </c>
      <c r="J184" s="17">
        <v>0</v>
      </c>
      <c r="K184" s="17">
        <v>0</v>
      </c>
      <c r="L184" s="17">
        <v>329602</v>
      </c>
    </row>
    <row r="185" spans="1:12" s="10" customFormat="1" x14ac:dyDescent="0.2">
      <c r="A185" s="56">
        <v>506</v>
      </c>
      <c r="B185" s="57" t="s">
        <v>205</v>
      </c>
      <c r="C185" s="17">
        <v>8988</v>
      </c>
      <c r="D185" s="17">
        <v>0</v>
      </c>
      <c r="E185" s="17">
        <v>0</v>
      </c>
      <c r="F185" s="17">
        <v>-8988</v>
      </c>
      <c r="G185" s="17">
        <v>0</v>
      </c>
      <c r="H185" s="17">
        <v>0</v>
      </c>
      <c r="I185" s="17">
        <v>0</v>
      </c>
      <c r="J185" s="17">
        <v>0</v>
      </c>
      <c r="K185" s="17">
        <v>0</v>
      </c>
      <c r="L185" s="17">
        <v>108936</v>
      </c>
    </row>
    <row r="186" spans="1:12" s="10" customFormat="1" x14ac:dyDescent="0.2">
      <c r="A186" s="56">
        <v>507</v>
      </c>
      <c r="B186" s="57" t="s">
        <v>206</v>
      </c>
      <c r="C186" s="17">
        <v>0</v>
      </c>
      <c r="D186" s="17">
        <v>0</v>
      </c>
      <c r="E186" s="17">
        <v>0</v>
      </c>
      <c r="F186" s="17">
        <v>0</v>
      </c>
      <c r="G186" s="17">
        <v>0</v>
      </c>
      <c r="H186" s="17">
        <v>0</v>
      </c>
      <c r="I186" s="17">
        <v>0</v>
      </c>
      <c r="J186" s="17">
        <v>0</v>
      </c>
      <c r="K186" s="17">
        <v>0</v>
      </c>
      <c r="L186" s="17">
        <v>0</v>
      </c>
    </row>
    <row r="187" spans="1:12" s="10" customFormat="1" x14ac:dyDescent="0.2">
      <c r="A187" s="56">
        <v>522</v>
      </c>
      <c r="B187" s="57" t="s">
        <v>421</v>
      </c>
      <c r="C187" s="17">
        <v>135</v>
      </c>
      <c r="D187" s="17">
        <v>0</v>
      </c>
      <c r="E187" s="17">
        <v>0</v>
      </c>
      <c r="F187" s="17">
        <v>-135</v>
      </c>
      <c r="G187" s="17">
        <v>0</v>
      </c>
      <c r="H187" s="17">
        <v>0</v>
      </c>
      <c r="I187" s="17">
        <v>0</v>
      </c>
      <c r="J187" s="17">
        <v>0</v>
      </c>
      <c r="K187" s="17">
        <v>0</v>
      </c>
      <c r="L187" s="17">
        <v>1637</v>
      </c>
    </row>
    <row r="188" spans="1:12" s="10" customFormat="1" x14ac:dyDescent="0.2">
      <c r="A188" s="56">
        <v>601</v>
      </c>
      <c r="B188" s="57" t="s">
        <v>207</v>
      </c>
      <c r="C188" s="17">
        <v>1238282</v>
      </c>
      <c r="D188" s="17">
        <v>0</v>
      </c>
      <c r="E188" s="17">
        <v>0</v>
      </c>
      <c r="F188" s="17">
        <v>-1238282</v>
      </c>
      <c r="G188" s="17">
        <v>0</v>
      </c>
      <c r="H188" s="17">
        <v>0</v>
      </c>
      <c r="I188" s="17">
        <v>0</v>
      </c>
      <c r="J188" s="17">
        <v>0</v>
      </c>
      <c r="K188" s="17">
        <v>0</v>
      </c>
      <c r="L188" s="17">
        <v>15007069</v>
      </c>
    </row>
    <row r="189" spans="1:12" s="10" customFormat="1" x14ac:dyDescent="0.2">
      <c r="A189" s="56">
        <v>602</v>
      </c>
      <c r="B189" s="57" t="s">
        <v>208</v>
      </c>
      <c r="C189" s="17">
        <v>193699</v>
      </c>
      <c r="D189" s="17">
        <v>0</v>
      </c>
      <c r="E189" s="17">
        <v>0</v>
      </c>
      <c r="F189" s="17">
        <v>-193699</v>
      </c>
      <c r="G189" s="17">
        <v>0</v>
      </c>
      <c r="H189" s="17">
        <v>0</v>
      </c>
      <c r="I189" s="17">
        <v>0</v>
      </c>
      <c r="J189" s="17">
        <v>0</v>
      </c>
      <c r="K189" s="17">
        <v>0</v>
      </c>
      <c r="L189" s="17">
        <v>2347483</v>
      </c>
    </row>
    <row r="190" spans="1:12" s="10" customFormat="1" x14ac:dyDescent="0.2">
      <c r="A190" s="56">
        <v>606</v>
      </c>
      <c r="B190" s="57" t="s">
        <v>209</v>
      </c>
      <c r="C190" s="17">
        <v>3879</v>
      </c>
      <c r="D190" s="17">
        <v>0</v>
      </c>
      <c r="E190" s="17">
        <v>0</v>
      </c>
      <c r="F190" s="17">
        <v>-3879</v>
      </c>
      <c r="G190" s="17">
        <v>0</v>
      </c>
      <c r="H190" s="17">
        <v>0</v>
      </c>
      <c r="I190" s="17">
        <v>0</v>
      </c>
      <c r="J190" s="17">
        <v>0</v>
      </c>
      <c r="K190" s="17">
        <v>0</v>
      </c>
      <c r="L190" s="17">
        <v>47012</v>
      </c>
    </row>
    <row r="191" spans="1:12" s="10" customFormat="1" x14ac:dyDescent="0.2">
      <c r="A191" s="56">
        <v>701</v>
      </c>
      <c r="B191" s="57" t="s">
        <v>210</v>
      </c>
      <c r="C191" s="17">
        <v>146633</v>
      </c>
      <c r="D191" s="17">
        <v>0</v>
      </c>
      <c r="E191" s="17">
        <v>0</v>
      </c>
      <c r="F191" s="17">
        <v>-146633</v>
      </c>
      <c r="G191" s="17">
        <v>0</v>
      </c>
      <c r="H191" s="17">
        <v>0</v>
      </c>
      <c r="I191" s="17">
        <v>0</v>
      </c>
      <c r="J191" s="17">
        <v>0</v>
      </c>
      <c r="K191" s="17">
        <v>0</v>
      </c>
      <c r="L191" s="17">
        <v>1777082</v>
      </c>
    </row>
    <row r="192" spans="1:12" s="10" customFormat="1" x14ac:dyDescent="0.2">
      <c r="A192" s="56">
        <v>702</v>
      </c>
      <c r="B192" s="57" t="s">
        <v>211</v>
      </c>
      <c r="C192" s="17">
        <v>88440</v>
      </c>
      <c r="D192" s="17">
        <v>0</v>
      </c>
      <c r="E192" s="17">
        <v>0</v>
      </c>
      <c r="F192" s="17">
        <v>-88440</v>
      </c>
      <c r="G192" s="17">
        <v>0</v>
      </c>
      <c r="H192" s="17">
        <v>0</v>
      </c>
      <c r="I192" s="17">
        <v>0</v>
      </c>
      <c r="J192" s="17">
        <v>0</v>
      </c>
      <c r="K192" s="17">
        <v>0</v>
      </c>
      <c r="L192" s="17">
        <v>1071828</v>
      </c>
    </row>
    <row r="193" spans="1:12" s="10" customFormat="1" x14ac:dyDescent="0.2">
      <c r="A193" s="56">
        <v>703</v>
      </c>
      <c r="B193" s="57" t="s">
        <v>212</v>
      </c>
      <c r="C193" s="17">
        <v>267526</v>
      </c>
      <c r="D193" s="17">
        <v>0</v>
      </c>
      <c r="E193" s="17">
        <v>0</v>
      </c>
      <c r="F193" s="17">
        <v>-267526</v>
      </c>
      <c r="G193" s="17">
        <v>0</v>
      </c>
      <c r="H193" s="17">
        <v>0</v>
      </c>
      <c r="I193" s="17">
        <v>0</v>
      </c>
      <c r="J193" s="17">
        <v>0</v>
      </c>
      <c r="K193" s="17">
        <v>0</v>
      </c>
      <c r="L193" s="17">
        <v>3242220</v>
      </c>
    </row>
    <row r="194" spans="1:12" s="10" customFormat="1" x14ac:dyDescent="0.2">
      <c r="A194" s="56">
        <v>704</v>
      </c>
      <c r="B194" s="57" t="s">
        <v>213</v>
      </c>
      <c r="C194" s="17">
        <v>229568</v>
      </c>
      <c r="D194" s="17">
        <v>0</v>
      </c>
      <c r="E194" s="17">
        <v>0</v>
      </c>
      <c r="F194" s="17">
        <v>-229568</v>
      </c>
      <c r="G194" s="17">
        <v>0</v>
      </c>
      <c r="H194" s="17">
        <v>0</v>
      </c>
      <c r="I194" s="17">
        <v>0</v>
      </c>
      <c r="J194" s="17">
        <v>0</v>
      </c>
      <c r="K194" s="17">
        <v>0</v>
      </c>
      <c r="L194" s="17">
        <v>2782201</v>
      </c>
    </row>
    <row r="195" spans="1:12" s="10" customFormat="1" x14ac:dyDescent="0.2">
      <c r="A195" s="56">
        <v>705</v>
      </c>
      <c r="B195" s="57" t="s">
        <v>214</v>
      </c>
      <c r="C195" s="17">
        <v>189653</v>
      </c>
      <c r="D195" s="17">
        <v>0</v>
      </c>
      <c r="E195" s="17">
        <v>0</v>
      </c>
      <c r="F195" s="17">
        <v>-189653</v>
      </c>
      <c r="G195" s="17">
        <v>0</v>
      </c>
      <c r="H195" s="17">
        <v>0</v>
      </c>
      <c r="I195" s="17">
        <v>0</v>
      </c>
      <c r="J195" s="17">
        <v>0</v>
      </c>
      <c r="K195" s="17">
        <v>0</v>
      </c>
      <c r="L195" s="17">
        <v>2298459</v>
      </c>
    </row>
    <row r="196" spans="1:12" s="10" customFormat="1" x14ac:dyDescent="0.2">
      <c r="A196" s="56">
        <v>706</v>
      </c>
      <c r="B196" s="57" t="s">
        <v>215</v>
      </c>
      <c r="C196" s="17">
        <v>249682</v>
      </c>
      <c r="D196" s="17">
        <v>0</v>
      </c>
      <c r="E196" s="17">
        <v>0</v>
      </c>
      <c r="F196" s="17">
        <v>-249682</v>
      </c>
      <c r="G196" s="17">
        <v>0</v>
      </c>
      <c r="H196" s="17">
        <v>0</v>
      </c>
      <c r="I196" s="17">
        <v>0</v>
      </c>
      <c r="J196" s="17">
        <v>0</v>
      </c>
      <c r="K196" s="17">
        <v>0</v>
      </c>
      <c r="L196" s="17">
        <v>3025956</v>
      </c>
    </row>
    <row r="197" spans="1:12" s="10" customFormat="1" x14ac:dyDescent="0.2">
      <c r="A197" s="56">
        <v>707</v>
      </c>
      <c r="B197" s="57" t="s">
        <v>216</v>
      </c>
      <c r="C197" s="17">
        <v>13883</v>
      </c>
      <c r="D197" s="17">
        <v>0</v>
      </c>
      <c r="E197" s="17">
        <v>0</v>
      </c>
      <c r="F197" s="17">
        <v>-13883</v>
      </c>
      <c r="G197" s="17">
        <v>0</v>
      </c>
      <c r="H197" s="17">
        <v>0</v>
      </c>
      <c r="I197" s="17">
        <v>0</v>
      </c>
      <c r="J197" s="17">
        <v>0</v>
      </c>
      <c r="K197" s="17">
        <v>0</v>
      </c>
      <c r="L197" s="17">
        <v>168247</v>
      </c>
    </row>
    <row r="198" spans="1:12" s="10" customFormat="1" x14ac:dyDescent="0.2">
      <c r="A198" s="56">
        <v>708</v>
      </c>
      <c r="B198" s="57" t="s">
        <v>217</v>
      </c>
      <c r="C198" s="17">
        <v>46488</v>
      </c>
      <c r="D198" s="17">
        <v>0</v>
      </c>
      <c r="E198" s="17">
        <v>0</v>
      </c>
      <c r="F198" s="17">
        <v>-46488</v>
      </c>
      <c r="G198" s="17">
        <v>0</v>
      </c>
      <c r="H198" s="17">
        <v>0</v>
      </c>
      <c r="I198" s="17">
        <v>0</v>
      </c>
      <c r="J198" s="17">
        <v>0</v>
      </c>
      <c r="K198" s="17">
        <v>0</v>
      </c>
      <c r="L198" s="17">
        <v>563399</v>
      </c>
    </row>
    <row r="199" spans="1:12" s="10" customFormat="1" x14ac:dyDescent="0.2">
      <c r="A199" s="56">
        <v>709</v>
      </c>
      <c r="B199" s="57" t="s">
        <v>218</v>
      </c>
      <c r="C199" s="17">
        <v>0</v>
      </c>
      <c r="D199" s="17">
        <v>0</v>
      </c>
      <c r="E199" s="17">
        <v>0</v>
      </c>
      <c r="F199" s="17">
        <v>0</v>
      </c>
      <c r="G199" s="17">
        <v>0</v>
      </c>
      <c r="H199" s="17">
        <v>0</v>
      </c>
      <c r="I199" s="17">
        <v>0</v>
      </c>
      <c r="J199" s="17">
        <v>0</v>
      </c>
      <c r="K199" s="17">
        <v>0</v>
      </c>
      <c r="L199" s="17">
        <v>0</v>
      </c>
    </row>
    <row r="200" spans="1:12" s="10" customFormat="1" x14ac:dyDescent="0.2">
      <c r="A200" s="56">
        <v>711</v>
      </c>
      <c r="B200" s="57" t="s">
        <v>219</v>
      </c>
      <c r="C200" s="17">
        <v>71414</v>
      </c>
      <c r="D200" s="17">
        <v>0</v>
      </c>
      <c r="E200" s="17">
        <v>0</v>
      </c>
      <c r="F200" s="17">
        <v>-71414</v>
      </c>
      <c r="G200" s="17">
        <v>0</v>
      </c>
      <c r="H200" s="17">
        <v>0</v>
      </c>
      <c r="I200" s="17">
        <v>0</v>
      </c>
      <c r="J200" s="17">
        <v>0</v>
      </c>
      <c r="K200" s="17">
        <v>0</v>
      </c>
      <c r="L200" s="17">
        <v>865483</v>
      </c>
    </row>
    <row r="201" spans="1:12" s="10" customFormat="1" x14ac:dyDescent="0.2">
      <c r="A201" s="56">
        <v>716</v>
      </c>
      <c r="B201" s="57" t="s">
        <v>220</v>
      </c>
      <c r="C201" s="17">
        <v>120168</v>
      </c>
      <c r="D201" s="17">
        <v>0</v>
      </c>
      <c r="E201" s="17">
        <v>0</v>
      </c>
      <c r="F201" s="17">
        <v>-120168</v>
      </c>
      <c r="G201" s="17">
        <v>0</v>
      </c>
      <c r="H201" s="17">
        <v>0</v>
      </c>
      <c r="I201" s="17">
        <v>0</v>
      </c>
      <c r="J201" s="17">
        <v>0</v>
      </c>
      <c r="K201" s="17">
        <v>0</v>
      </c>
      <c r="L201" s="17">
        <v>1456353</v>
      </c>
    </row>
    <row r="202" spans="1:12" s="10" customFormat="1" x14ac:dyDescent="0.2">
      <c r="A202" s="56">
        <v>717</v>
      </c>
      <c r="B202" s="57" t="s">
        <v>221</v>
      </c>
      <c r="C202" s="17">
        <v>0</v>
      </c>
      <c r="D202" s="17">
        <v>0</v>
      </c>
      <c r="E202" s="17">
        <v>0</v>
      </c>
      <c r="F202" s="17">
        <v>0</v>
      </c>
      <c r="G202" s="17">
        <v>0</v>
      </c>
      <c r="H202" s="17">
        <v>0</v>
      </c>
      <c r="I202" s="17">
        <v>0</v>
      </c>
      <c r="J202" s="17">
        <v>0</v>
      </c>
      <c r="K202" s="17">
        <v>0</v>
      </c>
      <c r="L202" s="17">
        <v>0</v>
      </c>
    </row>
    <row r="203" spans="1:12" s="10" customFormat="1" x14ac:dyDescent="0.2">
      <c r="A203" s="56">
        <v>718</v>
      </c>
      <c r="B203" s="57" t="s">
        <v>222</v>
      </c>
      <c r="C203" s="17">
        <v>109938</v>
      </c>
      <c r="D203" s="17">
        <v>0</v>
      </c>
      <c r="E203" s="17">
        <v>0</v>
      </c>
      <c r="F203" s="17">
        <v>-109938</v>
      </c>
      <c r="G203" s="17">
        <v>0</v>
      </c>
      <c r="H203" s="17">
        <v>0</v>
      </c>
      <c r="I203" s="17">
        <v>0</v>
      </c>
      <c r="J203" s="17">
        <v>0</v>
      </c>
      <c r="K203" s="17">
        <v>0</v>
      </c>
      <c r="L203" s="17">
        <v>1332374</v>
      </c>
    </row>
    <row r="204" spans="1:12" s="10" customFormat="1" x14ac:dyDescent="0.2">
      <c r="A204" s="56">
        <v>719</v>
      </c>
      <c r="B204" s="57" t="s">
        <v>223</v>
      </c>
      <c r="C204" s="17">
        <v>0</v>
      </c>
      <c r="D204" s="17">
        <v>0</v>
      </c>
      <c r="E204" s="17">
        <v>0</v>
      </c>
      <c r="F204" s="17">
        <v>0</v>
      </c>
      <c r="G204" s="17">
        <v>0</v>
      </c>
      <c r="H204" s="17">
        <v>0</v>
      </c>
      <c r="I204" s="17">
        <v>0</v>
      </c>
      <c r="J204" s="17">
        <v>0</v>
      </c>
      <c r="K204" s="17">
        <v>0</v>
      </c>
      <c r="L204" s="17">
        <v>0</v>
      </c>
    </row>
    <row r="205" spans="1:12" s="10" customFormat="1" x14ac:dyDescent="0.2">
      <c r="A205" s="56">
        <v>720</v>
      </c>
      <c r="B205" s="57" t="s">
        <v>224</v>
      </c>
      <c r="C205" s="17">
        <v>204273</v>
      </c>
      <c r="D205" s="17">
        <v>0</v>
      </c>
      <c r="E205" s="17">
        <v>0</v>
      </c>
      <c r="F205" s="17">
        <v>-204273</v>
      </c>
      <c r="G205" s="17">
        <v>0</v>
      </c>
      <c r="H205" s="17">
        <v>0</v>
      </c>
      <c r="I205" s="17">
        <v>0</v>
      </c>
      <c r="J205" s="17">
        <v>0</v>
      </c>
      <c r="K205" s="17">
        <v>0</v>
      </c>
      <c r="L205" s="17">
        <v>2475643</v>
      </c>
    </row>
    <row r="206" spans="1:12" s="10" customFormat="1" x14ac:dyDescent="0.2">
      <c r="A206" s="56">
        <v>721</v>
      </c>
      <c r="B206" s="57" t="s">
        <v>225</v>
      </c>
      <c r="C206" s="17">
        <v>0</v>
      </c>
      <c r="D206" s="17">
        <v>0</v>
      </c>
      <c r="E206" s="17">
        <v>0</v>
      </c>
      <c r="F206" s="17">
        <v>0</v>
      </c>
      <c r="G206" s="17">
        <v>0</v>
      </c>
      <c r="H206" s="17">
        <v>0</v>
      </c>
      <c r="I206" s="17">
        <v>0</v>
      </c>
      <c r="J206" s="17">
        <v>0</v>
      </c>
      <c r="K206" s="17">
        <v>0</v>
      </c>
      <c r="L206" s="17">
        <v>0</v>
      </c>
    </row>
    <row r="207" spans="1:12" s="10" customFormat="1" x14ac:dyDescent="0.2">
      <c r="A207" s="56">
        <v>722</v>
      </c>
      <c r="B207" s="57" t="s">
        <v>226</v>
      </c>
      <c r="C207" s="17">
        <v>0</v>
      </c>
      <c r="D207" s="17">
        <v>0</v>
      </c>
      <c r="E207" s="17">
        <v>0</v>
      </c>
      <c r="F207" s="17">
        <v>0</v>
      </c>
      <c r="G207" s="17">
        <v>0</v>
      </c>
      <c r="H207" s="17">
        <v>0</v>
      </c>
      <c r="I207" s="17">
        <v>0</v>
      </c>
      <c r="J207" s="17">
        <v>0</v>
      </c>
      <c r="K207" s="17">
        <v>0</v>
      </c>
      <c r="L207" s="17">
        <v>0</v>
      </c>
    </row>
    <row r="208" spans="1:12" s="10" customFormat="1" x14ac:dyDescent="0.2">
      <c r="A208" s="56">
        <v>723</v>
      </c>
      <c r="B208" s="57" t="s">
        <v>227</v>
      </c>
      <c r="C208" s="17">
        <v>99722</v>
      </c>
      <c r="D208" s="17">
        <v>0</v>
      </c>
      <c r="E208" s="17">
        <v>0</v>
      </c>
      <c r="F208" s="17">
        <v>-99722</v>
      </c>
      <c r="G208" s="17">
        <v>0</v>
      </c>
      <c r="H208" s="17">
        <v>0</v>
      </c>
      <c r="I208" s="17">
        <v>0</v>
      </c>
      <c r="J208" s="17">
        <v>0</v>
      </c>
      <c r="K208" s="17">
        <v>0</v>
      </c>
      <c r="L208" s="17">
        <v>1208552</v>
      </c>
    </row>
    <row r="209" spans="1:12" s="10" customFormat="1" x14ac:dyDescent="0.2">
      <c r="A209" s="56">
        <v>724</v>
      </c>
      <c r="B209" s="57" t="s">
        <v>228</v>
      </c>
      <c r="C209" s="17">
        <v>106445</v>
      </c>
      <c r="D209" s="17">
        <v>0</v>
      </c>
      <c r="E209" s="17">
        <v>0</v>
      </c>
      <c r="F209" s="17">
        <v>-106445</v>
      </c>
      <c r="G209" s="17">
        <v>0</v>
      </c>
      <c r="H209" s="17">
        <v>0</v>
      </c>
      <c r="I209" s="17">
        <v>0</v>
      </c>
      <c r="J209" s="17">
        <v>0</v>
      </c>
      <c r="K209" s="17">
        <v>0</v>
      </c>
      <c r="L209" s="17">
        <v>1290035</v>
      </c>
    </row>
    <row r="210" spans="1:12" s="10" customFormat="1" x14ac:dyDescent="0.2">
      <c r="A210" s="56">
        <v>725</v>
      </c>
      <c r="B210" s="57" t="s">
        <v>229</v>
      </c>
      <c r="C210" s="17">
        <v>0</v>
      </c>
      <c r="D210" s="17">
        <v>0</v>
      </c>
      <c r="E210" s="17">
        <v>0</v>
      </c>
      <c r="F210" s="17">
        <v>0</v>
      </c>
      <c r="G210" s="17">
        <v>0</v>
      </c>
      <c r="H210" s="17">
        <v>0</v>
      </c>
      <c r="I210" s="17">
        <v>0</v>
      </c>
      <c r="J210" s="17">
        <v>0</v>
      </c>
      <c r="K210" s="17">
        <v>0</v>
      </c>
      <c r="L210" s="17">
        <v>1</v>
      </c>
    </row>
    <row r="211" spans="1:12" s="10" customFormat="1" x14ac:dyDescent="0.2">
      <c r="A211" s="56">
        <v>726</v>
      </c>
      <c r="B211" s="57" t="s">
        <v>230</v>
      </c>
      <c r="C211" s="17">
        <v>0</v>
      </c>
      <c r="D211" s="17">
        <v>0</v>
      </c>
      <c r="E211" s="17">
        <v>0</v>
      </c>
      <c r="F211" s="17">
        <v>0</v>
      </c>
      <c r="G211" s="17">
        <v>0</v>
      </c>
      <c r="H211" s="17">
        <v>0</v>
      </c>
      <c r="I211" s="17">
        <v>0</v>
      </c>
      <c r="J211" s="17">
        <v>0</v>
      </c>
      <c r="K211" s="17">
        <v>0</v>
      </c>
      <c r="L211" s="17">
        <v>0</v>
      </c>
    </row>
    <row r="212" spans="1:12" s="10" customFormat="1" x14ac:dyDescent="0.2">
      <c r="A212" s="56">
        <v>728</v>
      </c>
      <c r="B212" s="57" t="s">
        <v>231</v>
      </c>
      <c r="C212" s="17">
        <v>126066</v>
      </c>
      <c r="D212" s="17">
        <v>0</v>
      </c>
      <c r="E212" s="17">
        <v>0</v>
      </c>
      <c r="F212" s="17">
        <v>-126066</v>
      </c>
      <c r="G212" s="17">
        <v>0</v>
      </c>
      <c r="H212" s="17">
        <v>0</v>
      </c>
      <c r="I212" s="17">
        <v>0</v>
      </c>
      <c r="J212" s="17">
        <v>0</v>
      </c>
      <c r="K212" s="17">
        <v>0</v>
      </c>
      <c r="L212" s="17">
        <v>1527831</v>
      </c>
    </row>
    <row r="213" spans="1:12" s="10" customFormat="1" x14ac:dyDescent="0.2">
      <c r="A213" s="56">
        <v>729</v>
      </c>
      <c r="B213" s="57" t="s">
        <v>232</v>
      </c>
      <c r="C213" s="17">
        <v>116673</v>
      </c>
      <c r="D213" s="17">
        <v>0</v>
      </c>
      <c r="E213" s="17">
        <v>0</v>
      </c>
      <c r="F213" s="17">
        <v>-116673</v>
      </c>
      <c r="G213" s="17">
        <v>0</v>
      </c>
      <c r="H213" s="17">
        <v>0</v>
      </c>
      <c r="I213" s="17">
        <v>0</v>
      </c>
      <c r="J213" s="17">
        <v>0</v>
      </c>
      <c r="K213" s="17">
        <v>0</v>
      </c>
      <c r="L213" s="17">
        <v>1413991</v>
      </c>
    </row>
    <row r="214" spans="1:12" s="10" customFormat="1" x14ac:dyDescent="0.2">
      <c r="A214" s="56">
        <v>730</v>
      </c>
      <c r="B214" s="57" t="s">
        <v>233</v>
      </c>
      <c r="C214" s="17">
        <v>0</v>
      </c>
      <c r="D214" s="17">
        <v>0</v>
      </c>
      <c r="E214" s="17">
        <v>0</v>
      </c>
      <c r="F214" s="17">
        <v>0</v>
      </c>
      <c r="G214" s="17">
        <v>0</v>
      </c>
      <c r="H214" s="17">
        <v>0</v>
      </c>
      <c r="I214" s="17">
        <v>0</v>
      </c>
      <c r="J214" s="17">
        <v>0</v>
      </c>
      <c r="K214" s="17">
        <v>0</v>
      </c>
      <c r="L214" s="17">
        <v>0</v>
      </c>
    </row>
    <row r="215" spans="1:12" s="10" customFormat="1" x14ac:dyDescent="0.2">
      <c r="A215" s="56">
        <v>731</v>
      </c>
      <c r="B215" s="57" t="s">
        <v>234</v>
      </c>
      <c r="C215" s="17">
        <v>0</v>
      </c>
      <c r="D215" s="17">
        <v>0</v>
      </c>
      <c r="E215" s="17">
        <v>0</v>
      </c>
      <c r="F215" s="17">
        <v>0</v>
      </c>
      <c r="G215" s="17">
        <v>0</v>
      </c>
      <c r="H215" s="17">
        <v>0</v>
      </c>
      <c r="I215" s="17">
        <v>0</v>
      </c>
      <c r="J215" s="17">
        <v>0</v>
      </c>
      <c r="K215" s="17">
        <v>0</v>
      </c>
      <c r="L215" s="17">
        <v>0</v>
      </c>
    </row>
    <row r="216" spans="1:12" s="10" customFormat="1" x14ac:dyDescent="0.2">
      <c r="A216" s="56">
        <v>733</v>
      </c>
      <c r="B216" s="57" t="s">
        <v>235</v>
      </c>
      <c r="C216" s="17">
        <v>90809</v>
      </c>
      <c r="D216" s="17">
        <v>0</v>
      </c>
      <c r="E216" s="17">
        <v>0</v>
      </c>
      <c r="F216" s="17">
        <v>-90809</v>
      </c>
      <c r="G216" s="17">
        <v>0</v>
      </c>
      <c r="H216" s="17">
        <v>0</v>
      </c>
      <c r="I216" s="17">
        <v>0</v>
      </c>
      <c r="J216" s="17">
        <v>0</v>
      </c>
      <c r="K216" s="17">
        <v>0</v>
      </c>
      <c r="L216" s="17">
        <v>1100537</v>
      </c>
    </row>
    <row r="217" spans="1:12" s="10" customFormat="1" x14ac:dyDescent="0.2">
      <c r="A217" s="56">
        <v>734</v>
      </c>
      <c r="B217" s="57" t="s">
        <v>236</v>
      </c>
      <c r="C217" s="17">
        <v>95925</v>
      </c>
      <c r="D217" s="17">
        <v>0</v>
      </c>
      <c r="E217" s="17">
        <v>0</v>
      </c>
      <c r="F217" s="17">
        <v>-95925</v>
      </c>
      <c r="G217" s="17">
        <v>0</v>
      </c>
      <c r="H217" s="17">
        <v>0</v>
      </c>
      <c r="I217" s="17">
        <v>0</v>
      </c>
      <c r="J217" s="17">
        <v>0</v>
      </c>
      <c r="K217" s="17">
        <v>0</v>
      </c>
      <c r="L217" s="17">
        <v>1162535</v>
      </c>
    </row>
    <row r="218" spans="1:12" s="10" customFormat="1" x14ac:dyDescent="0.2">
      <c r="A218" s="56">
        <v>735</v>
      </c>
      <c r="B218" s="57" t="s">
        <v>237</v>
      </c>
      <c r="C218" s="17">
        <v>187197</v>
      </c>
      <c r="D218" s="17">
        <v>0</v>
      </c>
      <c r="E218" s="17">
        <v>0</v>
      </c>
      <c r="F218" s="17">
        <v>-187197</v>
      </c>
      <c r="G218" s="17">
        <v>0</v>
      </c>
      <c r="H218" s="17">
        <v>0</v>
      </c>
      <c r="I218" s="17">
        <v>0</v>
      </c>
      <c r="J218" s="17">
        <v>0</v>
      </c>
      <c r="K218" s="17">
        <v>0</v>
      </c>
      <c r="L218" s="17">
        <v>2268684</v>
      </c>
    </row>
    <row r="219" spans="1:12" s="10" customFormat="1" x14ac:dyDescent="0.2">
      <c r="A219" s="56">
        <v>736</v>
      </c>
      <c r="B219" s="57" t="s">
        <v>238</v>
      </c>
      <c r="C219" s="17">
        <v>0</v>
      </c>
      <c r="D219" s="17">
        <v>0</v>
      </c>
      <c r="E219" s="17">
        <v>0</v>
      </c>
      <c r="F219" s="17">
        <v>0</v>
      </c>
      <c r="G219" s="17">
        <v>0</v>
      </c>
      <c r="H219" s="17">
        <v>0</v>
      </c>
      <c r="I219" s="17">
        <v>0</v>
      </c>
      <c r="J219" s="17">
        <v>0</v>
      </c>
      <c r="K219" s="17">
        <v>0</v>
      </c>
      <c r="L219" s="17">
        <v>0</v>
      </c>
    </row>
    <row r="220" spans="1:12" s="10" customFormat="1" x14ac:dyDescent="0.2">
      <c r="A220" s="56">
        <v>737</v>
      </c>
      <c r="B220" s="57" t="s">
        <v>239</v>
      </c>
      <c r="C220" s="17">
        <v>90581</v>
      </c>
      <c r="D220" s="17">
        <v>0</v>
      </c>
      <c r="E220" s="17">
        <v>0</v>
      </c>
      <c r="F220" s="17">
        <v>-90581</v>
      </c>
      <c r="G220" s="17">
        <v>0</v>
      </c>
      <c r="H220" s="17">
        <v>0</v>
      </c>
      <c r="I220" s="17">
        <v>0</v>
      </c>
      <c r="J220" s="17">
        <v>0</v>
      </c>
      <c r="K220" s="17">
        <v>0</v>
      </c>
      <c r="L220" s="17">
        <v>1097780</v>
      </c>
    </row>
    <row r="221" spans="1:12" s="10" customFormat="1" x14ac:dyDescent="0.2">
      <c r="A221" s="56">
        <v>738</v>
      </c>
      <c r="B221" s="57" t="s">
        <v>240</v>
      </c>
      <c r="C221" s="17">
        <v>415</v>
      </c>
      <c r="D221" s="17">
        <v>0</v>
      </c>
      <c r="E221" s="17">
        <v>0</v>
      </c>
      <c r="F221" s="17">
        <v>-415</v>
      </c>
      <c r="G221" s="17">
        <v>0</v>
      </c>
      <c r="H221" s="17">
        <v>0</v>
      </c>
      <c r="I221" s="17">
        <v>0</v>
      </c>
      <c r="J221" s="17">
        <v>0</v>
      </c>
      <c r="K221" s="17">
        <v>0</v>
      </c>
      <c r="L221" s="17">
        <v>5032</v>
      </c>
    </row>
    <row r="222" spans="1:12" s="10" customFormat="1" x14ac:dyDescent="0.2">
      <c r="A222" s="56">
        <v>739</v>
      </c>
      <c r="B222" s="57" t="s">
        <v>241</v>
      </c>
      <c r="C222" s="17">
        <v>65407</v>
      </c>
      <c r="D222" s="17">
        <v>0</v>
      </c>
      <c r="E222" s="17">
        <v>0</v>
      </c>
      <c r="F222" s="17">
        <v>-65407</v>
      </c>
      <c r="G222" s="17">
        <v>0</v>
      </c>
      <c r="H222" s="17">
        <v>0</v>
      </c>
      <c r="I222" s="17">
        <v>0</v>
      </c>
      <c r="J222" s="17">
        <v>0</v>
      </c>
      <c r="K222" s="17">
        <v>0</v>
      </c>
      <c r="L222" s="17">
        <v>792684</v>
      </c>
    </row>
    <row r="223" spans="1:12" s="10" customFormat="1" x14ac:dyDescent="0.2">
      <c r="A223" s="56">
        <v>740</v>
      </c>
      <c r="B223" s="57" t="s">
        <v>242</v>
      </c>
      <c r="C223" s="17">
        <v>0</v>
      </c>
      <c r="D223" s="17">
        <v>0</v>
      </c>
      <c r="E223" s="17">
        <v>0</v>
      </c>
      <c r="F223" s="17">
        <v>0</v>
      </c>
      <c r="G223" s="17">
        <v>0</v>
      </c>
      <c r="H223" s="17">
        <v>0</v>
      </c>
      <c r="I223" s="17">
        <v>0</v>
      </c>
      <c r="J223" s="17">
        <v>0</v>
      </c>
      <c r="K223" s="17">
        <v>0</v>
      </c>
      <c r="L223" s="17">
        <v>0</v>
      </c>
    </row>
    <row r="224" spans="1:12" s="10" customFormat="1" x14ac:dyDescent="0.2">
      <c r="A224" s="56">
        <v>741</v>
      </c>
      <c r="B224" s="57" t="s">
        <v>243</v>
      </c>
      <c r="C224" s="17">
        <v>181713</v>
      </c>
      <c r="D224" s="17">
        <v>0</v>
      </c>
      <c r="E224" s="17">
        <v>0</v>
      </c>
      <c r="F224" s="17">
        <v>-181713</v>
      </c>
      <c r="G224" s="17">
        <v>0</v>
      </c>
      <c r="H224" s="17">
        <v>0</v>
      </c>
      <c r="I224" s="17">
        <v>0</v>
      </c>
      <c r="J224" s="17">
        <v>0</v>
      </c>
      <c r="K224" s="17">
        <v>0</v>
      </c>
      <c r="L224" s="17">
        <v>2202230</v>
      </c>
    </row>
    <row r="225" spans="1:12" s="10" customFormat="1" x14ac:dyDescent="0.2">
      <c r="A225" s="56">
        <v>742</v>
      </c>
      <c r="B225" s="57" t="s">
        <v>244</v>
      </c>
      <c r="C225" s="17">
        <v>55557</v>
      </c>
      <c r="D225" s="17">
        <v>0</v>
      </c>
      <c r="E225" s="17">
        <v>0</v>
      </c>
      <c r="F225" s="17">
        <v>-55557</v>
      </c>
      <c r="G225" s="17">
        <v>0</v>
      </c>
      <c r="H225" s="17">
        <v>0</v>
      </c>
      <c r="I225" s="17">
        <v>0</v>
      </c>
      <c r="J225" s="17">
        <v>0</v>
      </c>
      <c r="K225" s="17">
        <v>0</v>
      </c>
      <c r="L225" s="17">
        <v>673311</v>
      </c>
    </row>
    <row r="226" spans="1:12" s="10" customFormat="1" x14ac:dyDescent="0.2">
      <c r="A226" s="56">
        <v>743</v>
      </c>
      <c r="B226" s="57" t="s">
        <v>245</v>
      </c>
      <c r="C226" s="17">
        <v>128740</v>
      </c>
      <c r="D226" s="17">
        <v>0</v>
      </c>
      <c r="E226" s="17">
        <v>0</v>
      </c>
      <c r="F226" s="17">
        <v>-128740</v>
      </c>
      <c r="G226" s="17">
        <v>0</v>
      </c>
      <c r="H226" s="17">
        <v>0</v>
      </c>
      <c r="I226" s="17">
        <v>0</v>
      </c>
      <c r="J226" s="17">
        <v>0</v>
      </c>
      <c r="K226" s="17">
        <v>0</v>
      </c>
      <c r="L226" s="17">
        <v>1560237</v>
      </c>
    </row>
    <row r="227" spans="1:12" s="10" customFormat="1" x14ac:dyDescent="0.2">
      <c r="A227" s="56">
        <v>744</v>
      </c>
      <c r="B227" s="57" t="s">
        <v>246</v>
      </c>
      <c r="C227" s="17">
        <v>0</v>
      </c>
      <c r="D227" s="17">
        <v>0</v>
      </c>
      <c r="E227" s="17">
        <v>0</v>
      </c>
      <c r="F227" s="17">
        <v>0</v>
      </c>
      <c r="G227" s="17">
        <v>0</v>
      </c>
      <c r="H227" s="17">
        <v>0</v>
      </c>
      <c r="I227" s="17">
        <v>0</v>
      </c>
      <c r="J227" s="17">
        <v>0</v>
      </c>
      <c r="K227" s="17">
        <v>0</v>
      </c>
      <c r="L227" s="17">
        <v>0</v>
      </c>
    </row>
    <row r="228" spans="1:12" s="10" customFormat="1" x14ac:dyDescent="0.2">
      <c r="A228" s="56">
        <v>745</v>
      </c>
      <c r="B228" s="57" t="s">
        <v>247</v>
      </c>
      <c r="C228" s="17">
        <v>148139</v>
      </c>
      <c r="D228" s="17">
        <v>0</v>
      </c>
      <c r="E228" s="17">
        <v>0</v>
      </c>
      <c r="F228" s="17">
        <v>-148139</v>
      </c>
      <c r="G228" s="17">
        <v>0</v>
      </c>
      <c r="H228" s="17">
        <v>0</v>
      </c>
      <c r="I228" s="17">
        <v>0</v>
      </c>
      <c r="J228" s="17">
        <v>0</v>
      </c>
      <c r="K228" s="17">
        <v>0</v>
      </c>
      <c r="L228" s="17">
        <v>1795339</v>
      </c>
    </row>
    <row r="229" spans="1:12" s="10" customFormat="1" x14ac:dyDescent="0.2">
      <c r="A229" s="56">
        <v>747</v>
      </c>
      <c r="B229" s="57" t="s">
        <v>248</v>
      </c>
      <c r="C229" s="17">
        <v>104379</v>
      </c>
      <c r="D229" s="17">
        <v>0</v>
      </c>
      <c r="E229" s="17">
        <v>0</v>
      </c>
      <c r="F229" s="17">
        <v>-104379</v>
      </c>
      <c r="G229" s="17">
        <v>0</v>
      </c>
      <c r="H229" s="17">
        <v>0</v>
      </c>
      <c r="I229" s="17">
        <v>0</v>
      </c>
      <c r="J229" s="17">
        <v>0</v>
      </c>
      <c r="K229" s="17">
        <v>0</v>
      </c>
      <c r="L229" s="17">
        <v>1264998</v>
      </c>
    </row>
    <row r="230" spans="1:12" s="10" customFormat="1" x14ac:dyDescent="0.2">
      <c r="A230" s="56">
        <v>748</v>
      </c>
      <c r="B230" s="57" t="s">
        <v>249</v>
      </c>
      <c r="C230" s="17">
        <v>60025</v>
      </c>
      <c r="D230" s="17">
        <v>0</v>
      </c>
      <c r="E230" s="17">
        <v>0</v>
      </c>
      <c r="F230" s="17">
        <v>-60025</v>
      </c>
      <c r="G230" s="17">
        <v>0</v>
      </c>
      <c r="H230" s="17">
        <v>0</v>
      </c>
      <c r="I230" s="17">
        <v>0</v>
      </c>
      <c r="J230" s="17">
        <v>0</v>
      </c>
      <c r="K230" s="17">
        <v>0</v>
      </c>
      <c r="L230" s="17">
        <v>727456</v>
      </c>
    </row>
    <row r="231" spans="1:12" s="10" customFormat="1" x14ac:dyDescent="0.2">
      <c r="A231" s="56">
        <v>749</v>
      </c>
      <c r="B231" s="57" t="s">
        <v>250</v>
      </c>
      <c r="C231" s="17">
        <v>125055</v>
      </c>
      <c r="D231" s="17">
        <v>0</v>
      </c>
      <c r="E231" s="17">
        <v>0</v>
      </c>
      <c r="F231" s="17">
        <v>-125055</v>
      </c>
      <c r="G231" s="17">
        <v>0</v>
      </c>
      <c r="H231" s="17">
        <v>0</v>
      </c>
      <c r="I231" s="17">
        <v>0</v>
      </c>
      <c r="J231" s="17">
        <v>0</v>
      </c>
      <c r="K231" s="17">
        <v>0</v>
      </c>
      <c r="L231" s="17">
        <v>1515568</v>
      </c>
    </row>
    <row r="232" spans="1:12" s="10" customFormat="1" x14ac:dyDescent="0.2">
      <c r="A232" s="56">
        <v>750</v>
      </c>
      <c r="B232" s="57" t="s">
        <v>251</v>
      </c>
      <c r="C232" s="17">
        <v>0</v>
      </c>
      <c r="D232" s="17">
        <v>0</v>
      </c>
      <c r="E232" s="17">
        <v>0</v>
      </c>
      <c r="F232" s="17">
        <v>0</v>
      </c>
      <c r="G232" s="17">
        <v>0</v>
      </c>
      <c r="H232" s="17">
        <v>0</v>
      </c>
      <c r="I232" s="17">
        <v>0</v>
      </c>
      <c r="J232" s="17">
        <v>0</v>
      </c>
      <c r="K232" s="17">
        <v>0</v>
      </c>
      <c r="L232" s="17">
        <v>0</v>
      </c>
    </row>
    <row r="233" spans="1:12" s="10" customFormat="1" x14ac:dyDescent="0.2">
      <c r="A233" s="56">
        <v>751</v>
      </c>
      <c r="B233" s="57" t="s">
        <v>252</v>
      </c>
      <c r="C233" s="17">
        <v>3663</v>
      </c>
      <c r="D233" s="17">
        <v>0</v>
      </c>
      <c r="E233" s="17">
        <v>0</v>
      </c>
      <c r="F233" s="17">
        <v>-3663</v>
      </c>
      <c r="G233" s="17">
        <v>0</v>
      </c>
      <c r="H233" s="17">
        <v>0</v>
      </c>
      <c r="I233" s="17">
        <v>0</v>
      </c>
      <c r="J233" s="17">
        <v>0</v>
      </c>
      <c r="K233" s="17">
        <v>0</v>
      </c>
      <c r="L233" s="17">
        <v>44396</v>
      </c>
    </row>
    <row r="234" spans="1:12" s="10" customFormat="1" x14ac:dyDescent="0.2">
      <c r="A234" s="56">
        <v>752</v>
      </c>
      <c r="B234" s="57" t="s">
        <v>253</v>
      </c>
      <c r="C234" s="17">
        <v>193124</v>
      </c>
      <c r="D234" s="17">
        <v>0</v>
      </c>
      <c r="E234" s="17">
        <v>0</v>
      </c>
      <c r="F234" s="17">
        <v>-193124</v>
      </c>
      <c r="G234" s="17">
        <v>0</v>
      </c>
      <c r="H234" s="17">
        <v>0</v>
      </c>
      <c r="I234" s="17">
        <v>0</v>
      </c>
      <c r="J234" s="17">
        <v>0</v>
      </c>
      <c r="K234" s="17">
        <v>0</v>
      </c>
      <c r="L234" s="17">
        <v>2340527</v>
      </c>
    </row>
    <row r="235" spans="1:12" s="10" customFormat="1" x14ac:dyDescent="0.2">
      <c r="A235" s="56">
        <v>753</v>
      </c>
      <c r="B235" s="57" t="s">
        <v>254</v>
      </c>
      <c r="C235" s="17">
        <v>136946</v>
      </c>
      <c r="D235" s="17">
        <v>0</v>
      </c>
      <c r="E235" s="17">
        <v>0</v>
      </c>
      <c r="F235" s="17">
        <v>-136946</v>
      </c>
      <c r="G235" s="17">
        <v>0</v>
      </c>
      <c r="H235" s="17">
        <v>0</v>
      </c>
      <c r="I235" s="17">
        <v>0</v>
      </c>
      <c r="J235" s="17">
        <v>0</v>
      </c>
      <c r="K235" s="17">
        <v>0</v>
      </c>
      <c r="L235" s="17">
        <v>1659692</v>
      </c>
    </row>
    <row r="236" spans="1:12" s="10" customFormat="1" x14ac:dyDescent="0.2">
      <c r="A236" s="56">
        <v>754</v>
      </c>
      <c r="B236" s="57" t="s">
        <v>255</v>
      </c>
      <c r="C236" s="17">
        <v>119935</v>
      </c>
      <c r="D236" s="17">
        <v>0</v>
      </c>
      <c r="E236" s="17">
        <v>0</v>
      </c>
      <c r="F236" s="17">
        <v>-119935</v>
      </c>
      <c r="G236" s="17">
        <v>0</v>
      </c>
      <c r="H236" s="17">
        <v>0</v>
      </c>
      <c r="I236" s="17">
        <v>0</v>
      </c>
      <c r="J236" s="17">
        <v>0</v>
      </c>
      <c r="K236" s="17">
        <v>0</v>
      </c>
      <c r="L236" s="17">
        <v>1453530</v>
      </c>
    </row>
    <row r="237" spans="1:12" s="10" customFormat="1" x14ac:dyDescent="0.2">
      <c r="A237" s="56">
        <v>756</v>
      </c>
      <c r="B237" s="57" t="s">
        <v>256</v>
      </c>
      <c r="C237" s="17">
        <v>265385</v>
      </c>
      <c r="D237" s="17">
        <v>0</v>
      </c>
      <c r="E237" s="17">
        <v>0</v>
      </c>
      <c r="F237" s="17">
        <v>-265385</v>
      </c>
      <c r="G237" s="17">
        <v>0</v>
      </c>
      <c r="H237" s="17">
        <v>0</v>
      </c>
      <c r="I237" s="17">
        <v>0</v>
      </c>
      <c r="J237" s="17">
        <v>0</v>
      </c>
      <c r="K237" s="17">
        <v>0</v>
      </c>
      <c r="L237" s="17">
        <v>3216271</v>
      </c>
    </row>
    <row r="238" spans="1:12" s="10" customFormat="1" x14ac:dyDescent="0.2">
      <c r="A238" s="56">
        <v>757</v>
      </c>
      <c r="B238" s="57" t="s">
        <v>257</v>
      </c>
      <c r="C238" s="17">
        <v>60216</v>
      </c>
      <c r="D238" s="17">
        <v>0</v>
      </c>
      <c r="E238" s="17">
        <v>0</v>
      </c>
      <c r="F238" s="17">
        <v>-60216</v>
      </c>
      <c r="G238" s="17">
        <v>0</v>
      </c>
      <c r="H238" s="17">
        <v>0</v>
      </c>
      <c r="I238" s="17">
        <v>0</v>
      </c>
      <c r="J238" s="17">
        <v>0</v>
      </c>
      <c r="K238" s="17">
        <v>0</v>
      </c>
      <c r="L238" s="17">
        <v>729779</v>
      </c>
    </row>
    <row r="239" spans="1:12" s="10" customFormat="1" x14ac:dyDescent="0.2">
      <c r="A239" s="56">
        <v>759</v>
      </c>
      <c r="B239" s="57" t="s">
        <v>258</v>
      </c>
      <c r="C239" s="17">
        <v>0</v>
      </c>
      <c r="D239" s="17">
        <v>0</v>
      </c>
      <c r="E239" s="17">
        <v>0</v>
      </c>
      <c r="F239" s="17">
        <v>0</v>
      </c>
      <c r="G239" s="17">
        <v>0</v>
      </c>
      <c r="H239" s="17">
        <v>0</v>
      </c>
      <c r="I239" s="17">
        <v>0</v>
      </c>
      <c r="J239" s="17">
        <v>0</v>
      </c>
      <c r="K239" s="17">
        <v>0</v>
      </c>
      <c r="L239" s="17">
        <v>0</v>
      </c>
    </row>
    <row r="240" spans="1:12" s="10" customFormat="1" x14ac:dyDescent="0.2">
      <c r="A240" s="56">
        <v>760</v>
      </c>
      <c r="B240" s="57" t="s">
        <v>259</v>
      </c>
      <c r="C240" s="17">
        <v>0</v>
      </c>
      <c r="D240" s="17">
        <v>0</v>
      </c>
      <c r="E240" s="17">
        <v>0</v>
      </c>
      <c r="F240" s="17">
        <v>0</v>
      </c>
      <c r="G240" s="17">
        <v>0</v>
      </c>
      <c r="H240" s="17">
        <v>0</v>
      </c>
      <c r="I240" s="17">
        <v>0</v>
      </c>
      <c r="J240" s="17">
        <v>0</v>
      </c>
      <c r="K240" s="17">
        <v>0</v>
      </c>
      <c r="L240" s="17">
        <v>0</v>
      </c>
    </row>
    <row r="241" spans="1:12" s="10" customFormat="1" x14ac:dyDescent="0.2">
      <c r="A241" s="56">
        <v>761</v>
      </c>
      <c r="B241" s="57" t="s">
        <v>260</v>
      </c>
      <c r="C241" s="17">
        <v>53046</v>
      </c>
      <c r="D241" s="17">
        <v>0</v>
      </c>
      <c r="E241" s="17">
        <v>0</v>
      </c>
      <c r="F241" s="17">
        <v>-53046</v>
      </c>
      <c r="G241" s="17">
        <v>0</v>
      </c>
      <c r="H241" s="17">
        <v>0</v>
      </c>
      <c r="I241" s="17">
        <v>0</v>
      </c>
      <c r="J241" s="17">
        <v>0</v>
      </c>
      <c r="K241" s="17">
        <v>0</v>
      </c>
      <c r="L241" s="17">
        <v>642877</v>
      </c>
    </row>
    <row r="242" spans="1:12" s="10" customFormat="1" x14ac:dyDescent="0.2">
      <c r="A242" s="56">
        <v>762</v>
      </c>
      <c r="B242" s="57" t="s">
        <v>261</v>
      </c>
      <c r="C242" s="17">
        <v>0</v>
      </c>
      <c r="D242" s="17">
        <v>0</v>
      </c>
      <c r="E242" s="17">
        <v>0</v>
      </c>
      <c r="F242" s="17">
        <v>0</v>
      </c>
      <c r="G242" s="17">
        <v>0</v>
      </c>
      <c r="H242" s="17">
        <v>0</v>
      </c>
      <c r="I242" s="17">
        <v>0</v>
      </c>
      <c r="J242" s="17">
        <v>0</v>
      </c>
      <c r="K242" s="17">
        <v>0</v>
      </c>
      <c r="L242" s="17">
        <v>0</v>
      </c>
    </row>
    <row r="243" spans="1:12" s="10" customFormat="1" x14ac:dyDescent="0.2">
      <c r="A243" s="56">
        <v>765</v>
      </c>
      <c r="B243" s="57" t="s">
        <v>262</v>
      </c>
      <c r="C243" s="17">
        <v>656841</v>
      </c>
      <c r="D243" s="17">
        <v>0</v>
      </c>
      <c r="E243" s="17">
        <v>0</v>
      </c>
      <c r="F243" s="17">
        <v>-656841</v>
      </c>
      <c r="G243" s="17">
        <v>0</v>
      </c>
      <c r="H243" s="17">
        <v>0</v>
      </c>
      <c r="I243" s="17">
        <v>0</v>
      </c>
      <c r="J243" s="17">
        <v>0</v>
      </c>
      <c r="K243" s="17">
        <v>0</v>
      </c>
      <c r="L243" s="17">
        <v>7960427</v>
      </c>
    </row>
    <row r="244" spans="1:12" s="10" customFormat="1" x14ac:dyDescent="0.2">
      <c r="A244" s="56">
        <v>766</v>
      </c>
      <c r="B244" s="57" t="s">
        <v>263</v>
      </c>
      <c r="C244" s="17">
        <v>2180</v>
      </c>
      <c r="D244" s="17">
        <v>0</v>
      </c>
      <c r="E244" s="17">
        <v>0</v>
      </c>
      <c r="F244" s="17">
        <v>-2180</v>
      </c>
      <c r="G244" s="17">
        <v>0</v>
      </c>
      <c r="H244" s="17">
        <v>0</v>
      </c>
      <c r="I244" s="17">
        <v>0</v>
      </c>
      <c r="J244" s="17">
        <v>0</v>
      </c>
      <c r="K244" s="17">
        <v>0</v>
      </c>
      <c r="L244" s="17">
        <v>26414</v>
      </c>
    </row>
    <row r="245" spans="1:12" s="10" customFormat="1" x14ac:dyDescent="0.2">
      <c r="A245" s="56">
        <v>767</v>
      </c>
      <c r="B245" s="57" t="s">
        <v>264</v>
      </c>
      <c r="C245" s="17">
        <v>554458</v>
      </c>
      <c r="D245" s="17">
        <v>0</v>
      </c>
      <c r="E245" s="17">
        <v>0</v>
      </c>
      <c r="F245" s="17">
        <v>-554458</v>
      </c>
      <c r="G245" s="17">
        <v>0</v>
      </c>
      <c r="H245" s="17">
        <v>0</v>
      </c>
      <c r="I245" s="17">
        <v>0</v>
      </c>
      <c r="J245" s="17">
        <v>0</v>
      </c>
      <c r="K245" s="17">
        <v>0</v>
      </c>
      <c r="L245" s="17">
        <v>6719620</v>
      </c>
    </row>
    <row r="246" spans="1:12" s="10" customFormat="1" x14ac:dyDescent="0.2">
      <c r="A246" s="56">
        <v>768</v>
      </c>
      <c r="B246" s="57" t="s">
        <v>265</v>
      </c>
      <c r="C246" s="17">
        <v>128330</v>
      </c>
      <c r="D246" s="17">
        <v>0</v>
      </c>
      <c r="E246" s="17">
        <v>0</v>
      </c>
      <c r="F246" s="17">
        <v>-128330</v>
      </c>
      <c r="G246" s="17">
        <v>0</v>
      </c>
      <c r="H246" s="17">
        <v>0</v>
      </c>
      <c r="I246" s="17">
        <v>0</v>
      </c>
      <c r="J246" s="17">
        <v>0</v>
      </c>
      <c r="K246" s="17">
        <v>0</v>
      </c>
      <c r="L246" s="17">
        <v>1555262</v>
      </c>
    </row>
    <row r="247" spans="1:12" s="10" customFormat="1" x14ac:dyDescent="0.2">
      <c r="A247" s="56">
        <v>769</v>
      </c>
      <c r="B247" s="57" t="s">
        <v>266</v>
      </c>
      <c r="C247" s="17">
        <v>261614</v>
      </c>
      <c r="D247" s="17">
        <v>0</v>
      </c>
      <c r="E247" s="17">
        <v>0</v>
      </c>
      <c r="F247" s="17">
        <v>-261614</v>
      </c>
      <c r="G247" s="17">
        <v>0</v>
      </c>
      <c r="H247" s="17">
        <v>0</v>
      </c>
      <c r="I247" s="17">
        <v>0</v>
      </c>
      <c r="J247" s="17">
        <v>0</v>
      </c>
      <c r="K247" s="17">
        <v>0</v>
      </c>
      <c r="L247" s="17">
        <v>3170573</v>
      </c>
    </row>
    <row r="248" spans="1:12" s="10" customFormat="1" x14ac:dyDescent="0.2">
      <c r="A248" s="56">
        <v>770</v>
      </c>
      <c r="B248" s="57" t="s">
        <v>267</v>
      </c>
      <c r="C248" s="17">
        <v>122249</v>
      </c>
      <c r="D248" s="17">
        <v>0</v>
      </c>
      <c r="E248" s="17">
        <v>0</v>
      </c>
      <c r="F248" s="17">
        <v>-122249</v>
      </c>
      <c r="G248" s="17">
        <v>0</v>
      </c>
      <c r="H248" s="17">
        <v>0</v>
      </c>
      <c r="I248" s="17">
        <v>0</v>
      </c>
      <c r="J248" s="17">
        <v>0</v>
      </c>
      <c r="K248" s="17">
        <v>0</v>
      </c>
      <c r="L248" s="17">
        <v>1481570</v>
      </c>
    </row>
    <row r="249" spans="1:12" s="10" customFormat="1" x14ac:dyDescent="0.2">
      <c r="A249" s="56">
        <v>771</v>
      </c>
      <c r="B249" s="57" t="s">
        <v>268</v>
      </c>
      <c r="C249" s="17">
        <v>78285</v>
      </c>
      <c r="D249" s="17">
        <v>0</v>
      </c>
      <c r="E249" s="17">
        <v>0</v>
      </c>
      <c r="F249" s="17">
        <v>-78285</v>
      </c>
      <c r="G249" s="17">
        <v>0</v>
      </c>
      <c r="H249" s="17">
        <v>0</v>
      </c>
      <c r="I249" s="17">
        <v>0</v>
      </c>
      <c r="J249" s="17">
        <v>0</v>
      </c>
      <c r="K249" s="17">
        <v>0</v>
      </c>
      <c r="L249" s="17">
        <v>948758</v>
      </c>
    </row>
    <row r="250" spans="1:12" s="10" customFormat="1" x14ac:dyDescent="0.2">
      <c r="A250" s="56">
        <v>772</v>
      </c>
      <c r="B250" s="57" t="s">
        <v>269</v>
      </c>
      <c r="C250" s="17">
        <v>137778</v>
      </c>
      <c r="D250" s="17">
        <v>0</v>
      </c>
      <c r="E250" s="17">
        <v>0</v>
      </c>
      <c r="F250" s="17">
        <v>-137778</v>
      </c>
      <c r="G250" s="17">
        <v>0</v>
      </c>
      <c r="H250" s="17">
        <v>0</v>
      </c>
      <c r="I250" s="17">
        <v>0</v>
      </c>
      <c r="J250" s="17">
        <v>0</v>
      </c>
      <c r="K250" s="17">
        <v>0</v>
      </c>
      <c r="L250" s="17">
        <v>1669766</v>
      </c>
    </row>
    <row r="251" spans="1:12" s="10" customFormat="1" x14ac:dyDescent="0.2">
      <c r="A251" s="56">
        <v>773</v>
      </c>
      <c r="B251" s="57" t="s">
        <v>270</v>
      </c>
      <c r="C251" s="17">
        <v>97323</v>
      </c>
      <c r="D251" s="17">
        <v>0</v>
      </c>
      <c r="E251" s="17">
        <v>0</v>
      </c>
      <c r="F251" s="17">
        <v>-97323</v>
      </c>
      <c r="G251" s="17">
        <v>0</v>
      </c>
      <c r="H251" s="17">
        <v>0</v>
      </c>
      <c r="I251" s="17">
        <v>0</v>
      </c>
      <c r="J251" s="17">
        <v>0</v>
      </c>
      <c r="K251" s="17">
        <v>0</v>
      </c>
      <c r="L251" s="17">
        <v>1179484</v>
      </c>
    </row>
    <row r="252" spans="1:12" s="10" customFormat="1" x14ac:dyDescent="0.2">
      <c r="A252" s="56">
        <v>774</v>
      </c>
      <c r="B252" s="57" t="s">
        <v>271</v>
      </c>
      <c r="C252" s="17">
        <v>104145</v>
      </c>
      <c r="D252" s="17">
        <v>0</v>
      </c>
      <c r="E252" s="17">
        <v>0</v>
      </c>
      <c r="F252" s="17">
        <v>-104145</v>
      </c>
      <c r="G252" s="17">
        <v>0</v>
      </c>
      <c r="H252" s="17">
        <v>0</v>
      </c>
      <c r="I252" s="17">
        <v>0</v>
      </c>
      <c r="J252" s="17">
        <v>0</v>
      </c>
      <c r="K252" s="17">
        <v>0</v>
      </c>
      <c r="L252" s="17">
        <v>1262167</v>
      </c>
    </row>
    <row r="253" spans="1:12" s="10" customFormat="1" x14ac:dyDescent="0.2">
      <c r="A253" s="56">
        <v>775</v>
      </c>
      <c r="B253" s="57" t="s">
        <v>272</v>
      </c>
      <c r="C253" s="17">
        <v>118155</v>
      </c>
      <c r="D253" s="17">
        <v>0</v>
      </c>
      <c r="E253" s="17">
        <v>0</v>
      </c>
      <c r="F253" s="17">
        <v>-118155</v>
      </c>
      <c r="G253" s="17">
        <v>0</v>
      </c>
      <c r="H253" s="17">
        <v>0</v>
      </c>
      <c r="I253" s="17">
        <v>0</v>
      </c>
      <c r="J253" s="17">
        <v>0</v>
      </c>
      <c r="K253" s="17">
        <v>0</v>
      </c>
      <c r="L253" s="17">
        <v>1431954</v>
      </c>
    </row>
    <row r="254" spans="1:12" s="10" customFormat="1" x14ac:dyDescent="0.2">
      <c r="A254" s="56">
        <v>776</v>
      </c>
      <c r="B254" s="57" t="s">
        <v>273</v>
      </c>
      <c r="C254" s="17">
        <v>113777</v>
      </c>
      <c r="D254" s="17">
        <v>0</v>
      </c>
      <c r="E254" s="17">
        <v>0</v>
      </c>
      <c r="F254" s="17">
        <v>-113777</v>
      </c>
      <c r="G254" s="17">
        <v>0</v>
      </c>
      <c r="H254" s="17">
        <v>0</v>
      </c>
      <c r="I254" s="17">
        <v>0</v>
      </c>
      <c r="J254" s="17">
        <v>0</v>
      </c>
      <c r="K254" s="17">
        <v>0</v>
      </c>
      <c r="L254" s="17">
        <v>1378886</v>
      </c>
    </row>
    <row r="255" spans="1:12" s="10" customFormat="1" x14ac:dyDescent="0.2">
      <c r="A255" s="56">
        <v>777</v>
      </c>
      <c r="B255" s="57" t="s">
        <v>274</v>
      </c>
      <c r="C255" s="17">
        <v>578551</v>
      </c>
      <c r="D255" s="17">
        <v>0</v>
      </c>
      <c r="E255" s="17">
        <v>0</v>
      </c>
      <c r="F255" s="17">
        <v>-578551</v>
      </c>
      <c r="G255" s="17">
        <v>0</v>
      </c>
      <c r="H255" s="17">
        <v>0</v>
      </c>
      <c r="I255" s="17">
        <v>0</v>
      </c>
      <c r="J255" s="17">
        <v>0</v>
      </c>
      <c r="K255" s="17">
        <v>0</v>
      </c>
      <c r="L255" s="17">
        <v>7011608</v>
      </c>
    </row>
    <row r="256" spans="1:12" s="10" customFormat="1" x14ac:dyDescent="0.2">
      <c r="A256" s="56">
        <v>778</v>
      </c>
      <c r="B256" s="57" t="s">
        <v>275</v>
      </c>
      <c r="C256" s="17">
        <v>134910</v>
      </c>
      <c r="D256" s="17">
        <v>0</v>
      </c>
      <c r="E256" s="17">
        <v>0</v>
      </c>
      <c r="F256" s="17">
        <v>-134910</v>
      </c>
      <c r="G256" s="17">
        <v>0</v>
      </c>
      <c r="H256" s="17">
        <v>0</v>
      </c>
      <c r="I256" s="17">
        <v>0</v>
      </c>
      <c r="J256" s="17">
        <v>0</v>
      </c>
      <c r="K256" s="17">
        <v>0</v>
      </c>
      <c r="L256" s="17">
        <v>1635012</v>
      </c>
    </row>
    <row r="257" spans="1:12" s="10" customFormat="1" x14ac:dyDescent="0.2">
      <c r="A257" s="56">
        <v>785</v>
      </c>
      <c r="B257" s="57" t="s">
        <v>276</v>
      </c>
      <c r="C257" s="17">
        <v>145653</v>
      </c>
      <c r="D257" s="17">
        <v>0</v>
      </c>
      <c r="E257" s="17">
        <v>0</v>
      </c>
      <c r="F257" s="17">
        <v>-145653</v>
      </c>
      <c r="G257" s="17">
        <v>0</v>
      </c>
      <c r="H257" s="17">
        <v>0</v>
      </c>
      <c r="I257" s="17">
        <v>0</v>
      </c>
      <c r="J257" s="17">
        <v>0</v>
      </c>
      <c r="K257" s="17">
        <v>0</v>
      </c>
      <c r="L257" s="17">
        <v>1765203</v>
      </c>
    </row>
    <row r="258" spans="1:12" s="10" customFormat="1" x14ac:dyDescent="0.2">
      <c r="A258" s="56">
        <v>786</v>
      </c>
      <c r="B258" s="57" t="s">
        <v>277</v>
      </c>
      <c r="C258" s="17">
        <v>0</v>
      </c>
      <c r="D258" s="17">
        <v>0</v>
      </c>
      <c r="E258" s="17">
        <v>0</v>
      </c>
      <c r="F258" s="17">
        <v>0</v>
      </c>
      <c r="G258" s="17">
        <v>0</v>
      </c>
      <c r="H258" s="17">
        <v>0</v>
      </c>
      <c r="I258" s="17">
        <v>0</v>
      </c>
      <c r="J258" s="17">
        <v>0</v>
      </c>
      <c r="K258" s="17">
        <v>0</v>
      </c>
      <c r="L258" s="17">
        <v>0</v>
      </c>
    </row>
    <row r="259" spans="1:12" s="10" customFormat="1" x14ac:dyDescent="0.2">
      <c r="A259" s="56">
        <v>794</v>
      </c>
      <c r="B259" s="57" t="s">
        <v>278</v>
      </c>
      <c r="C259" s="17">
        <v>157903</v>
      </c>
      <c r="D259" s="17">
        <v>0</v>
      </c>
      <c r="E259" s="17">
        <v>0</v>
      </c>
      <c r="F259" s="17">
        <v>-157903</v>
      </c>
      <c r="G259" s="17">
        <v>0</v>
      </c>
      <c r="H259" s="17">
        <v>0</v>
      </c>
      <c r="I259" s="17">
        <v>0</v>
      </c>
      <c r="J259" s="17">
        <v>0</v>
      </c>
      <c r="K259" s="17">
        <v>0</v>
      </c>
      <c r="L259" s="17">
        <v>1913671</v>
      </c>
    </row>
    <row r="260" spans="1:12" s="10" customFormat="1" x14ac:dyDescent="0.2">
      <c r="A260" s="56">
        <v>820</v>
      </c>
      <c r="B260" s="57" t="s">
        <v>279</v>
      </c>
      <c r="C260" s="17">
        <v>0</v>
      </c>
      <c r="D260" s="17">
        <v>0</v>
      </c>
      <c r="E260" s="17">
        <v>0</v>
      </c>
      <c r="F260" s="17">
        <v>0</v>
      </c>
      <c r="G260" s="17">
        <v>0</v>
      </c>
      <c r="H260" s="17">
        <v>0</v>
      </c>
      <c r="I260" s="17">
        <v>0</v>
      </c>
      <c r="J260" s="17">
        <v>0</v>
      </c>
      <c r="K260" s="17">
        <v>0</v>
      </c>
      <c r="L260" s="17">
        <v>0</v>
      </c>
    </row>
    <row r="261" spans="1:12" s="10" customFormat="1" x14ac:dyDescent="0.2">
      <c r="A261" s="56">
        <v>834</v>
      </c>
      <c r="B261" s="57" t="s">
        <v>280</v>
      </c>
      <c r="C261" s="17">
        <v>0</v>
      </c>
      <c r="D261" s="17">
        <v>0</v>
      </c>
      <c r="E261" s="17">
        <v>0</v>
      </c>
      <c r="F261" s="17">
        <v>0</v>
      </c>
      <c r="G261" s="17">
        <v>0</v>
      </c>
      <c r="H261" s="17">
        <v>0</v>
      </c>
      <c r="I261" s="17">
        <v>0</v>
      </c>
      <c r="J261" s="17">
        <v>0</v>
      </c>
      <c r="K261" s="17">
        <v>0</v>
      </c>
      <c r="L261" s="17">
        <v>0</v>
      </c>
    </row>
    <row r="262" spans="1:12" s="10" customFormat="1" x14ac:dyDescent="0.2">
      <c r="A262" s="56">
        <v>837</v>
      </c>
      <c r="B262" s="57" t="s">
        <v>281</v>
      </c>
      <c r="C262" s="17">
        <v>0</v>
      </c>
      <c r="D262" s="17">
        <v>0</v>
      </c>
      <c r="E262" s="17">
        <v>0</v>
      </c>
      <c r="F262" s="17">
        <v>0</v>
      </c>
      <c r="G262" s="17">
        <v>0</v>
      </c>
      <c r="H262" s="17">
        <v>0</v>
      </c>
      <c r="I262" s="17">
        <v>0</v>
      </c>
      <c r="J262" s="17">
        <v>0</v>
      </c>
      <c r="K262" s="17">
        <v>0</v>
      </c>
      <c r="L262" s="17">
        <v>0</v>
      </c>
    </row>
    <row r="263" spans="1:12" s="10" customFormat="1" x14ac:dyDescent="0.2">
      <c r="A263" s="56">
        <v>838</v>
      </c>
      <c r="B263" s="57" t="s">
        <v>282</v>
      </c>
      <c r="C263" s="17">
        <v>0</v>
      </c>
      <c r="D263" s="17">
        <v>0</v>
      </c>
      <c r="E263" s="17">
        <v>0</v>
      </c>
      <c r="F263" s="17">
        <v>0</v>
      </c>
      <c r="G263" s="17">
        <v>0</v>
      </c>
      <c r="H263" s="17">
        <v>0</v>
      </c>
      <c r="I263" s="17">
        <v>0</v>
      </c>
      <c r="J263" s="17">
        <v>0</v>
      </c>
      <c r="K263" s="17">
        <v>0</v>
      </c>
      <c r="L263" s="17">
        <v>0</v>
      </c>
    </row>
    <row r="264" spans="1:12" s="10" customFormat="1" x14ac:dyDescent="0.2">
      <c r="A264" s="56">
        <v>839</v>
      </c>
      <c r="B264" s="57" t="s">
        <v>283</v>
      </c>
      <c r="C264" s="17">
        <v>0</v>
      </c>
      <c r="D264" s="17">
        <v>0</v>
      </c>
      <c r="E264" s="17">
        <v>0</v>
      </c>
      <c r="F264" s="17">
        <v>0</v>
      </c>
      <c r="G264" s="17">
        <v>0</v>
      </c>
      <c r="H264" s="17">
        <v>0</v>
      </c>
      <c r="I264" s="17">
        <v>0</v>
      </c>
      <c r="J264" s="17">
        <v>0</v>
      </c>
      <c r="K264" s="17">
        <v>0</v>
      </c>
      <c r="L264" s="17">
        <v>0</v>
      </c>
    </row>
    <row r="265" spans="1:12" s="10" customFormat="1" x14ac:dyDescent="0.2">
      <c r="A265" s="56">
        <v>840</v>
      </c>
      <c r="B265" s="57" t="s">
        <v>284</v>
      </c>
      <c r="C265" s="17">
        <v>0</v>
      </c>
      <c r="D265" s="17">
        <v>0</v>
      </c>
      <c r="E265" s="17">
        <v>0</v>
      </c>
      <c r="F265" s="17">
        <v>0</v>
      </c>
      <c r="G265" s="17">
        <v>0</v>
      </c>
      <c r="H265" s="17">
        <v>0</v>
      </c>
      <c r="I265" s="17">
        <v>0</v>
      </c>
      <c r="J265" s="17">
        <v>0</v>
      </c>
      <c r="K265" s="17">
        <v>0</v>
      </c>
      <c r="L265" s="17">
        <v>0</v>
      </c>
    </row>
    <row r="266" spans="1:12" s="10" customFormat="1" x14ac:dyDescent="0.2">
      <c r="A266" s="56">
        <v>841</v>
      </c>
      <c r="B266" s="57" t="s">
        <v>285</v>
      </c>
      <c r="C266" s="17">
        <v>12878</v>
      </c>
      <c r="D266" s="17">
        <v>0</v>
      </c>
      <c r="E266" s="17">
        <v>0</v>
      </c>
      <c r="F266" s="17">
        <v>-12878</v>
      </c>
      <c r="G266" s="17">
        <v>0</v>
      </c>
      <c r="H266" s="17">
        <v>0</v>
      </c>
      <c r="I266" s="17">
        <v>0</v>
      </c>
      <c r="J266" s="17">
        <v>0</v>
      </c>
      <c r="K266" s="17">
        <v>0</v>
      </c>
      <c r="L266" s="17">
        <v>156066</v>
      </c>
    </row>
    <row r="267" spans="1:12" s="10" customFormat="1" x14ac:dyDescent="0.2">
      <c r="A267" s="13">
        <v>842</v>
      </c>
      <c r="B267" s="14" t="s">
        <v>286</v>
      </c>
      <c r="C267" s="17">
        <v>0</v>
      </c>
      <c r="D267" s="17">
        <v>0</v>
      </c>
      <c r="E267" s="17">
        <v>0</v>
      </c>
      <c r="F267" s="17">
        <v>0</v>
      </c>
      <c r="G267" s="17">
        <v>0</v>
      </c>
      <c r="H267" s="17">
        <v>0</v>
      </c>
      <c r="I267" s="17">
        <v>0</v>
      </c>
      <c r="J267" s="17">
        <v>0</v>
      </c>
      <c r="K267" s="17">
        <v>0</v>
      </c>
      <c r="L267" s="17">
        <v>0</v>
      </c>
    </row>
    <row r="268" spans="1:12" s="10" customFormat="1" x14ac:dyDescent="0.2">
      <c r="A268" s="13">
        <v>844</v>
      </c>
      <c r="B268" s="14" t="s">
        <v>287</v>
      </c>
      <c r="C268" s="17">
        <v>0</v>
      </c>
      <c r="D268" s="17">
        <v>0</v>
      </c>
      <c r="E268" s="17">
        <v>0</v>
      </c>
      <c r="F268" s="17">
        <v>0</v>
      </c>
      <c r="G268" s="17">
        <v>0</v>
      </c>
      <c r="H268" s="17">
        <v>0</v>
      </c>
      <c r="I268" s="17">
        <v>0</v>
      </c>
      <c r="J268" s="17">
        <v>0</v>
      </c>
      <c r="K268" s="17">
        <v>0</v>
      </c>
      <c r="L268" s="17">
        <v>0</v>
      </c>
    </row>
    <row r="269" spans="1:12" s="10" customFormat="1" x14ac:dyDescent="0.2">
      <c r="A269" s="13">
        <v>845</v>
      </c>
      <c r="B269" s="14" t="s">
        <v>288</v>
      </c>
      <c r="C269" s="17">
        <v>0</v>
      </c>
      <c r="D269" s="17">
        <v>0</v>
      </c>
      <c r="E269" s="17">
        <v>0</v>
      </c>
      <c r="F269" s="17">
        <v>0</v>
      </c>
      <c r="G269" s="17">
        <v>0</v>
      </c>
      <c r="H269" s="17">
        <v>0</v>
      </c>
      <c r="I269" s="17">
        <v>0</v>
      </c>
      <c r="J269" s="17">
        <v>0</v>
      </c>
      <c r="K269" s="17">
        <v>0</v>
      </c>
      <c r="L269" s="17">
        <v>0</v>
      </c>
    </row>
    <row r="270" spans="1:12" s="10" customFormat="1" x14ac:dyDescent="0.2">
      <c r="A270" s="13">
        <v>847</v>
      </c>
      <c r="B270" s="14" t="s">
        <v>289</v>
      </c>
      <c r="C270" s="17">
        <v>0</v>
      </c>
      <c r="D270" s="17">
        <v>0</v>
      </c>
      <c r="E270" s="17">
        <v>0</v>
      </c>
      <c r="F270" s="17">
        <v>0</v>
      </c>
      <c r="G270" s="17">
        <v>0</v>
      </c>
      <c r="H270" s="17">
        <v>0</v>
      </c>
      <c r="I270" s="17">
        <v>0</v>
      </c>
      <c r="J270" s="17">
        <v>0</v>
      </c>
      <c r="K270" s="17">
        <v>0</v>
      </c>
      <c r="L270" s="17">
        <v>0</v>
      </c>
    </row>
    <row r="271" spans="1:12" s="10" customFormat="1" x14ac:dyDescent="0.2">
      <c r="A271" s="13">
        <v>848</v>
      </c>
      <c r="B271" s="14" t="s">
        <v>290</v>
      </c>
      <c r="C271" s="17">
        <v>209855</v>
      </c>
      <c r="D271" s="17">
        <v>0</v>
      </c>
      <c r="E271" s="17">
        <v>0</v>
      </c>
      <c r="F271" s="17">
        <v>-209855</v>
      </c>
      <c r="G271" s="17">
        <v>0</v>
      </c>
      <c r="H271" s="17">
        <v>0</v>
      </c>
      <c r="I271" s="17">
        <v>0</v>
      </c>
      <c r="J271" s="17">
        <v>0</v>
      </c>
      <c r="K271" s="17">
        <v>0</v>
      </c>
      <c r="L271" s="17">
        <v>2543299</v>
      </c>
    </row>
    <row r="272" spans="1:12" s="10" customFormat="1" x14ac:dyDescent="0.2">
      <c r="A272" s="13">
        <v>850</v>
      </c>
      <c r="B272" s="14" t="s">
        <v>291</v>
      </c>
      <c r="C272" s="17">
        <v>0</v>
      </c>
      <c r="D272" s="17">
        <v>0</v>
      </c>
      <c r="E272" s="17">
        <v>0</v>
      </c>
      <c r="F272" s="17">
        <v>0</v>
      </c>
      <c r="G272" s="17">
        <v>0</v>
      </c>
      <c r="H272" s="17">
        <v>0</v>
      </c>
      <c r="I272" s="17">
        <v>0</v>
      </c>
      <c r="J272" s="17">
        <v>0</v>
      </c>
      <c r="K272" s="17">
        <v>0</v>
      </c>
      <c r="L272" s="17">
        <v>0</v>
      </c>
    </row>
    <row r="273" spans="1:12" s="10" customFormat="1" x14ac:dyDescent="0.2">
      <c r="A273" s="13">
        <v>851</v>
      </c>
      <c r="B273" s="14" t="s">
        <v>292</v>
      </c>
      <c r="C273" s="17">
        <v>6362</v>
      </c>
      <c r="D273" s="17">
        <v>0</v>
      </c>
      <c r="E273" s="17">
        <v>0</v>
      </c>
      <c r="F273" s="17">
        <v>-6362</v>
      </c>
      <c r="G273" s="17">
        <v>0</v>
      </c>
      <c r="H273" s="17">
        <v>0</v>
      </c>
      <c r="I273" s="17">
        <v>0</v>
      </c>
      <c r="J273" s="17">
        <v>0</v>
      </c>
      <c r="K273" s="17">
        <v>0</v>
      </c>
      <c r="L273" s="17">
        <v>77103</v>
      </c>
    </row>
    <row r="274" spans="1:12" s="10" customFormat="1" x14ac:dyDescent="0.2">
      <c r="A274" s="13">
        <v>852</v>
      </c>
      <c r="B274" s="14" t="s">
        <v>293</v>
      </c>
      <c r="C274" s="17">
        <v>7708</v>
      </c>
      <c r="D274" s="17">
        <v>0</v>
      </c>
      <c r="E274" s="17">
        <v>0</v>
      </c>
      <c r="F274" s="17">
        <v>-7708</v>
      </c>
      <c r="G274" s="17">
        <v>0</v>
      </c>
      <c r="H274" s="17">
        <v>0</v>
      </c>
      <c r="I274" s="17">
        <v>0</v>
      </c>
      <c r="J274" s="17">
        <v>0</v>
      </c>
      <c r="K274" s="17">
        <v>0</v>
      </c>
      <c r="L274" s="17">
        <v>93416</v>
      </c>
    </row>
    <row r="275" spans="1:12" s="10" customFormat="1" x14ac:dyDescent="0.2">
      <c r="A275" s="13">
        <v>853</v>
      </c>
      <c r="B275" s="14" t="s">
        <v>294</v>
      </c>
      <c r="C275" s="17">
        <v>0</v>
      </c>
      <c r="D275" s="17">
        <v>0</v>
      </c>
      <c r="E275" s="17">
        <v>0</v>
      </c>
      <c r="F275" s="17">
        <v>0</v>
      </c>
      <c r="G275" s="17">
        <v>0</v>
      </c>
      <c r="H275" s="17">
        <v>0</v>
      </c>
      <c r="I275" s="17">
        <v>0</v>
      </c>
      <c r="J275" s="17">
        <v>0</v>
      </c>
      <c r="K275" s="17">
        <v>0</v>
      </c>
      <c r="L275" s="17">
        <v>0</v>
      </c>
    </row>
    <row r="276" spans="1:12" s="10" customFormat="1" x14ac:dyDescent="0.2">
      <c r="A276" s="13">
        <v>859</v>
      </c>
      <c r="B276" s="14" t="s">
        <v>295</v>
      </c>
      <c r="C276" s="17">
        <v>0</v>
      </c>
      <c r="D276" s="17">
        <v>0</v>
      </c>
      <c r="E276" s="17">
        <v>0</v>
      </c>
      <c r="F276" s="17">
        <v>0</v>
      </c>
      <c r="G276" s="17">
        <v>0</v>
      </c>
      <c r="H276" s="17">
        <v>0</v>
      </c>
      <c r="I276" s="17">
        <v>0</v>
      </c>
      <c r="J276" s="17">
        <v>0</v>
      </c>
      <c r="K276" s="17">
        <v>0</v>
      </c>
      <c r="L276" s="17">
        <v>0</v>
      </c>
    </row>
    <row r="277" spans="1:12" s="10" customFormat="1" x14ac:dyDescent="0.2">
      <c r="A277" s="13">
        <v>861</v>
      </c>
      <c r="B277" s="14" t="s">
        <v>296</v>
      </c>
      <c r="C277" s="17">
        <v>0</v>
      </c>
      <c r="D277" s="17">
        <v>0</v>
      </c>
      <c r="E277" s="17">
        <v>0</v>
      </c>
      <c r="F277" s="17">
        <v>0</v>
      </c>
      <c r="G277" s="17">
        <v>0</v>
      </c>
      <c r="H277" s="17">
        <v>0</v>
      </c>
      <c r="I277" s="17">
        <v>0</v>
      </c>
      <c r="J277" s="17">
        <v>0</v>
      </c>
      <c r="K277" s="17">
        <v>0</v>
      </c>
      <c r="L277" s="17">
        <v>0</v>
      </c>
    </row>
    <row r="278" spans="1:12" s="10" customFormat="1" x14ac:dyDescent="0.2">
      <c r="A278" s="13">
        <v>862</v>
      </c>
      <c r="B278" s="14" t="s">
        <v>297</v>
      </c>
      <c r="C278" s="17">
        <v>0</v>
      </c>
      <c r="D278" s="17">
        <v>0</v>
      </c>
      <c r="E278" s="17">
        <v>0</v>
      </c>
      <c r="F278" s="17">
        <v>0</v>
      </c>
      <c r="G278" s="17">
        <v>0</v>
      </c>
      <c r="H278" s="17">
        <v>0</v>
      </c>
      <c r="I278" s="17">
        <v>0</v>
      </c>
      <c r="J278" s="17">
        <v>0</v>
      </c>
      <c r="K278" s="17">
        <v>0</v>
      </c>
      <c r="L278" s="17">
        <v>0</v>
      </c>
    </row>
    <row r="279" spans="1:12" s="10" customFormat="1" x14ac:dyDescent="0.2">
      <c r="A279" s="13">
        <v>863</v>
      </c>
      <c r="B279" s="14" t="s">
        <v>298</v>
      </c>
      <c r="C279" s="17">
        <v>0</v>
      </c>
      <c r="D279" s="17">
        <v>0</v>
      </c>
      <c r="E279" s="17">
        <v>0</v>
      </c>
      <c r="F279" s="17">
        <v>0</v>
      </c>
      <c r="G279" s="17">
        <v>0</v>
      </c>
      <c r="H279" s="17">
        <v>0</v>
      </c>
      <c r="I279" s="17">
        <v>0</v>
      </c>
      <c r="J279" s="17">
        <v>0</v>
      </c>
      <c r="K279" s="17">
        <v>0</v>
      </c>
      <c r="L279" s="17">
        <v>0</v>
      </c>
    </row>
    <row r="280" spans="1:12" s="10" customFormat="1" x14ac:dyDescent="0.2">
      <c r="A280" s="13">
        <v>864</v>
      </c>
      <c r="B280" s="14" t="s">
        <v>299</v>
      </c>
      <c r="C280" s="17">
        <v>0</v>
      </c>
      <c r="D280" s="17">
        <v>0</v>
      </c>
      <c r="E280" s="17">
        <v>0</v>
      </c>
      <c r="F280" s="17">
        <v>0</v>
      </c>
      <c r="G280" s="17">
        <v>0</v>
      </c>
      <c r="H280" s="17">
        <v>0</v>
      </c>
      <c r="I280" s="17">
        <v>0</v>
      </c>
      <c r="J280" s="17">
        <v>0</v>
      </c>
      <c r="K280" s="17">
        <v>0</v>
      </c>
      <c r="L280" s="17">
        <v>0</v>
      </c>
    </row>
    <row r="281" spans="1:12" s="10" customFormat="1" x14ac:dyDescent="0.2">
      <c r="A281" s="13">
        <v>865</v>
      </c>
      <c r="B281" s="14" t="s">
        <v>300</v>
      </c>
      <c r="C281" s="17">
        <v>0</v>
      </c>
      <c r="D281" s="17">
        <v>0</v>
      </c>
      <c r="E281" s="17">
        <v>0</v>
      </c>
      <c r="F281" s="17">
        <v>0</v>
      </c>
      <c r="G281" s="17">
        <v>0</v>
      </c>
      <c r="H281" s="17">
        <v>0</v>
      </c>
      <c r="I281" s="17">
        <v>0</v>
      </c>
      <c r="J281" s="17">
        <v>0</v>
      </c>
      <c r="K281" s="17">
        <v>0</v>
      </c>
      <c r="L281" s="17">
        <v>0</v>
      </c>
    </row>
    <row r="282" spans="1:12" s="10" customFormat="1" x14ac:dyDescent="0.2">
      <c r="A282" s="13">
        <v>866</v>
      </c>
      <c r="B282" s="14" t="s">
        <v>301</v>
      </c>
      <c r="C282" s="17">
        <v>0</v>
      </c>
      <c r="D282" s="17">
        <v>0</v>
      </c>
      <c r="E282" s="17">
        <v>0</v>
      </c>
      <c r="F282" s="17">
        <v>0</v>
      </c>
      <c r="G282" s="17">
        <v>0</v>
      </c>
      <c r="H282" s="17">
        <v>0</v>
      </c>
      <c r="I282" s="17">
        <v>0</v>
      </c>
      <c r="J282" s="17">
        <v>0</v>
      </c>
      <c r="K282" s="17">
        <v>0</v>
      </c>
      <c r="L282" s="17">
        <v>0</v>
      </c>
    </row>
    <row r="283" spans="1:12" s="10" customFormat="1" x14ac:dyDescent="0.2">
      <c r="A283" s="13">
        <v>867</v>
      </c>
      <c r="B283" s="65" t="s">
        <v>302</v>
      </c>
      <c r="C283" s="17">
        <v>0</v>
      </c>
      <c r="D283" s="17">
        <v>0</v>
      </c>
      <c r="E283" s="17">
        <v>0</v>
      </c>
      <c r="F283" s="17">
        <v>0</v>
      </c>
      <c r="G283" s="17">
        <v>0</v>
      </c>
      <c r="H283" s="17">
        <v>0</v>
      </c>
      <c r="I283" s="17">
        <v>0</v>
      </c>
      <c r="J283" s="17">
        <v>0</v>
      </c>
      <c r="K283" s="17">
        <v>0</v>
      </c>
      <c r="L283" s="17">
        <v>0</v>
      </c>
    </row>
    <row r="284" spans="1:12" s="10" customFormat="1" x14ac:dyDescent="0.2">
      <c r="A284" s="13">
        <v>868</v>
      </c>
      <c r="B284" s="14" t="s">
        <v>303</v>
      </c>
      <c r="C284" s="17">
        <v>0</v>
      </c>
      <c r="D284" s="17">
        <v>0</v>
      </c>
      <c r="E284" s="17">
        <v>0</v>
      </c>
      <c r="F284" s="17">
        <v>0</v>
      </c>
      <c r="G284" s="17">
        <v>0</v>
      </c>
      <c r="H284" s="17">
        <v>0</v>
      </c>
      <c r="I284" s="17">
        <v>0</v>
      </c>
      <c r="J284" s="17">
        <v>0</v>
      </c>
      <c r="K284" s="17">
        <v>0</v>
      </c>
      <c r="L284" s="17">
        <v>0</v>
      </c>
    </row>
    <row r="285" spans="1:12" s="10" customFormat="1" x14ac:dyDescent="0.2">
      <c r="A285" s="13">
        <v>869</v>
      </c>
      <c r="B285" s="14" t="s">
        <v>304</v>
      </c>
      <c r="C285" s="17">
        <v>0</v>
      </c>
      <c r="D285" s="17">
        <v>0</v>
      </c>
      <c r="E285" s="17">
        <v>0</v>
      </c>
      <c r="F285" s="17">
        <v>0</v>
      </c>
      <c r="G285" s="17">
        <v>0</v>
      </c>
      <c r="H285" s="17">
        <v>0</v>
      </c>
      <c r="I285" s="17">
        <v>0</v>
      </c>
      <c r="J285" s="17">
        <v>0</v>
      </c>
      <c r="K285" s="17">
        <v>0</v>
      </c>
      <c r="L285" s="17">
        <v>0</v>
      </c>
    </row>
    <row r="286" spans="1:12" s="10" customFormat="1" x14ac:dyDescent="0.2">
      <c r="A286" s="13">
        <v>879</v>
      </c>
      <c r="B286" s="14" t="s">
        <v>305</v>
      </c>
      <c r="C286" s="17">
        <v>0</v>
      </c>
      <c r="D286" s="17">
        <v>0</v>
      </c>
      <c r="E286" s="17">
        <v>0</v>
      </c>
      <c r="F286" s="17">
        <v>0</v>
      </c>
      <c r="G286" s="17">
        <v>0</v>
      </c>
      <c r="H286" s="17">
        <v>0</v>
      </c>
      <c r="I286" s="17">
        <v>0</v>
      </c>
      <c r="J286" s="17">
        <v>0</v>
      </c>
      <c r="K286" s="17">
        <v>0</v>
      </c>
      <c r="L286" s="17">
        <v>0</v>
      </c>
    </row>
    <row r="287" spans="1:12" s="10" customFormat="1" x14ac:dyDescent="0.2">
      <c r="A287" s="13">
        <v>911</v>
      </c>
      <c r="B287" s="14" t="s">
        <v>306</v>
      </c>
      <c r="C287" s="17">
        <v>0</v>
      </c>
      <c r="D287" s="17">
        <v>0</v>
      </c>
      <c r="E287" s="17">
        <v>0</v>
      </c>
      <c r="F287" s="17">
        <v>0</v>
      </c>
      <c r="G287" s="17">
        <v>0</v>
      </c>
      <c r="H287" s="17">
        <v>0</v>
      </c>
      <c r="I287" s="17">
        <v>0</v>
      </c>
      <c r="J287" s="17">
        <v>0</v>
      </c>
      <c r="K287" s="17">
        <v>0</v>
      </c>
      <c r="L287" s="17">
        <v>0</v>
      </c>
    </row>
    <row r="288" spans="1:12" s="10" customFormat="1" x14ac:dyDescent="0.2">
      <c r="A288" s="13">
        <v>912</v>
      </c>
      <c r="B288" s="14" t="s">
        <v>307</v>
      </c>
      <c r="C288" s="17">
        <v>67877</v>
      </c>
      <c r="D288" s="17">
        <v>0</v>
      </c>
      <c r="E288" s="17">
        <v>0</v>
      </c>
      <c r="F288" s="17">
        <v>-67877</v>
      </c>
      <c r="G288" s="17">
        <v>0</v>
      </c>
      <c r="H288" s="17">
        <v>0</v>
      </c>
      <c r="I288" s="17">
        <v>0</v>
      </c>
      <c r="J288" s="17">
        <v>0</v>
      </c>
      <c r="K288" s="17">
        <v>0</v>
      </c>
      <c r="L288" s="17">
        <v>822620</v>
      </c>
    </row>
    <row r="289" spans="1:12" s="10" customFormat="1" x14ac:dyDescent="0.2">
      <c r="A289" s="13">
        <v>913</v>
      </c>
      <c r="B289" s="14" t="s">
        <v>308</v>
      </c>
      <c r="C289" s="17">
        <v>324</v>
      </c>
      <c r="D289" s="17">
        <v>0</v>
      </c>
      <c r="E289" s="17">
        <v>0</v>
      </c>
      <c r="F289" s="17">
        <v>-324</v>
      </c>
      <c r="G289" s="17">
        <v>0</v>
      </c>
      <c r="H289" s="17">
        <v>0</v>
      </c>
      <c r="I289" s="17">
        <v>0</v>
      </c>
      <c r="J289" s="17">
        <v>0</v>
      </c>
      <c r="K289" s="17">
        <v>0</v>
      </c>
      <c r="L289" s="17">
        <v>3938</v>
      </c>
    </row>
    <row r="290" spans="1:12" s="10" customFormat="1" x14ac:dyDescent="0.2">
      <c r="A290" s="13">
        <v>916</v>
      </c>
      <c r="B290" s="14" t="s">
        <v>309</v>
      </c>
      <c r="C290" s="17">
        <v>0</v>
      </c>
      <c r="D290" s="17">
        <v>0</v>
      </c>
      <c r="E290" s="17">
        <v>0</v>
      </c>
      <c r="F290" s="17">
        <v>0</v>
      </c>
      <c r="G290" s="17">
        <v>0</v>
      </c>
      <c r="H290" s="17">
        <v>0</v>
      </c>
      <c r="I290" s="17">
        <v>0</v>
      </c>
      <c r="J290" s="17">
        <v>0</v>
      </c>
      <c r="K290" s="17">
        <v>0</v>
      </c>
      <c r="L290" s="17">
        <v>0</v>
      </c>
    </row>
    <row r="291" spans="1:12" s="10" customFormat="1" x14ac:dyDescent="0.2">
      <c r="A291" s="13">
        <v>920</v>
      </c>
      <c r="B291" s="14" t="s">
        <v>310</v>
      </c>
      <c r="C291" s="17">
        <v>0</v>
      </c>
      <c r="D291" s="17">
        <v>0</v>
      </c>
      <c r="E291" s="17">
        <v>0</v>
      </c>
      <c r="F291" s="17">
        <v>0</v>
      </c>
      <c r="G291" s="17">
        <v>0</v>
      </c>
      <c r="H291" s="17">
        <v>0</v>
      </c>
      <c r="I291" s="17">
        <v>0</v>
      </c>
      <c r="J291" s="17">
        <v>0</v>
      </c>
      <c r="K291" s="17">
        <v>0</v>
      </c>
      <c r="L291" s="17">
        <v>0</v>
      </c>
    </row>
    <row r="292" spans="1:12" s="10" customFormat="1" x14ac:dyDescent="0.2">
      <c r="A292" s="13">
        <v>922</v>
      </c>
      <c r="B292" s="14" t="s">
        <v>311</v>
      </c>
      <c r="C292" s="17">
        <v>98202</v>
      </c>
      <c r="D292" s="17">
        <v>0</v>
      </c>
      <c r="E292" s="17">
        <v>0</v>
      </c>
      <c r="F292" s="17">
        <v>-98202</v>
      </c>
      <c r="G292" s="17">
        <v>0</v>
      </c>
      <c r="H292" s="17">
        <v>0</v>
      </c>
      <c r="I292" s="17">
        <v>0</v>
      </c>
      <c r="J292" s="17">
        <v>0</v>
      </c>
      <c r="K292" s="17">
        <v>0</v>
      </c>
      <c r="L292" s="17">
        <v>1190133</v>
      </c>
    </row>
    <row r="293" spans="1:12" s="10" customFormat="1" x14ac:dyDescent="0.2">
      <c r="A293" s="13">
        <v>937</v>
      </c>
      <c r="B293" s="14" t="s">
        <v>312</v>
      </c>
      <c r="C293" s="17">
        <v>12698</v>
      </c>
      <c r="D293" s="17">
        <v>0</v>
      </c>
      <c r="E293" s="17">
        <v>0</v>
      </c>
      <c r="F293" s="17">
        <v>-12698</v>
      </c>
      <c r="G293" s="17">
        <v>0</v>
      </c>
      <c r="H293" s="17">
        <v>0</v>
      </c>
      <c r="I293" s="17">
        <v>0</v>
      </c>
      <c r="J293" s="17">
        <v>0</v>
      </c>
      <c r="K293" s="17">
        <v>0</v>
      </c>
      <c r="L293" s="17">
        <v>153882</v>
      </c>
    </row>
    <row r="294" spans="1:12" s="10" customFormat="1" x14ac:dyDescent="0.2">
      <c r="A294" s="13">
        <v>938</v>
      </c>
      <c r="B294" s="14" t="s">
        <v>313</v>
      </c>
      <c r="C294" s="17">
        <v>6281</v>
      </c>
      <c r="D294" s="17">
        <v>0</v>
      </c>
      <c r="E294" s="17">
        <v>0</v>
      </c>
      <c r="F294" s="17">
        <v>-6281</v>
      </c>
      <c r="G294" s="17">
        <v>0</v>
      </c>
      <c r="H294" s="17">
        <v>0</v>
      </c>
      <c r="I294" s="17">
        <v>0</v>
      </c>
      <c r="J294" s="17">
        <v>0</v>
      </c>
      <c r="K294" s="17">
        <v>0</v>
      </c>
      <c r="L294" s="17">
        <v>76122</v>
      </c>
    </row>
    <row r="295" spans="1:12" s="10" customFormat="1" x14ac:dyDescent="0.2">
      <c r="A295" s="13">
        <v>942</v>
      </c>
      <c r="B295" s="14" t="s">
        <v>314</v>
      </c>
      <c r="C295" s="17">
        <v>10782</v>
      </c>
      <c r="D295" s="17">
        <v>0</v>
      </c>
      <c r="E295" s="17">
        <v>0</v>
      </c>
      <c r="F295" s="17">
        <v>-10782</v>
      </c>
      <c r="G295" s="17">
        <v>0</v>
      </c>
      <c r="H295" s="17">
        <v>0</v>
      </c>
      <c r="I295" s="17">
        <v>0</v>
      </c>
      <c r="J295" s="17">
        <v>0</v>
      </c>
      <c r="K295" s="17">
        <v>0</v>
      </c>
      <c r="L295" s="17">
        <v>130675</v>
      </c>
    </row>
    <row r="296" spans="1:12" s="10" customFormat="1" x14ac:dyDescent="0.2">
      <c r="A296" s="13">
        <v>946</v>
      </c>
      <c r="B296" s="14" t="s">
        <v>315</v>
      </c>
      <c r="C296" s="17">
        <v>0</v>
      </c>
      <c r="D296" s="17">
        <v>0</v>
      </c>
      <c r="E296" s="17">
        <v>0</v>
      </c>
      <c r="F296" s="17">
        <v>0</v>
      </c>
      <c r="G296" s="17">
        <v>0</v>
      </c>
      <c r="H296" s="17">
        <v>0</v>
      </c>
      <c r="I296" s="17">
        <v>0</v>
      </c>
      <c r="J296" s="17">
        <v>0</v>
      </c>
      <c r="K296" s="17">
        <v>0</v>
      </c>
      <c r="L296" s="17">
        <v>0</v>
      </c>
    </row>
    <row r="297" spans="1:12" s="10" customFormat="1" x14ac:dyDescent="0.2">
      <c r="A297" s="13">
        <v>948</v>
      </c>
      <c r="B297" s="14" t="s">
        <v>316</v>
      </c>
      <c r="C297" s="17">
        <v>6783</v>
      </c>
      <c r="D297" s="17">
        <v>0</v>
      </c>
      <c r="E297" s="17">
        <v>0</v>
      </c>
      <c r="F297" s="17">
        <v>-6783</v>
      </c>
      <c r="G297" s="17">
        <v>0</v>
      </c>
      <c r="H297" s="17">
        <v>0</v>
      </c>
      <c r="I297" s="17">
        <v>0</v>
      </c>
      <c r="J297" s="17">
        <v>0</v>
      </c>
      <c r="K297" s="17">
        <v>0</v>
      </c>
      <c r="L297" s="17">
        <v>82200</v>
      </c>
    </row>
    <row r="298" spans="1:12" s="10" customFormat="1" x14ac:dyDescent="0.2">
      <c r="A298" s="13">
        <v>957</v>
      </c>
      <c r="B298" s="14" t="s">
        <v>317</v>
      </c>
      <c r="C298" s="17">
        <v>2774</v>
      </c>
      <c r="D298" s="17">
        <v>0</v>
      </c>
      <c r="E298" s="17">
        <v>0</v>
      </c>
      <c r="F298" s="17">
        <v>-2774</v>
      </c>
      <c r="G298" s="17">
        <v>0</v>
      </c>
      <c r="H298" s="17">
        <v>0</v>
      </c>
      <c r="I298" s="17">
        <v>0</v>
      </c>
      <c r="J298" s="17">
        <v>0</v>
      </c>
      <c r="K298" s="17">
        <v>0</v>
      </c>
      <c r="L298" s="17">
        <v>33619</v>
      </c>
    </row>
    <row r="299" spans="1:12" s="10" customFormat="1" x14ac:dyDescent="0.2">
      <c r="A299" s="13">
        <v>960</v>
      </c>
      <c r="B299" s="14" t="s">
        <v>318</v>
      </c>
      <c r="C299" s="17">
        <v>29051</v>
      </c>
      <c r="D299" s="17">
        <v>0</v>
      </c>
      <c r="E299" s="17">
        <v>0</v>
      </c>
      <c r="F299" s="17">
        <v>-29051</v>
      </c>
      <c r="G299" s="17">
        <v>0</v>
      </c>
      <c r="H299" s="17">
        <v>0</v>
      </c>
      <c r="I299" s="17">
        <v>0</v>
      </c>
      <c r="J299" s="17">
        <v>0</v>
      </c>
      <c r="K299" s="17">
        <v>0</v>
      </c>
      <c r="L299" s="17">
        <v>352083</v>
      </c>
    </row>
    <row r="300" spans="1:12" s="10" customFormat="1" x14ac:dyDescent="0.2">
      <c r="A300" s="13">
        <v>961</v>
      </c>
      <c r="B300" s="14" t="s">
        <v>319</v>
      </c>
      <c r="C300" s="17">
        <v>30898</v>
      </c>
      <c r="D300" s="17">
        <v>0</v>
      </c>
      <c r="E300" s="17">
        <v>0</v>
      </c>
      <c r="F300" s="17">
        <v>-30898</v>
      </c>
      <c r="G300" s="17">
        <v>0</v>
      </c>
      <c r="H300" s="17">
        <v>0</v>
      </c>
      <c r="I300" s="17">
        <v>0</v>
      </c>
      <c r="J300" s="17">
        <v>0</v>
      </c>
      <c r="K300" s="17">
        <v>0</v>
      </c>
      <c r="L300" s="17">
        <v>374468</v>
      </c>
    </row>
    <row r="301" spans="1:12" s="10" customFormat="1" x14ac:dyDescent="0.2">
      <c r="A301" s="13">
        <v>962</v>
      </c>
      <c r="B301" s="14" t="s">
        <v>320</v>
      </c>
      <c r="C301" s="17">
        <v>0</v>
      </c>
      <c r="D301" s="17">
        <v>0</v>
      </c>
      <c r="E301" s="17">
        <v>0</v>
      </c>
      <c r="F301" s="17">
        <v>0</v>
      </c>
      <c r="G301" s="17">
        <v>0</v>
      </c>
      <c r="H301" s="17">
        <v>0</v>
      </c>
      <c r="I301" s="17">
        <v>0</v>
      </c>
      <c r="J301" s="17">
        <v>0</v>
      </c>
      <c r="K301" s="17">
        <v>0</v>
      </c>
      <c r="L301" s="17">
        <v>0</v>
      </c>
    </row>
    <row r="302" spans="1:12" s="10" customFormat="1" x14ac:dyDescent="0.2">
      <c r="A302" s="13">
        <v>963</v>
      </c>
      <c r="B302" s="14" t="s">
        <v>321</v>
      </c>
      <c r="C302" s="17">
        <v>0</v>
      </c>
      <c r="D302" s="17">
        <v>0</v>
      </c>
      <c r="E302" s="17">
        <v>0</v>
      </c>
      <c r="F302" s="17">
        <v>0</v>
      </c>
      <c r="G302" s="17">
        <v>0</v>
      </c>
      <c r="H302" s="17">
        <v>0</v>
      </c>
      <c r="I302" s="17">
        <v>0</v>
      </c>
      <c r="J302" s="17">
        <v>0</v>
      </c>
      <c r="K302" s="17">
        <v>0</v>
      </c>
      <c r="L302" s="17">
        <v>0</v>
      </c>
    </row>
    <row r="303" spans="1:12" s="10" customFormat="1" x14ac:dyDescent="0.2">
      <c r="A303" s="13">
        <v>964</v>
      </c>
      <c r="B303" s="14" t="s">
        <v>322</v>
      </c>
      <c r="C303" s="17">
        <v>0</v>
      </c>
      <c r="D303" s="17">
        <v>0</v>
      </c>
      <c r="E303" s="17">
        <v>0</v>
      </c>
      <c r="F303" s="17">
        <v>0</v>
      </c>
      <c r="G303" s="17">
        <v>0</v>
      </c>
      <c r="H303" s="17">
        <v>0</v>
      </c>
      <c r="I303" s="17">
        <v>0</v>
      </c>
      <c r="J303" s="17">
        <v>0</v>
      </c>
      <c r="K303" s="17">
        <v>0</v>
      </c>
      <c r="L303" s="17">
        <v>0</v>
      </c>
    </row>
    <row r="304" spans="1:12" s="10" customFormat="1" x14ac:dyDescent="0.2">
      <c r="A304" s="13">
        <v>968</v>
      </c>
      <c r="B304" s="14" t="s">
        <v>323</v>
      </c>
      <c r="C304" s="17">
        <v>0</v>
      </c>
      <c r="D304" s="17">
        <v>0</v>
      </c>
      <c r="E304" s="17">
        <v>0</v>
      </c>
      <c r="F304" s="17">
        <v>0</v>
      </c>
      <c r="G304" s="17">
        <v>0</v>
      </c>
      <c r="H304" s="17">
        <v>0</v>
      </c>
      <c r="I304" s="17">
        <v>0</v>
      </c>
      <c r="J304" s="17">
        <v>0</v>
      </c>
      <c r="K304" s="17">
        <v>0</v>
      </c>
      <c r="L304" s="17">
        <v>0</v>
      </c>
    </row>
    <row r="305" spans="1:12" s="10" customFormat="1" x14ac:dyDescent="0.2">
      <c r="A305" s="13">
        <v>972</v>
      </c>
      <c r="B305" s="14" t="s">
        <v>324</v>
      </c>
      <c r="C305" s="17">
        <v>0</v>
      </c>
      <c r="D305" s="17">
        <v>0</v>
      </c>
      <c r="E305" s="17">
        <v>0</v>
      </c>
      <c r="F305" s="17">
        <v>0</v>
      </c>
      <c r="G305" s="17">
        <v>0</v>
      </c>
      <c r="H305" s="17">
        <v>0</v>
      </c>
      <c r="I305" s="17">
        <v>0</v>
      </c>
      <c r="J305" s="17">
        <v>0</v>
      </c>
      <c r="K305" s="17">
        <v>0</v>
      </c>
      <c r="L305" s="17">
        <v>0</v>
      </c>
    </row>
    <row r="306" spans="1:12" s="10" customFormat="1" x14ac:dyDescent="0.2">
      <c r="A306" s="13">
        <v>980</v>
      </c>
      <c r="B306" s="14" t="s">
        <v>325</v>
      </c>
      <c r="C306" s="17">
        <v>0</v>
      </c>
      <c r="D306" s="17">
        <v>0</v>
      </c>
      <c r="E306" s="17">
        <v>0</v>
      </c>
      <c r="F306" s="17">
        <v>0</v>
      </c>
      <c r="G306" s="17">
        <v>0</v>
      </c>
      <c r="H306" s="17">
        <v>0</v>
      </c>
      <c r="I306" s="17">
        <v>0</v>
      </c>
      <c r="J306" s="17">
        <v>0</v>
      </c>
      <c r="K306" s="17">
        <v>0</v>
      </c>
      <c r="L306" s="17">
        <v>0</v>
      </c>
    </row>
    <row r="307" spans="1:12" s="10" customFormat="1" x14ac:dyDescent="0.2">
      <c r="A307" s="13">
        <v>986</v>
      </c>
      <c r="B307" s="14" t="s">
        <v>326</v>
      </c>
      <c r="C307" s="17">
        <v>0</v>
      </c>
      <c r="D307" s="17">
        <v>0</v>
      </c>
      <c r="E307" s="17">
        <v>0</v>
      </c>
      <c r="F307" s="17">
        <v>0</v>
      </c>
      <c r="G307" s="17">
        <v>0</v>
      </c>
      <c r="H307" s="17">
        <v>0</v>
      </c>
      <c r="I307" s="17">
        <v>0</v>
      </c>
      <c r="J307" s="17">
        <v>0</v>
      </c>
      <c r="K307" s="17">
        <v>0</v>
      </c>
      <c r="L307" s="17">
        <v>0</v>
      </c>
    </row>
    <row r="308" spans="1:12" s="10" customFormat="1" x14ac:dyDescent="0.2">
      <c r="A308" s="13">
        <v>989</v>
      </c>
      <c r="B308" s="14" t="s">
        <v>327</v>
      </c>
      <c r="C308" s="17">
        <v>0</v>
      </c>
      <c r="D308" s="17">
        <v>0</v>
      </c>
      <c r="E308" s="17">
        <v>0</v>
      </c>
      <c r="F308" s="17">
        <v>0</v>
      </c>
      <c r="G308" s="17">
        <v>0</v>
      </c>
      <c r="H308" s="17">
        <v>0</v>
      </c>
      <c r="I308" s="17">
        <v>0</v>
      </c>
      <c r="J308" s="17">
        <v>0</v>
      </c>
      <c r="K308" s="17">
        <v>0</v>
      </c>
      <c r="L308" s="17">
        <v>0</v>
      </c>
    </row>
    <row r="309" spans="1:12" s="10" customFormat="1" x14ac:dyDescent="0.2">
      <c r="A309" s="13">
        <v>992</v>
      </c>
      <c r="B309" s="14" t="s">
        <v>328</v>
      </c>
      <c r="C309" s="17">
        <v>0</v>
      </c>
      <c r="D309" s="17">
        <v>0</v>
      </c>
      <c r="E309" s="17">
        <v>0</v>
      </c>
      <c r="F309" s="17">
        <v>0</v>
      </c>
      <c r="G309" s="17">
        <v>0</v>
      </c>
      <c r="H309" s="17">
        <v>0</v>
      </c>
      <c r="I309" s="17">
        <v>0</v>
      </c>
      <c r="J309" s="17">
        <v>0</v>
      </c>
      <c r="K309" s="17">
        <v>0</v>
      </c>
      <c r="L309" s="17">
        <v>0</v>
      </c>
    </row>
    <row r="310" spans="1:12" s="10" customFormat="1" x14ac:dyDescent="0.2">
      <c r="A310" s="13">
        <v>993</v>
      </c>
      <c r="B310" s="14" t="s">
        <v>329</v>
      </c>
      <c r="C310" s="17">
        <v>0</v>
      </c>
      <c r="D310" s="17">
        <v>0</v>
      </c>
      <c r="E310" s="17">
        <v>0</v>
      </c>
      <c r="F310" s="17">
        <v>0</v>
      </c>
      <c r="G310" s="17">
        <v>0</v>
      </c>
      <c r="H310" s="17">
        <v>0</v>
      </c>
      <c r="I310" s="17">
        <v>0</v>
      </c>
      <c r="J310" s="17">
        <v>0</v>
      </c>
      <c r="K310" s="17">
        <v>0</v>
      </c>
      <c r="L310" s="17">
        <v>0</v>
      </c>
    </row>
    <row r="311" spans="1:12" s="10" customFormat="1" x14ac:dyDescent="0.2">
      <c r="A311" s="13">
        <v>995</v>
      </c>
      <c r="B311" s="14" t="s">
        <v>330</v>
      </c>
      <c r="C311" s="17">
        <v>0</v>
      </c>
      <c r="D311" s="17">
        <v>0</v>
      </c>
      <c r="E311" s="17">
        <v>0</v>
      </c>
      <c r="F311" s="17">
        <v>0</v>
      </c>
      <c r="G311" s="17">
        <v>0</v>
      </c>
      <c r="H311" s="17">
        <v>0</v>
      </c>
      <c r="I311" s="17">
        <v>0</v>
      </c>
      <c r="J311" s="17">
        <v>0</v>
      </c>
      <c r="K311" s="17">
        <v>0</v>
      </c>
      <c r="L311" s="17">
        <v>0</v>
      </c>
    </row>
    <row r="312" spans="1:12" s="10" customFormat="1" ht="15" x14ac:dyDescent="0.35">
      <c r="A312" s="13">
        <v>999</v>
      </c>
      <c r="B312" s="14" t="s">
        <v>331</v>
      </c>
      <c r="C312" s="59">
        <v>470638</v>
      </c>
      <c r="D312" s="59">
        <v>0</v>
      </c>
      <c r="E312" s="59">
        <v>0</v>
      </c>
      <c r="F312" s="59">
        <v>-470638</v>
      </c>
      <c r="G312" s="59">
        <v>0</v>
      </c>
      <c r="H312" s="59">
        <v>0</v>
      </c>
      <c r="I312" s="59">
        <v>0</v>
      </c>
      <c r="J312" s="59">
        <v>0</v>
      </c>
      <c r="K312" s="59">
        <v>0</v>
      </c>
      <c r="L312" s="59">
        <v>5703784</v>
      </c>
    </row>
    <row r="314" spans="1:12" s="48" customFormat="1" ht="15" x14ac:dyDescent="0.35">
      <c r="A314" s="44" t="s">
        <v>332</v>
      </c>
      <c r="B314" s="60"/>
      <c r="C314" s="47">
        <v>37039565</v>
      </c>
      <c r="D314" s="47">
        <v>0</v>
      </c>
      <c r="E314" s="47">
        <v>0</v>
      </c>
      <c r="F314" s="47">
        <v>-37039565</v>
      </c>
      <c r="G314" s="47">
        <v>0</v>
      </c>
      <c r="H314" s="47">
        <v>0</v>
      </c>
      <c r="I314" s="47">
        <v>0</v>
      </c>
      <c r="J314" s="47">
        <v>0</v>
      </c>
      <c r="K314" s="47">
        <v>0</v>
      </c>
      <c r="L314" s="47">
        <v>448892255</v>
      </c>
    </row>
  </sheetData>
  <sheetProtection algorithmName="SHA-512" hashValue="L0eIoWUQhdB4ucdfQrdqqT4OeGWtYC0UpbImNsRDLworGkdH6exZA1eXjyRbErs6gybj+rxrqg5aoKdBFclNgQ==" saltValue="3yNxmq/r1HfBMEgj5nV8fA==" spinCount="100000" sheet="1" objects="1" scenarios="1"/>
  <mergeCells count="1">
    <mergeCell ref="C2:L2"/>
  </mergeCells>
  <printOptions horizontalCentered="1"/>
  <pageMargins left="0" right="0" top="0.25" bottom="0.5" header="0.3" footer="0.3"/>
  <pageSetup scale="75" fitToHeight="0" pageOrder="overThenDown" orientation="landscape" r:id="rId1"/>
  <headerFooter scaleWithDoc="0">
    <oddFooter>&amp;L&amp;Z&amp;F&amp;R&amp;D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A1:U322"/>
  <sheetViews>
    <sheetView showGridLines="0" showRowColHeaders="0" workbookViewId="0">
      <pane xSplit="3" ySplit="12" topLeftCell="D13" activePane="bottomRight" state="frozen"/>
      <selection pane="topRight"/>
      <selection pane="bottomLeft"/>
      <selection pane="bottomRight"/>
    </sheetView>
  </sheetViews>
  <sheetFormatPr defaultColWidth="9.140625" defaultRowHeight="12.75" x14ac:dyDescent="0.2"/>
  <cols>
    <col min="1" max="1" width="10.42578125" style="2" bestFit="1" customWidth="1"/>
    <col min="2" max="2" width="37.28515625" style="2" bestFit="1" customWidth="1"/>
    <col min="3" max="3" width="11.28515625" style="2" bestFit="1" customWidth="1"/>
    <col min="4" max="4" width="16.5703125" style="2" bestFit="1" customWidth="1"/>
    <col min="5" max="5" width="11.85546875" style="2" customWidth="1"/>
    <col min="6" max="6" width="12.140625" style="2" customWidth="1"/>
    <col min="7" max="7" width="11.85546875" style="2" bestFit="1" customWidth="1"/>
    <col min="8" max="8" width="16.28515625" style="2" customWidth="1"/>
    <col min="9" max="9" width="12.42578125" style="2" customWidth="1"/>
    <col min="10" max="10" width="2.140625" style="2" customWidth="1"/>
    <col min="11" max="11" width="13" style="2" customWidth="1"/>
    <col min="12" max="12" width="14" style="2" customWidth="1"/>
    <col min="13" max="13" width="15" style="2" bestFit="1" customWidth="1"/>
    <col min="14" max="14" width="16.5703125" style="2" customWidth="1"/>
    <col min="15" max="15" width="13.7109375" style="2" customWidth="1"/>
    <col min="16" max="16" width="1.7109375" style="2" customWidth="1"/>
    <col min="17" max="17" width="14.28515625" style="2" customWidth="1"/>
    <col min="18" max="18" width="1.5703125" style="2" customWidth="1"/>
    <col min="19" max="19" width="16" style="2" bestFit="1" customWidth="1"/>
    <col min="20" max="20" width="1.5703125" style="2" customWidth="1"/>
    <col min="21" max="21" width="13.7109375" style="2" customWidth="1"/>
    <col min="22" max="16384" width="9.140625" style="2"/>
  </cols>
  <sheetData>
    <row r="1" spans="1:21" ht="15.75" x14ac:dyDescent="0.25">
      <c r="A1" s="28" t="s">
        <v>369</v>
      </c>
      <c r="B1" s="1"/>
      <c r="C1" s="3" t="s">
        <v>1</v>
      </c>
      <c r="D1" s="3" t="s">
        <v>2</v>
      </c>
      <c r="E1" s="3" t="s">
        <v>3</v>
      </c>
      <c r="F1" s="3" t="s">
        <v>4</v>
      </c>
      <c r="G1" s="3" t="s">
        <v>5</v>
      </c>
      <c r="H1" s="3" t="s">
        <v>6</v>
      </c>
      <c r="I1" s="3" t="s">
        <v>7</v>
      </c>
      <c r="J1" s="3"/>
      <c r="K1" s="3" t="s">
        <v>8</v>
      </c>
      <c r="L1" s="3" t="s">
        <v>9</v>
      </c>
      <c r="M1" s="3" t="s">
        <v>10</v>
      </c>
      <c r="N1" s="3" t="s">
        <v>11</v>
      </c>
      <c r="O1" s="3" t="s">
        <v>12</v>
      </c>
      <c r="P1" s="3"/>
      <c r="Q1" s="3" t="s">
        <v>370</v>
      </c>
      <c r="R1" s="3"/>
      <c r="S1" s="3" t="s">
        <v>371</v>
      </c>
      <c r="T1" s="3"/>
      <c r="U1" s="3" t="s">
        <v>372</v>
      </c>
    </row>
    <row r="2" spans="1:21" x14ac:dyDescent="0.2">
      <c r="B2" s="66"/>
      <c r="C2" s="66"/>
      <c r="D2" s="66"/>
      <c r="E2" s="162" t="s">
        <v>373</v>
      </c>
      <c r="F2" s="162"/>
      <c r="G2" s="162"/>
      <c r="H2" s="162"/>
      <c r="I2" s="162"/>
      <c r="J2" s="67"/>
      <c r="K2" s="162" t="s">
        <v>374</v>
      </c>
      <c r="L2" s="162"/>
      <c r="M2" s="162"/>
      <c r="N2" s="162"/>
      <c r="O2" s="162"/>
      <c r="P2" s="67"/>
      <c r="Q2" s="162" t="s">
        <v>334</v>
      </c>
      <c r="R2" s="162"/>
      <c r="S2" s="162"/>
      <c r="T2" s="162"/>
      <c r="U2" s="162"/>
    </row>
    <row r="3" spans="1:21" x14ac:dyDescent="0.2">
      <c r="B3" s="66"/>
      <c r="C3" s="66"/>
      <c r="D3" s="66"/>
      <c r="E3" s="66"/>
      <c r="F3" s="66"/>
      <c r="G3" s="66"/>
      <c r="H3" s="67"/>
      <c r="I3" s="66"/>
      <c r="J3" s="66"/>
      <c r="K3" s="66"/>
      <c r="L3" s="66"/>
      <c r="M3" s="66"/>
      <c r="N3" s="67"/>
      <c r="O3" s="66"/>
      <c r="P3" s="66"/>
      <c r="Q3" s="66"/>
      <c r="R3" s="66"/>
      <c r="S3" s="67" t="s">
        <v>375</v>
      </c>
      <c r="T3" s="66"/>
      <c r="U3" s="66"/>
    </row>
    <row r="4" spans="1:21" x14ac:dyDescent="0.2">
      <c r="B4" s="66"/>
      <c r="C4" s="66"/>
      <c r="D4" s="66"/>
      <c r="E4" s="66"/>
      <c r="F4" s="66"/>
      <c r="G4" s="66"/>
      <c r="H4" s="67" t="s">
        <v>376</v>
      </c>
      <c r="I4" s="66"/>
      <c r="J4" s="66"/>
      <c r="K4" s="66"/>
      <c r="L4" s="66"/>
      <c r="M4" s="66"/>
      <c r="N4" s="67" t="s">
        <v>376</v>
      </c>
      <c r="O4" s="66"/>
      <c r="P4" s="66"/>
      <c r="Q4" s="66"/>
      <c r="R4" s="66"/>
      <c r="S4" s="67" t="s">
        <v>377</v>
      </c>
      <c r="T4" s="66"/>
      <c r="U4" s="66"/>
    </row>
    <row r="5" spans="1:21" x14ac:dyDescent="0.2">
      <c r="B5" s="66"/>
      <c r="C5" s="66"/>
      <c r="D5" s="66"/>
      <c r="E5" s="66"/>
      <c r="F5" s="67" t="s">
        <v>378</v>
      </c>
      <c r="G5" s="67"/>
      <c r="H5" s="67" t="s">
        <v>379</v>
      </c>
      <c r="I5" s="67"/>
      <c r="J5" s="67"/>
      <c r="K5" s="67"/>
      <c r="L5" s="67" t="s">
        <v>378</v>
      </c>
      <c r="M5" s="67"/>
      <c r="N5" s="67" t="s">
        <v>379</v>
      </c>
      <c r="O5" s="67"/>
      <c r="P5" s="67"/>
      <c r="Q5" s="67"/>
      <c r="R5" s="67"/>
      <c r="S5" s="67" t="s">
        <v>379</v>
      </c>
      <c r="T5" s="67"/>
      <c r="U5" s="66"/>
    </row>
    <row r="6" spans="1:21" x14ac:dyDescent="0.2">
      <c r="B6" s="66"/>
      <c r="C6" s="66"/>
      <c r="D6" s="66"/>
      <c r="E6" s="66"/>
      <c r="F6" s="67" t="s">
        <v>380</v>
      </c>
      <c r="G6" s="67"/>
      <c r="H6" s="67" t="s">
        <v>381</v>
      </c>
      <c r="I6" s="67"/>
      <c r="J6" s="67"/>
      <c r="K6" s="67"/>
      <c r="L6" s="67" t="s">
        <v>380</v>
      </c>
      <c r="M6" s="67"/>
      <c r="N6" s="67" t="s">
        <v>381</v>
      </c>
      <c r="O6" s="67"/>
      <c r="P6" s="67"/>
      <c r="Q6" s="67"/>
      <c r="R6" s="67"/>
      <c r="S6" s="67" t="s">
        <v>381</v>
      </c>
      <c r="T6" s="67"/>
      <c r="U6" s="66"/>
    </row>
    <row r="7" spans="1:21" x14ac:dyDescent="0.2">
      <c r="B7" s="66"/>
      <c r="C7" s="66"/>
      <c r="D7" s="66"/>
      <c r="E7" s="66"/>
      <c r="F7" s="67" t="s">
        <v>382</v>
      </c>
      <c r="G7" s="67"/>
      <c r="H7" s="67" t="s">
        <v>380</v>
      </c>
      <c r="I7" s="67"/>
      <c r="J7" s="67"/>
      <c r="K7" s="67"/>
      <c r="L7" s="67" t="s">
        <v>382</v>
      </c>
      <c r="M7" s="67"/>
      <c r="N7" s="67" t="s">
        <v>380</v>
      </c>
      <c r="O7" s="67"/>
      <c r="P7" s="67"/>
      <c r="Q7" s="67"/>
      <c r="R7" s="67"/>
      <c r="S7" s="67" t="s">
        <v>380</v>
      </c>
      <c r="T7" s="67"/>
      <c r="U7" s="66"/>
    </row>
    <row r="8" spans="1:21" x14ac:dyDescent="0.2">
      <c r="B8" s="66"/>
      <c r="C8" s="66"/>
      <c r="D8" s="66"/>
      <c r="E8" s="67" t="s">
        <v>383</v>
      </c>
      <c r="F8" s="67" t="s">
        <v>384</v>
      </c>
      <c r="G8" s="67"/>
      <c r="H8" s="67" t="s">
        <v>13</v>
      </c>
      <c r="I8" s="67" t="s">
        <v>385</v>
      </c>
      <c r="J8" s="67"/>
      <c r="K8" s="67" t="s">
        <v>386</v>
      </c>
      <c r="L8" s="67" t="s">
        <v>384</v>
      </c>
      <c r="M8" s="67"/>
      <c r="N8" s="67" t="s">
        <v>13</v>
      </c>
      <c r="O8" s="67" t="s">
        <v>385</v>
      </c>
      <c r="P8" s="67"/>
      <c r="Q8" s="67" t="s">
        <v>387</v>
      </c>
      <c r="R8" s="67"/>
      <c r="S8" s="67" t="s">
        <v>13</v>
      </c>
      <c r="T8" s="67"/>
      <c r="U8" s="67"/>
    </row>
    <row r="9" spans="1:21" x14ac:dyDescent="0.2">
      <c r="B9" s="66"/>
      <c r="C9" s="66"/>
      <c r="D9" s="66"/>
      <c r="E9" s="67" t="s">
        <v>380</v>
      </c>
      <c r="F9" s="67" t="s">
        <v>388</v>
      </c>
      <c r="G9" s="67"/>
      <c r="H9" s="67" t="s">
        <v>19</v>
      </c>
      <c r="I9" s="67" t="s">
        <v>389</v>
      </c>
      <c r="J9" s="67"/>
      <c r="K9" s="67" t="s">
        <v>380</v>
      </c>
      <c r="L9" s="67" t="s">
        <v>388</v>
      </c>
      <c r="M9" s="67"/>
      <c r="N9" s="67" t="s">
        <v>19</v>
      </c>
      <c r="O9" s="67" t="s">
        <v>389</v>
      </c>
      <c r="P9" s="67"/>
      <c r="Q9" s="67" t="s">
        <v>390</v>
      </c>
      <c r="R9" s="67"/>
      <c r="S9" s="67" t="s">
        <v>19</v>
      </c>
      <c r="T9" s="67"/>
      <c r="U9" s="67" t="s">
        <v>385</v>
      </c>
    </row>
    <row r="10" spans="1:21" x14ac:dyDescent="0.2">
      <c r="B10" s="66"/>
      <c r="C10" s="66"/>
      <c r="D10" s="66"/>
      <c r="E10" s="67" t="s">
        <v>391</v>
      </c>
      <c r="F10" s="67" t="s">
        <v>392</v>
      </c>
      <c r="G10" s="67"/>
      <c r="H10" s="67" t="s">
        <v>393</v>
      </c>
      <c r="I10" s="67" t="s">
        <v>394</v>
      </c>
      <c r="J10" s="67"/>
      <c r="K10" s="67" t="s">
        <v>391</v>
      </c>
      <c r="L10" s="67" t="s">
        <v>392</v>
      </c>
      <c r="M10" s="67"/>
      <c r="N10" s="67" t="s">
        <v>393</v>
      </c>
      <c r="O10" s="67" t="s">
        <v>395</v>
      </c>
      <c r="P10" s="67"/>
      <c r="Q10" s="67" t="s">
        <v>396</v>
      </c>
      <c r="R10" s="67"/>
      <c r="S10" s="67" t="s">
        <v>393</v>
      </c>
      <c r="T10" s="67"/>
      <c r="U10" s="67" t="s">
        <v>13</v>
      </c>
    </row>
    <row r="11" spans="1:21" x14ac:dyDescent="0.2">
      <c r="B11" s="67"/>
      <c r="C11" s="5" t="s">
        <v>14</v>
      </c>
      <c r="D11" s="67" t="s">
        <v>397</v>
      </c>
      <c r="E11" s="67" t="s">
        <v>384</v>
      </c>
      <c r="F11" s="67" t="s">
        <v>398</v>
      </c>
      <c r="G11" s="67" t="s">
        <v>399</v>
      </c>
      <c r="H11" s="67" t="s">
        <v>390</v>
      </c>
      <c r="I11" s="67" t="s">
        <v>400</v>
      </c>
      <c r="J11" s="67"/>
      <c r="K11" s="67" t="s">
        <v>384</v>
      </c>
      <c r="L11" s="67" t="s">
        <v>398</v>
      </c>
      <c r="M11" s="67" t="s">
        <v>399</v>
      </c>
      <c r="N11" s="67" t="s">
        <v>390</v>
      </c>
      <c r="O11" s="67" t="s">
        <v>400</v>
      </c>
      <c r="P11" s="67"/>
      <c r="Q11" s="67" t="s">
        <v>401</v>
      </c>
      <c r="R11" s="67"/>
      <c r="S11" s="67" t="s">
        <v>390</v>
      </c>
      <c r="T11" s="67"/>
      <c r="U11" s="67" t="s">
        <v>401</v>
      </c>
    </row>
    <row r="12" spans="1:21" x14ac:dyDescent="0.2">
      <c r="A12" s="68" t="s">
        <v>18</v>
      </c>
      <c r="B12" s="69" t="s">
        <v>13</v>
      </c>
      <c r="C12" s="70" t="s">
        <v>20</v>
      </c>
      <c r="D12" s="71" t="s">
        <v>21</v>
      </c>
      <c r="E12" s="71" t="s">
        <v>402</v>
      </c>
      <c r="F12" s="71" t="s">
        <v>403</v>
      </c>
      <c r="G12" s="71" t="s">
        <v>404</v>
      </c>
      <c r="H12" s="71" t="s">
        <v>19</v>
      </c>
      <c r="I12" s="71" t="s">
        <v>405</v>
      </c>
      <c r="J12" s="71"/>
      <c r="K12" s="71" t="s">
        <v>402</v>
      </c>
      <c r="L12" s="71" t="s">
        <v>403</v>
      </c>
      <c r="M12" s="71" t="s">
        <v>404</v>
      </c>
      <c r="N12" s="71" t="s">
        <v>19</v>
      </c>
      <c r="O12" s="71" t="s">
        <v>405</v>
      </c>
      <c r="P12" s="71"/>
      <c r="Q12" s="71" t="s">
        <v>406</v>
      </c>
      <c r="R12" s="71"/>
      <c r="S12" s="71" t="s">
        <v>19</v>
      </c>
      <c r="T12" s="71"/>
      <c r="U12" s="71" t="s">
        <v>406</v>
      </c>
    </row>
    <row r="13" spans="1:21" ht="15" x14ac:dyDescent="0.25">
      <c r="A13" s="72">
        <v>5</v>
      </c>
      <c r="B13" s="73" t="s">
        <v>25</v>
      </c>
      <c r="C13" s="74">
        <v>0</v>
      </c>
      <c r="D13" s="75">
        <v>0</v>
      </c>
      <c r="E13" s="75">
        <v>0</v>
      </c>
      <c r="F13" s="75">
        <v>0</v>
      </c>
      <c r="G13" s="75">
        <v>0</v>
      </c>
      <c r="H13" s="75">
        <v>0</v>
      </c>
      <c r="I13" s="75">
        <v>0</v>
      </c>
      <c r="J13" s="75"/>
      <c r="K13" s="75">
        <v>0</v>
      </c>
      <c r="L13" s="75">
        <v>0</v>
      </c>
      <c r="M13" s="75">
        <v>0</v>
      </c>
      <c r="N13" s="75">
        <v>0</v>
      </c>
      <c r="O13" s="75">
        <v>0</v>
      </c>
      <c r="P13" s="76"/>
      <c r="Q13" s="75">
        <v>0</v>
      </c>
      <c r="R13" s="76"/>
      <c r="S13" s="75">
        <v>0</v>
      </c>
      <c r="T13" s="76"/>
      <c r="U13" s="76">
        <v>0</v>
      </c>
    </row>
    <row r="14" spans="1:21" ht="15" x14ac:dyDescent="0.25">
      <c r="A14" s="56">
        <v>6</v>
      </c>
      <c r="B14" s="77" t="s">
        <v>26</v>
      </c>
      <c r="C14" s="78">
        <v>0</v>
      </c>
      <c r="D14" s="17">
        <v>0</v>
      </c>
      <c r="E14" s="79">
        <v>0</v>
      </c>
      <c r="F14" s="79">
        <v>0</v>
      </c>
      <c r="G14" s="79">
        <v>0</v>
      </c>
      <c r="H14" s="79">
        <v>0</v>
      </c>
      <c r="I14" s="79">
        <v>0</v>
      </c>
      <c r="J14" s="79"/>
      <c r="K14" s="79">
        <v>0</v>
      </c>
      <c r="L14" s="79">
        <v>0</v>
      </c>
      <c r="M14" s="79">
        <v>0</v>
      </c>
      <c r="N14" s="79">
        <v>0</v>
      </c>
      <c r="O14" s="79">
        <v>0</v>
      </c>
      <c r="P14" s="79"/>
      <c r="Q14" s="79">
        <v>0</v>
      </c>
      <c r="R14" s="79"/>
      <c r="S14" s="79">
        <v>0</v>
      </c>
      <c r="T14" s="79"/>
      <c r="U14" s="79">
        <v>0</v>
      </c>
    </row>
    <row r="15" spans="1:21" ht="15" x14ac:dyDescent="0.25">
      <c r="A15" s="56">
        <v>7</v>
      </c>
      <c r="B15" s="77" t="s">
        <v>27</v>
      </c>
      <c r="C15" s="78">
        <v>0</v>
      </c>
      <c r="D15" s="17">
        <v>0</v>
      </c>
      <c r="E15" s="79">
        <v>0</v>
      </c>
      <c r="F15" s="79">
        <v>0</v>
      </c>
      <c r="G15" s="79">
        <v>0</v>
      </c>
      <c r="H15" s="79">
        <v>0</v>
      </c>
      <c r="I15" s="79">
        <v>0</v>
      </c>
      <c r="J15" s="79"/>
      <c r="K15" s="79">
        <v>0</v>
      </c>
      <c r="L15" s="79">
        <v>0</v>
      </c>
      <c r="M15" s="79">
        <v>0</v>
      </c>
      <c r="N15" s="79">
        <v>0</v>
      </c>
      <c r="O15" s="79">
        <v>0</v>
      </c>
      <c r="P15" s="79"/>
      <c r="Q15" s="79">
        <v>0</v>
      </c>
      <c r="R15" s="79"/>
      <c r="S15" s="79">
        <v>0</v>
      </c>
      <c r="T15" s="79"/>
      <c r="U15" s="79">
        <v>0</v>
      </c>
    </row>
    <row r="16" spans="1:21" ht="15" x14ac:dyDescent="0.25">
      <c r="A16" s="56">
        <v>47</v>
      </c>
      <c r="B16" s="77" t="s">
        <v>28</v>
      </c>
      <c r="C16" s="78">
        <v>0</v>
      </c>
      <c r="D16" s="17">
        <v>0</v>
      </c>
      <c r="E16" s="79">
        <v>0</v>
      </c>
      <c r="F16" s="79">
        <v>0</v>
      </c>
      <c r="G16" s="79">
        <v>0</v>
      </c>
      <c r="H16" s="79">
        <v>0</v>
      </c>
      <c r="I16" s="79">
        <v>0</v>
      </c>
      <c r="J16" s="79"/>
      <c r="K16" s="79">
        <v>0</v>
      </c>
      <c r="L16" s="79">
        <v>0</v>
      </c>
      <c r="M16" s="79">
        <v>0</v>
      </c>
      <c r="N16" s="79">
        <v>0</v>
      </c>
      <c r="O16" s="79">
        <v>0</v>
      </c>
      <c r="P16" s="79"/>
      <c r="Q16" s="79">
        <v>0</v>
      </c>
      <c r="R16" s="79"/>
      <c r="S16" s="79">
        <v>0</v>
      </c>
      <c r="T16" s="79"/>
      <c r="U16" s="79">
        <v>0</v>
      </c>
    </row>
    <row r="17" spans="1:21" ht="15" x14ac:dyDescent="0.25">
      <c r="A17" s="56">
        <v>48</v>
      </c>
      <c r="B17" s="77" t="s">
        <v>29</v>
      </c>
      <c r="C17" s="78">
        <v>0</v>
      </c>
      <c r="D17" s="17">
        <v>0</v>
      </c>
      <c r="E17" s="79">
        <v>0</v>
      </c>
      <c r="F17" s="79">
        <v>0</v>
      </c>
      <c r="G17" s="79">
        <v>0</v>
      </c>
      <c r="H17" s="79">
        <v>0</v>
      </c>
      <c r="I17" s="79">
        <v>0</v>
      </c>
      <c r="J17" s="79"/>
      <c r="K17" s="79">
        <v>0</v>
      </c>
      <c r="L17" s="79">
        <v>0</v>
      </c>
      <c r="M17" s="79">
        <v>0</v>
      </c>
      <c r="N17" s="79">
        <v>0</v>
      </c>
      <c r="O17" s="79">
        <v>0</v>
      </c>
      <c r="P17" s="79"/>
      <c r="Q17" s="79">
        <v>0</v>
      </c>
      <c r="R17" s="79"/>
      <c r="S17" s="79">
        <v>0</v>
      </c>
      <c r="T17" s="79"/>
      <c r="U17" s="79">
        <v>0</v>
      </c>
    </row>
    <row r="18" spans="1:21" ht="15" x14ac:dyDescent="0.25">
      <c r="A18" s="56">
        <v>90</v>
      </c>
      <c r="B18" s="77" t="s">
        <v>30</v>
      </c>
      <c r="C18" s="78">
        <v>4.9296331438443833E-5</v>
      </c>
      <c r="D18" s="17">
        <v>22131</v>
      </c>
      <c r="E18" s="79">
        <v>0</v>
      </c>
      <c r="F18" s="79">
        <v>0</v>
      </c>
      <c r="G18" s="79">
        <v>0</v>
      </c>
      <c r="H18" s="79">
        <v>8633</v>
      </c>
      <c r="I18" s="79">
        <v>8633</v>
      </c>
      <c r="J18" s="79"/>
      <c r="K18" s="79">
        <v>11251</v>
      </c>
      <c r="L18" s="79">
        <v>0</v>
      </c>
      <c r="M18" s="79">
        <v>21283</v>
      </c>
      <c r="N18" s="79">
        <v>1688</v>
      </c>
      <c r="O18" s="79">
        <v>34222</v>
      </c>
      <c r="P18" s="79"/>
      <c r="Q18" s="79">
        <v>-8788</v>
      </c>
      <c r="R18" s="79"/>
      <c r="S18" s="79">
        <v>1103</v>
      </c>
      <c r="T18" s="79"/>
      <c r="U18" s="79">
        <v>-7685</v>
      </c>
    </row>
    <row r="19" spans="1:21" ht="15" x14ac:dyDescent="0.25">
      <c r="A19" s="56">
        <v>91</v>
      </c>
      <c r="B19" s="77" t="s">
        <v>31</v>
      </c>
      <c r="C19" s="78">
        <v>3.5790081342273704E-5</v>
      </c>
      <c r="D19" s="17">
        <v>16066</v>
      </c>
      <c r="E19" s="79">
        <v>0</v>
      </c>
      <c r="F19" s="79">
        <v>0</v>
      </c>
      <c r="G19" s="79">
        <v>0</v>
      </c>
      <c r="H19" s="79">
        <v>23777</v>
      </c>
      <c r="I19" s="79">
        <v>23777</v>
      </c>
      <c r="J19" s="79"/>
      <c r="K19" s="79">
        <v>8169</v>
      </c>
      <c r="L19" s="79">
        <v>0</v>
      </c>
      <c r="M19" s="79">
        <v>15452</v>
      </c>
      <c r="N19" s="79">
        <v>23315</v>
      </c>
      <c r="O19" s="79">
        <v>46936</v>
      </c>
      <c r="P19" s="79"/>
      <c r="Q19" s="79">
        <v>-6381</v>
      </c>
      <c r="R19" s="79"/>
      <c r="S19" s="79">
        <v>8336</v>
      </c>
      <c r="T19" s="79"/>
      <c r="U19" s="79">
        <v>1955</v>
      </c>
    </row>
    <row r="20" spans="1:21" ht="15" x14ac:dyDescent="0.25">
      <c r="A20" s="56">
        <v>100</v>
      </c>
      <c r="B20" s="77" t="s">
        <v>32</v>
      </c>
      <c r="C20" s="78">
        <v>1.1643183313082945E-3</v>
      </c>
      <c r="D20" s="17">
        <v>522651</v>
      </c>
      <c r="E20" s="79">
        <v>0</v>
      </c>
      <c r="F20" s="79">
        <v>0</v>
      </c>
      <c r="G20" s="79">
        <v>0</v>
      </c>
      <c r="H20" s="79">
        <v>12582</v>
      </c>
      <c r="I20" s="79">
        <v>12582</v>
      </c>
      <c r="J20" s="79"/>
      <c r="K20" s="79">
        <v>265737</v>
      </c>
      <c r="L20" s="79">
        <v>0</v>
      </c>
      <c r="M20" s="79">
        <v>502683</v>
      </c>
      <c r="N20" s="79">
        <v>54329</v>
      </c>
      <c r="O20" s="79">
        <v>822749</v>
      </c>
      <c r="P20" s="79"/>
      <c r="Q20" s="79">
        <v>-207586</v>
      </c>
      <c r="R20" s="79"/>
      <c r="S20" s="79">
        <v>-19277</v>
      </c>
      <c r="T20" s="79"/>
      <c r="U20" s="79">
        <v>-226863</v>
      </c>
    </row>
    <row r="21" spans="1:21" ht="15" x14ac:dyDescent="0.25">
      <c r="A21" s="56">
        <v>101</v>
      </c>
      <c r="B21" s="77" t="s">
        <v>33</v>
      </c>
      <c r="C21" s="78">
        <v>2.3853417499836872E-3</v>
      </c>
      <c r="D21" s="17">
        <v>1070760</v>
      </c>
      <c r="E21" s="79">
        <v>0</v>
      </c>
      <c r="F21" s="79">
        <v>0</v>
      </c>
      <c r="G21" s="79">
        <v>0</v>
      </c>
      <c r="H21" s="79">
        <v>79894</v>
      </c>
      <c r="I21" s="79">
        <v>79894</v>
      </c>
      <c r="J21" s="79"/>
      <c r="K21" s="79">
        <v>544417</v>
      </c>
      <c r="L21" s="79">
        <v>0</v>
      </c>
      <c r="M21" s="79">
        <v>1029847</v>
      </c>
      <c r="N21" s="79">
        <v>111540</v>
      </c>
      <c r="O21" s="79">
        <v>1685804</v>
      </c>
      <c r="P21" s="79"/>
      <c r="Q21" s="79">
        <v>-425283</v>
      </c>
      <c r="R21" s="79"/>
      <c r="S21" s="79">
        <v>16800</v>
      </c>
      <c r="T21" s="79"/>
      <c r="U21" s="79">
        <v>-408483</v>
      </c>
    </row>
    <row r="22" spans="1:21" ht="15" x14ac:dyDescent="0.25">
      <c r="A22" s="56">
        <v>102</v>
      </c>
      <c r="B22" s="77" t="s">
        <v>34</v>
      </c>
      <c r="C22" s="78">
        <v>0</v>
      </c>
      <c r="D22" s="17">
        <v>0</v>
      </c>
      <c r="E22" s="79">
        <v>0</v>
      </c>
      <c r="F22" s="79">
        <v>0</v>
      </c>
      <c r="G22" s="79">
        <v>0</v>
      </c>
      <c r="H22" s="79">
        <v>0</v>
      </c>
      <c r="I22" s="79">
        <v>0</v>
      </c>
      <c r="J22" s="79"/>
      <c r="K22" s="79">
        <v>0</v>
      </c>
      <c r="L22" s="79">
        <v>0</v>
      </c>
      <c r="M22" s="79">
        <v>0</v>
      </c>
      <c r="N22" s="79">
        <v>0</v>
      </c>
      <c r="O22" s="79">
        <v>0</v>
      </c>
      <c r="P22" s="79"/>
      <c r="Q22" s="79">
        <v>0</v>
      </c>
      <c r="R22" s="79"/>
      <c r="S22" s="79">
        <v>0</v>
      </c>
      <c r="T22" s="79"/>
      <c r="U22" s="79">
        <v>0</v>
      </c>
    </row>
    <row r="23" spans="1:21" ht="15" x14ac:dyDescent="0.25">
      <c r="A23" s="56">
        <v>103</v>
      </c>
      <c r="B23" s="77" t="s">
        <v>35</v>
      </c>
      <c r="C23" s="78">
        <v>3.9015852996392652E-3</v>
      </c>
      <c r="D23" s="17">
        <v>1751392</v>
      </c>
      <c r="E23" s="79">
        <v>0</v>
      </c>
      <c r="F23" s="79">
        <v>0</v>
      </c>
      <c r="G23" s="79">
        <v>0</v>
      </c>
      <c r="H23" s="79">
        <v>192811</v>
      </c>
      <c r="I23" s="79">
        <v>192811</v>
      </c>
      <c r="J23" s="79"/>
      <c r="K23" s="79">
        <v>890476</v>
      </c>
      <c r="L23" s="79">
        <v>0</v>
      </c>
      <c r="M23" s="79">
        <v>1684470</v>
      </c>
      <c r="N23" s="79">
        <v>112201</v>
      </c>
      <c r="O23" s="79">
        <v>2687147</v>
      </c>
      <c r="P23" s="79"/>
      <c r="Q23" s="79">
        <v>-695614</v>
      </c>
      <c r="R23" s="79"/>
      <c r="S23" s="79">
        <v>10410</v>
      </c>
      <c r="T23" s="79"/>
      <c r="U23" s="79">
        <v>-685204</v>
      </c>
    </row>
    <row r="24" spans="1:21" ht="15" x14ac:dyDescent="0.25">
      <c r="A24" s="56">
        <v>107</v>
      </c>
      <c r="B24" s="77" t="s">
        <v>36</v>
      </c>
      <c r="C24" s="78">
        <v>8.7260025966047277E-4</v>
      </c>
      <c r="D24" s="17">
        <v>391709</v>
      </c>
      <c r="E24" s="79">
        <v>0</v>
      </c>
      <c r="F24" s="79">
        <v>0</v>
      </c>
      <c r="G24" s="79">
        <v>0</v>
      </c>
      <c r="H24" s="79">
        <v>96110</v>
      </c>
      <c r="I24" s="79">
        <v>96110</v>
      </c>
      <c r="J24" s="79"/>
      <c r="K24" s="79">
        <v>199157</v>
      </c>
      <c r="L24" s="79">
        <v>0</v>
      </c>
      <c r="M24" s="79">
        <v>376736</v>
      </c>
      <c r="N24" s="79">
        <v>6254</v>
      </c>
      <c r="O24" s="79">
        <v>582147</v>
      </c>
      <c r="P24" s="79"/>
      <c r="Q24" s="79">
        <v>-155576</v>
      </c>
      <c r="R24" s="79"/>
      <c r="S24" s="79">
        <v>26352</v>
      </c>
      <c r="T24" s="79"/>
      <c r="U24" s="79">
        <v>-129224</v>
      </c>
    </row>
    <row r="25" spans="1:21" ht="15" x14ac:dyDescent="0.25">
      <c r="A25" s="56">
        <v>109</v>
      </c>
      <c r="B25" s="77" t="s">
        <v>37</v>
      </c>
      <c r="C25" s="78">
        <v>2.7537936070415645E-4</v>
      </c>
      <c r="D25" s="17">
        <v>123615</v>
      </c>
      <c r="E25" s="79">
        <v>0</v>
      </c>
      <c r="F25" s="79">
        <v>0</v>
      </c>
      <c r="G25" s="79">
        <v>0</v>
      </c>
      <c r="H25" s="79">
        <v>24230</v>
      </c>
      <c r="I25" s="79">
        <v>24230</v>
      </c>
      <c r="J25" s="79"/>
      <c r="K25" s="79">
        <v>62851</v>
      </c>
      <c r="L25" s="79">
        <v>0</v>
      </c>
      <c r="M25" s="79">
        <v>118892</v>
      </c>
      <c r="N25" s="79">
        <v>17467</v>
      </c>
      <c r="O25" s="79">
        <v>199210</v>
      </c>
      <c r="P25" s="79"/>
      <c r="Q25" s="79">
        <v>-49098</v>
      </c>
      <c r="R25" s="79"/>
      <c r="S25" s="79">
        <v>-2575</v>
      </c>
      <c r="T25" s="79"/>
      <c r="U25" s="79">
        <v>-51673</v>
      </c>
    </row>
    <row r="26" spans="1:21" ht="15" x14ac:dyDescent="0.25">
      <c r="A26" s="56">
        <v>110</v>
      </c>
      <c r="B26" s="77" t="s">
        <v>38</v>
      </c>
      <c r="C26" s="78">
        <v>3.5124969421210657E-4</v>
      </c>
      <c r="D26" s="17">
        <v>157673</v>
      </c>
      <c r="E26" s="79">
        <v>0</v>
      </c>
      <c r="F26" s="79">
        <v>0</v>
      </c>
      <c r="G26" s="79">
        <v>0</v>
      </c>
      <c r="H26" s="79">
        <v>72490</v>
      </c>
      <c r="I26" s="79">
        <v>72490</v>
      </c>
      <c r="J26" s="79"/>
      <c r="K26" s="79">
        <v>80167</v>
      </c>
      <c r="L26" s="79">
        <v>0</v>
      </c>
      <c r="M26" s="79">
        <v>151648</v>
      </c>
      <c r="N26" s="79">
        <v>26523</v>
      </c>
      <c r="O26" s="79">
        <v>258338</v>
      </c>
      <c r="P26" s="79"/>
      <c r="Q26" s="79">
        <v>-62625</v>
      </c>
      <c r="R26" s="79"/>
      <c r="S26" s="79">
        <v>10574</v>
      </c>
      <c r="T26" s="79"/>
      <c r="U26" s="79">
        <v>-52051</v>
      </c>
    </row>
    <row r="27" spans="1:21" ht="15" x14ac:dyDescent="0.25">
      <c r="A27" s="56">
        <v>111</v>
      </c>
      <c r="B27" s="77" t="s">
        <v>39</v>
      </c>
      <c r="C27" s="78">
        <v>3.2803519725896888E-3</v>
      </c>
      <c r="D27" s="17">
        <v>1472521</v>
      </c>
      <c r="E27" s="79">
        <v>0</v>
      </c>
      <c r="F27" s="79">
        <v>0</v>
      </c>
      <c r="G27" s="79">
        <v>0</v>
      </c>
      <c r="H27" s="79">
        <v>160239</v>
      </c>
      <c r="I27" s="79">
        <v>160239</v>
      </c>
      <c r="J27" s="79"/>
      <c r="K27" s="79">
        <v>748689</v>
      </c>
      <c r="L27" s="79">
        <v>0</v>
      </c>
      <c r="M27" s="79">
        <v>1416259</v>
      </c>
      <c r="N27" s="79">
        <v>0</v>
      </c>
      <c r="O27" s="79">
        <v>2164948</v>
      </c>
      <c r="P27" s="79"/>
      <c r="Q27" s="79">
        <v>-584853</v>
      </c>
      <c r="R27" s="79"/>
      <c r="S27" s="79">
        <v>48596</v>
      </c>
      <c r="T27" s="79"/>
      <c r="U27" s="79">
        <v>-536257</v>
      </c>
    </row>
    <row r="28" spans="1:21" ht="15" x14ac:dyDescent="0.25">
      <c r="A28" s="56">
        <v>112</v>
      </c>
      <c r="B28" s="77" t="s">
        <v>40</v>
      </c>
      <c r="C28" s="78">
        <v>3.0919196788631404E-5</v>
      </c>
      <c r="D28" s="17">
        <v>13877</v>
      </c>
      <c r="E28" s="79">
        <v>0</v>
      </c>
      <c r="F28" s="79">
        <v>0</v>
      </c>
      <c r="G28" s="79">
        <v>0</v>
      </c>
      <c r="H28" s="79">
        <v>6272</v>
      </c>
      <c r="I28" s="79">
        <v>6272</v>
      </c>
      <c r="J28" s="79"/>
      <c r="K28" s="79">
        <v>7057</v>
      </c>
      <c r="L28" s="79">
        <v>0</v>
      </c>
      <c r="M28" s="79">
        <v>13349</v>
      </c>
      <c r="N28" s="79">
        <v>6657</v>
      </c>
      <c r="O28" s="79">
        <v>27063</v>
      </c>
      <c r="P28" s="79"/>
      <c r="Q28" s="79">
        <v>-5513</v>
      </c>
      <c r="R28" s="79"/>
      <c r="S28" s="79">
        <v>902</v>
      </c>
      <c r="T28" s="79"/>
      <c r="U28" s="79">
        <v>-4611</v>
      </c>
    </row>
    <row r="29" spans="1:21" ht="15" x14ac:dyDescent="0.25">
      <c r="A29" s="56">
        <v>113</v>
      </c>
      <c r="B29" s="77" t="s">
        <v>41</v>
      </c>
      <c r="C29" s="78">
        <v>2.2064472136895138E-3</v>
      </c>
      <c r="D29" s="17">
        <v>990460</v>
      </c>
      <c r="E29" s="79">
        <v>0</v>
      </c>
      <c r="F29" s="79">
        <v>0</v>
      </c>
      <c r="G29" s="79">
        <v>0</v>
      </c>
      <c r="H29" s="79">
        <v>163147</v>
      </c>
      <c r="I29" s="79">
        <v>163147</v>
      </c>
      <c r="J29" s="79"/>
      <c r="K29" s="79">
        <v>503587</v>
      </c>
      <c r="L29" s="79">
        <v>0</v>
      </c>
      <c r="M29" s="79">
        <v>952611</v>
      </c>
      <c r="N29" s="79">
        <v>136</v>
      </c>
      <c r="O29" s="79">
        <v>1456334</v>
      </c>
      <c r="P29" s="79"/>
      <c r="Q29" s="79">
        <v>-393387</v>
      </c>
      <c r="R29" s="79"/>
      <c r="S29" s="79">
        <v>38166</v>
      </c>
      <c r="T29" s="79"/>
      <c r="U29" s="79">
        <v>-355221</v>
      </c>
    </row>
    <row r="30" spans="1:21" ht="15" x14ac:dyDescent="0.25">
      <c r="A30" s="56">
        <v>114</v>
      </c>
      <c r="B30" s="77" t="s">
        <v>42</v>
      </c>
      <c r="C30" s="78">
        <v>1.0175809448043594E-2</v>
      </c>
      <c r="D30" s="17">
        <v>4567843</v>
      </c>
      <c r="E30" s="79">
        <v>0</v>
      </c>
      <c r="F30" s="79">
        <v>0</v>
      </c>
      <c r="G30" s="79">
        <v>0</v>
      </c>
      <c r="H30" s="79">
        <v>159237</v>
      </c>
      <c r="I30" s="79">
        <v>159237</v>
      </c>
      <c r="J30" s="79"/>
      <c r="K30" s="79">
        <v>2322469</v>
      </c>
      <c r="L30" s="79">
        <v>0</v>
      </c>
      <c r="M30" s="79">
        <v>4393302</v>
      </c>
      <c r="N30" s="79">
        <v>45765</v>
      </c>
      <c r="O30" s="79">
        <v>6761536</v>
      </c>
      <c r="P30" s="79"/>
      <c r="Q30" s="79">
        <v>-1814244</v>
      </c>
      <c r="R30" s="79"/>
      <c r="S30" s="79">
        <v>24703</v>
      </c>
      <c r="T30" s="79"/>
      <c r="U30" s="79">
        <v>-1789541</v>
      </c>
    </row>
    <row r="31" spans="1:21" ht="15" x14ac:dyDescent="0.25">
      <c r="A31" s="56">
        <v>115</v>
      </c>
      <c r="B31" s="77" t="s">
        <v>43</v>
      </c>
      <c r="C31" s="78">
        <v>7.1364443617671375E-3</v>
      </c>
      <c r="D31" s="17">
        <v>3203494</v>
      </c>
      <c r="E31" s="79">
        <v>0</v>
      </c>
      <c r="F31" s="79">
        <v>0</v>
      </c>
      <c r="G31" s="79">
        <v>0</v>
      </c>
      <c r="H31" s="79">
        <v>303647</v>
      </c>
      <c r="I31" s="79">
        <v>303647</v>
      </c>
      <c r="J31" s="79"/>
      <c r="K31" s="79">
        <v>1628782</v>
      </c>
      <c r="L31" s="79">
        <v>0</v>
      </c>
      <c r="M31" s="79">
        <v>3081087</v>
      </c>
      <c r="N31" s="79">
        <v>76568</v>
      </c>
      <c r="O31" s="79">
        <v>4786437</v>
      </c>
      <c r="P31" s="79"/>
      <c r="Q31" s="79">
        <v>-1272356</v>
      </c>
      <c r="R31" s="79"/>
      <c r="S31" s="79">
        <v>58540</v>
      </c>
      <c r="T31" s="79"/>
      <c r="U31" s="79">
        <v>-1213816</v>
      </c>
    </row>
    <row r="32" spans="1:21" ht="15" x14ac:dyDescent="0.25">
      <c r="A32" s="56">
        <v>116</v>
      </c>
      <c r="B32" s="77" t="s">
        <v>44</v>
      </c>
      <c r="C32" s="78">
        <v>1.6560516499929689E-3</v>
      </c>
      <c r="D32" s="17">
        <v>743389</v>
      </c>
      <c r="E32" s="79">
        <v>0</v>
      </c>
      <c r="F32" s="79">
        <v>0</v>
      </c>
      <c r="G32" s="79">
        <v>0</v>
      </c>
      <c r="H32" s="79">
        <v>19941</v>
      </c>
      <c r="I32" s="79">
        <v>19941</v>
      </c>
      <c r="J32" s="79"/>
      <c r="K32" s="79">
        <v>377968</v>
      </c>
      <c r="L32" s="79">
        <v>0</v>
      </c>
      <c r="M32" s="79">
        <v>714983</v>
      </c>
      <c r="N32" s="79">
        <v>340545</v>
      </c>
      <c r="O32" s="79">
        <v>1433496</v>
      </c>
      <c r="P32" s="79"/>
      <c r="Q32" s="79">
        <v>-295257</v>
      </c>
      <c r="R32" s="79"/>
      <c r="S32" s="79">
        <v>-69442</v>
      </c>
      <c r="T32" s="79"/>
      <c r="U32" s="79">
        <v>-364699</v>
      </c>
    </row>
    <row r="33" spans="1:21" ht="15" x14ac:dyDescent="0.25">
      <c r="A33" s="56">
        <v>117</v>
      </c>
      <c r="B33" s="77" t="s">
        <v>45</v>
      </c>
      <c r="C33" s="78">
        <v>9.6086366752805503E-4</v>
      </c>
      <c r="D33" s="17">
        <v>431324</v>
      </c>
      <c r="E33" s="79">
        <v>0</v>
      </c>
      <c r="F33" s="79">
        <v>0</v>
      </c>
      <c r="G33" s="79">
        <v>0</v>
      </c>
      <c r="H33" s="79">
        <v>19301</v>
      </c>
      <c r="I33" s="79">
        <v>19301</v>
      </c>
      <c r="J33" s="79"/>
      <c r="K33" s="79">
        <v>219302</v>
      </c>
      <c r="L33" s="79">
        <v>0</v>
      </c>
      <c r="M33" s="79">
        <v>414843</v>
      </c>
      <c r="N33" s="79">
        <v>96722</v>
      </c>
      <c r="O33" s="79">
        <v>730867</v>
      </c>
      <c r="P33" s="79"/>
      <c r="Q33" s="79">
        <v>-171313</v>
      </c>
      <c r="R33" s="79"/>
      <c r="S33" s="79">
        <v>-18450</v>
      </c>
      <c r="T33" s="79"/>
      <c r="U33" s="79">
        <v>-189763</v>
      </c>
    </row>
    <row r="34" spans="1:21" ht="15" x14ac:dyDescent="0.25">
      <c r="A34" s="56">
        <v>119</v>
      </c>
      <c r="B34" s="77" t="s">
        <v>46</v>
      </c>
      <c r="C34" s="78">
        <v>3.2398916322827915E-5</v>
      </c>
      <c r="D34" s="17">
        <v>14544</v>
      </c>
      <c r="E34" s="79">
        <v>0</v>
      </c>
      <c r="F34" s="79">
        <v>0</v>
      </c>
      <c r="G34" s="79">
        <v>0</v>
      </c>
      <c r="H34" s="79">
        <v>17676</v>
      </c>
      <c r="I34" s="79">
        <v>17676</v>
      </c>
      <c r="J34" s="79"/>
      <c r="K34" s="79">
        <v>7395</v>
      </c>
      <c r="L34" s="79">
        <v>0</v>
      </c>
      <c r="M34" s="79">
        <v>13988</v>
      </c>
      <c r="N34" s="79">
        <v>13769</v>
      </c>
      <c r="O34" s="79">
        <v>35152</v>
      </c>
      <c r="P34" s="79"/>
      <c r="Q34" s="79">
        <v>-5776</v>
      </c>
      <c r="R34" s="79"/>
      <c r="S34" s="79">
        <v>2476</v>
      </c>
      <c r="T34" s="79"/>
      <c r="U34" s="79">
        <v>-3300</v>
      </c>
    </row>
    <row r="35" spans="1:21" ht="15" x14ac:dyDescent="0.25">
      <c r="A35" s="56">
        <v>121</v>
      </c>
      <c r="B35" s="77" t="s">
        <v>47</v>
      </c>
      <c r="C35" s="78">
        <v>4.3009893678232073E-4</v>
      </c>
      <c r="D35" s="17">
        <v>193068</v>
      </c>
      <c r="E35" s="79">
        <v>0</v>
      </c>
      <c r="F35" s="79">
        <v>0</v>
      </c>
      <c r="G35" s="79">
        <v>0</v>
      </c>
      <c r="H35" s="79">
        <v>108378</v>
      </c>
      <c r="I35" s="79">
        <v>108378</v>
      </c>
      <c r="J35" s="79"/>
      <c r="K35" s="79">
        <v>98163</v>
      </c>
      <c r="L35" s="79">
        <v>0</v>
      </c>
      <c r="M35" s="79">
        <v>185691</v>
      </c>
      <c r="N35" s="79">
        <v>11752</v>
      </c>
      <c r="O35" s="79">
        <v>295606</v>
      </c>
      <c r="P35" s="79"/>
      <c r="Q35" s="79">
        <v>-76682</v>
      </c>
      <c r="R35" s="79"/>
      <c r="S35" s="79">
        <v>31718</v>
      </c>
      <c r="T35" s="79"/>
      <c r="U35" s="79">
        <v>-44964</v>
      </c>
    </row>
    <row r="36" spans="1:21" ht="15" x14ac:dyDescent="0.25">
      <c r="A36" s="56">
        <v>122</v>
      </c>
      <c r="B36" s="77" t="s">
        <v>48</v>
      </c>
      <c r="C36" s="78">
        <v>4.597898309141334E-4</v>
      </c>
      <c r="D36" s="17">
        <v>206397</v>
      </c>
      <c r="E36" s="79">
        <v>0</v>
      </c>
      <c r="F36" s="79">
        <v>0</v>
      </c>
      <c r="G36" s="79">
        <v>0</v>
      </c>
      <c r="H36" s="79">
        <v>13599</v>
      </c>
      <c r="I36" s="79">
        <v>13599</v>
      </c>
      <c r="J36" s="79"/>
      <c r="K36" s="79">
        <v>104940</v>
      </c>
      <c r="L36" s="79">
        <v>0</v>
      </c>
      <c r="M36" s="79">
        <v>198510</v>
      </c>
      <c r="N36" s="79">
        <v>25684</v>
      </c>
      <c r="O36" s="79">
        <v>329134</v>
      </c>
      <c r="P36" s="79"/>
      <c r="Q36" s="79">
        <v>-81976</v>
      </c>
      <c r="R36" s="79"/>
      <c r="S36" s="79">
        <v>-9600</v>
      </c>
      <c r="T36" s="79"/>
      <c r="U36" s="79">
        <v>-91576</v>
      </c>
    </row>
    <row r="37" spans="1:21" ht="15" x14ac:dyDescent="0.25">
      <c r="A37" s="56">
        <v>123</v>
      </c>
      <c r="B37" s="77" t="s">
        <v>49</v>
      </c>
      <c r="C37" s="78">
        <v>2.739936050534244E-3</v>
      </c>
      <c r="D37" s="17">
        <v>1229928</v>
      </c>
      <c r="E37" s="79">
        <v>0</v>
      </c>
      <c r="F37" s="79">
        <v>0</v>
      </c>
      <c r="G37" s="79">
        <v>0</v>
      </c>
      <c r="H37" s="79">
        <v>274468</v>
      </c>
      <c r="I37" s="79">
        <v>274468</v>
      </c>
      <c r="J37" s="79"/>
      <c r="K37" s="79">
        <v>625348</v>
      </c>
      <c r="L37" s="79">
        <v>0</v>
      </c>
      <c r="M37" s="79">
        <v>1182940</v>
      </c>
      <c r="N37" s="79">
        <v>139724</v>
      </c>
      <c r="O37" s="79">
        <v>1948012</v>
      </c>
      <c r="P37" s="79"/>
      <c r="Q37" s="79">
        <v>-488504</v>
      </c>
      <c r="R37" s="79"/>
      <c r="S37" s="79">
        <v>-5414</v>
      </c>
      <c r="T37" s="79"/>
      <c r="U37" s="79">
        <v>-493918</v>
      </c>
    </row>
    <row r="38" spans="1:21" ht="15" x14ac:dyDescent="0.25">
      <c r="A38" s="56">
        <v>124</v>
      </c>
      <c r="B38" s="77" t="s">
        <v>50</v>
      </c>
      <c r="C38" s="78">
        <v>0</v>
      </c>
      <c r="D38" s="17">
        <v>0</v>
      </c>
      <c r="E38" s="79">
        <v>0</v>
      </c>
      <c r="F38" s="79">
        <v>0</v>
      </c>
      <c r="G38" s="79">
        <v>0</v>
      </c>
      <c r="H38" s="79">
        <v>0</v>
      </c>
      <c r="I38" s="79">
        <v>0</v>
      </c>
      <c r="J38" s="79"/>
      <c r="K38" s="79">
        <v>0</v>
      </c>
      <c r="L38" s="79">
        <v>0</v>
      </c>
      <c r="M38" s="79">
        <v>0</v>
      </c>
      <c r="N38" s="79">
        <v>0</v>
      </c>
      <c r="O38" s="79">
        <v>0</v>
      </c>
      <c r="P38" s="79"/>
      <c r="Q38" s="79">
        <v>0</v>
      </c>
      <c r="R38" s="79"/>
      <c r="S38" s="79">
        <v>0</v>
      </c>
      <c r="T38" s="79"/>
      <c r="U38" s="79">
        <v>0</v>
      </c>
    </row>
    <row r="39" spans="1:21" ht="15" x14ac:dyDescent="0.25">
      <c r="A39" s="56">
        <v>125</v>
      </c>
      <c r="B39" s="77" t="s">
        <v>51</v>
      </c>
      <c r="C39" s="78">
        <v>7.6422180855972258E-4</v>
      </c>
      <c r="D39" s="17">
        <v>343055</v>
      </c>
      <c r="E39" s="79">
        <v>0</v>
      </c>
      <c r="F39" s="79">
        <v>0</v>
      </c>
      <c r="G39" s="79">
        <v>0</v>
      </c>
      <c r="H39" s="79">
        <v>129831</v>
      </c>
      <c r="I39" s="79">
        <v>129831</v>
      </c>
      <c r="J39" s="79"/>
      <c r="K39" s="79">
        <v>174422</v>
      </c>
      <c r="L39" s="79">
        <v>0</v>
      </c>
      <c r="M39" s="79">
        <v>329945</v>
      </c>
      <c r="N39" s="79">
        <v>62737</v>
      </c>
      <c r="O39" s="79">
        <v>567104</v>
      </c>
      <c r="P39" s="79"/>
      <c r="Q39" s="79">
        <v>-136254</v>
      </c>
      <c r="R39" s="79"/>
      <c r="S39" s="79">
        <v>11343</v>
      </c>
      <c r="T39" s="79"/>
      <c r="U39" s="79">
        <v>-124911</v>
      </c>
    </row>
    <row r="40" spans="1:21" ht="15" x14ac:dyDescent="0.25">
      <c r="A40" s="56">
        <v>126</v>
      </c>
      <c r="B40" s="77" t="s">
        <v>52</v>
      </c>
      <c r="C40" s="78">
        <v>0</v>
      </c>
      <c r="D40" s="17">
        <v>0</v>
      </c>
      <c r="E40" s="79">
        <v>0</v>
      </c>
      <c r="F40" s="79">
        <v>0</v>
      </c>
      <c r="G40" s="79">
        <v>0</v>
      </c>
      <c r="H40" s="79">
        <v>0</v>
      </c>
      <c r="I40" s="79">
        <v>0</v>
      </c>
      <c r="J40" s="79"/>
      <c r="K40" s="79">
        <v>0</v>
      </c>
      <c r="L40" s="79">
        <v>0</v>
      </c>
      <c r="M40" s="79">
        <v>0</v>
      </c>
      <c r="N40" s="79">
        <v>0</v>
      </c>
      <c r="O40" s="79">
        <v>0</v>
      </c>
      <c r="P40" s="79"/>
      <c r="Q40" s="79">
        <v>0</v>
      </c>
      <c r="R40" s="79"/>
      <c r="S40" s="79">
        <v>0</v>
      </c>
      <c r="T40" s="79"/>
      <c r="U40" s="79">
        <v>0</v>
      </c>
    </row>
    <row r="41" spans="1:21" ht="15" x14ac:dyDescent="0.25">
      <c r="A41" s="56">
        <v>127</v>
      </c>
      <c r="B41" s="77" t="s">
        <v>53</v>
      </c>
      <c r="C41" s="78">
        <v>1.5739822397407848E-3</v>
      </c>
      <c r="D41" s="17">
        <v>706546</v>
      </c>
      <c r="E41" s="79">
        <v>0</v>
      </c>
      <c r="F41" s="79">
        <v>0</v>
      </c>
      <c r="G41" s="79">
        <v>0</v>
      </c>
      <c r="H41" s="79">
        <v>378536</v>
      </c>
      <c r="I41" s="79">
        <v>378536</v>
      </c>
      <c r="J41" s="79"/>
      <c r="K41" s="79">
        <v>359237</v>
      </c>
      <c r="L41" s="79">
        <v>0</v>
      </c>
      <c r="M41" s="79">
        <v>679551</v>
      </c>
      <c r="N41" s="79">
        <v>89418</v>
      </c>
      <c r="O41" s="79">
        <v>1128206</v>
      </c>
      <c r="P41" s="79"/>
      <c r="Q41" s="79">
        <v>-280625</v>
      </c>
      <c r="R41" s="79"/>
      <c r="S41" s="79">
        <v>87295</v>
      </c>
      <c r="T41" s="79"/>
      <c r="U41" s="79">
        <v>-193330</v>
      </c>
    </row>
    <row r="42" spans="1:21" ht="15" x14ac:dyDescent="0.25">
      <c r="A42" s="56">
        <v>128</v>
      </c>
      <c r="B42" s="77" t="s">
        <v>54</v>
      </c>
      <c r="C42" s="78">
        <v>2.4187065473068115E-3</v>
      </c>
      <c r="D42" s="17">
        <v>1085737</v>
      </c>
      <c r="E42" s="79">
        <v>0</v>
      </c>
      <c r="F42" s="79">
        <v>0</v>
      </c>
      <c r="G42" s="79">
        <v>0</v>
      </c>
      <c r="H42" s="79">
        <v>201225</v>
      </c>
      <c r="I42" s="79">
        <v>201225</v>
      </c>
      <c r="J42" s="79"/>
      <c r="K42" s="79">
        <v>552032</v>
      </c>
      <c r="L42" s="79">
        <v>0</v>
      </c>
      <c r="M42" s="79">
        <v>1044252</v>
      </c>
      <c r="N42" s="79">
        <v>78159</v>
      </c>
      <c r="O42" s="79">
        <v>1674443</v>
      </c>
      <c r="P42" s="79"/>
      <c r="Q42" s="79">
        <v>-431231</v>
      </c>
      <c r="R42" s="79"/>
      <c r="S42" s="79">
        <v>6156</v>
      </c>
      <c r="T42" s="79"/>
      <c r="U42" s="79">
        <v>-425075</v>
      </c>
    </row>
    <row r="43" spans="1:21" ht="15" x14ac:dyDescent="0.25">
      <c r="A43" s="56">
        <v>129</v>
      </c>
      <c r="B43" s="77" t="s">
        <v>55</v>
      </c>
      <c r="C43" s="78">
        <v>1.1560876030296946E-3</v>
      </c>
      <c r="D43" s="17">
        <v>518958</v>
      </c>
      <c r="E43" s="79">
        <v>0</v>
      </c>
      <c r="F43" s="79">
        <v>0</v>
      </c>
      <c r="G43" s="79">
        <v>0</v>
      </c>
      <c r="H43" s="79">
        <v>90717</v>
      </c>
      <c r="I43" s="79">
        <v>90717</v>
      </c>
      <c r="J43" s="79"/>
      <c r="K43" s="79">
        <v>263859</v>
      </c>
      <c r="L43" s="79">
        <v>0</v>
      </c>
      <c r="M43" s="79">
        <v>499129</v>
      </c>
      <c r="N43" s="79">
        <v>59493</v>
      </c>
      <c r="O43" s="79">
        <v>822481</v>
      </c>
      <c r="P43" s="79"/>
      <c r="Q43" s="79">
        <v>-206119</v>
      </c>
      <c r="R43" s="79"/>
      <c r="S43" s="79">
        <v>19976</v>
      </c>
      <c r="T43" s="79"/>
      <c r="U43" s="79">
        <v>-186143</v>
      </c>
    </row>
    <row r="44" spans="1:21" ht="15" x14ac:dyDescent="0.25">
      <c r="A44" s="56">
        <v>131</v>
      </c>
      <c r="B44" s="77" t="s">
        <v>56</v>
      </c>
      <c r="C44" s="78">
        <v>0</v>
      </c>
      <c r="D44" s="17">
        <v>0</v>
      </c>
      <c r="E44" s="79">
        <v>0</v>
      </c>
      <c r="F44" s="79">
        <v>0</v>
      </c>
      <c r="G44" s="79">
        <v>0</v>
      </c>
      <c r="H44" s="79">
        <v>0</v>
      </c>
      <c r="I44" s="79">
        <v>0</v>
      </c>
      <c r="J44" s="79"/>
      <c r="K44" s="79">
        <v>0</v>
      </c>
      <c r="L44" s="79">
        <v>0</v>
      </c>
      <c r="M44" s="79">
        <v>0</v>
      </c>
      <c r="N44" s="79">
        <v>0</v>
      </c>
      <c r="O44" s="79">
        <v>0</v>
      </c>
      <c r="P44" s="79"/>
      <c r="Q44" s="79">
        <v>0</v>
      </c>
      <c r="R44" s="79"/>
      <c r="S44" s="79">
        <v>0</v>
      </c>
      <c r="T44" s="79"/>
      <c r="U44" s="79">
        <v>0</v>
      </c>
    </row>
    <row r="45" spans="1:21" ht="15" x14ac:dyDescent="0.25">
      <c r="A45" s="56">
        <v>132</v>
      </c>
      <c r="B45" s="77" t="s">
        <v>57</v>
      </c>
      <c r="C45" s="78">
        <v>5.2920797775752638E-4</v>
      </c>
      <c r="D45" s="17">
        <v>237553</v>
      </c>
      <c r="E45" s="79">
        <v>0</v>
      </c>
      <c r="F45" s="79">
        <v>0</v>
      </c>
      <c r="G45" s="79">
        <v>0</v>
      </c>
      <c r="H45" s="79">
        <v>190277</v>
      </c>
      <c r="I45" s="79">
        <v>190277</v>
      </c>
      <c r="J45" s="79"/>
      <c r="K45" s="79">
        <v>120783</v>
      </c>
      <c r="L45" s="79">
        <v>0</v>
      </c>
      <c r="M45" s="79">
        <v>228480</v>
      </c>
      <c r="N45" s="79">
        <v>0</v>
      </c>
      <c r="O45" s="79">
        <v>349263</v>
      </c>
      <c r="P45" s="79"/>
      <c r="Q45" s="79">
        <v>-94352</v>
      </c>
      <c r="R45" s="79"/>
      <c r="S45" s="79">
        <v>61604</v>
      </c>
      <c r="T45" s="79"/>
      <c r="U45" s="79">
        <v>-32748</v>
      </c>
    </row>
    <row r="46" spans="1:21" ht="15" x14ac:dyDescent="0.25">
      <c r="A46" s="56">
        <v>133</v>
      </c>
      <c r="B46" s="77" t="s">
        <v>58</v>
      </c>
      <c r="C46" s="78">
        <v>1.1434778191730635E-3</v>
      </c>
      <c r="D46" s="17">
        <v>513301</v>
      </c>
      <c r="E46" s="79">
        <v>0</v>
      </c>
      <c r="F46" s="79">
        <v>0</v>
      </c>
      <c r="G46" s="79">
        <v>0</v>
      </c>
      <c r="H46" s="79">
        <v>68905</v>
      </c>
      <c r="I46" s="79">
        <v>68905</v>
      </c>
      <c r="J46" s="79"/>
      <c r="K46" s="79">
        <v>260981</v>
      </c>
      <c r="L46" s="79">
        <v>0</v>
      </c>
      <c r="M46" s="79">
        <v>493685</v>
      </c>
      <c r="N46" s="79">
        <v>98223</v>
      </c>
      <c r="O46" s="79">
        <v>852889</v>
      </c>
      <c r="P46" s="79"/>
      <c r="Q46" s="79">
        <v>-203871</v>
      </c>
      <c r="R46" s="79"/>
      <c r="S46" s="79">
        <v>-1953</v>
      </c>
      <c r="T46" s="79"/>
      <c r="U46" s="79">
        <v>-205824</v>
      </c>
    </row>
    <row r="47" spans="1:21" ht="15" x14ac:dyDescent="0.25">
      <c r="A47" s="56">
        <v>135</v>
      </c>
      <c r="B47" s="77" t="s">
        <v>59</v>
      </c>
      <c r="C47" s="78">
        <v>0</v>
      </c>
      <c r="D47" s="17">
        <v>0</v>
      </c>
      <c r="E47" s="79">
        <v>0</v>
      </c>
      <c r="F47" s="79">
        <v>0</v>
      </c>
      <c r="G47" s="79">
        <v>0</v>
      </c>
      <c r="H47" s="79">
        <v>0</v>
      </c>
      <c r="I47" s="79">
        <v>0</v>
      </c>
      <c r="J47" s="79"/>
      <c r="K47" s="79">
        <v>0</v>
      </c>
      <c r="L47" s="79">
        <v>0</v>
      </c>
      <c r="M47" s="79">
        <v>0</v>
      </c>
      <c r="N47" s="79">
        <v>0</v>
      </c>
      <c r="O47" s="79">
        <v>0</v>
      </c>
      <c r="P47" s="79"/>
      <c r="Q47" s="79">
        <v>0</v>
      </c>
      <c r="R47" s="79"/>
      <c r="S47" s="79">
        <v>0</v>
      </c>
      <c r="T47" s="79"/>
      <c r="U47" s="79">
        <v>0</v>
      </c>
    </row>
    <row r="48" spans="1:21" ht="15" x14ac:dyDescent="0.25">
      <c r="A48" s="56">
        <v>136</v>
      </c>
      <c r="B48" s="77" t="s">
        <v>60</v>
      </c>
      <c r="C48" s="78">
        <v>2.3304135111876867E-3</v>
      </c>
      <c r="D48" s="17">
        <v>1046103</v>
      </c>
      <c r="E48" s="79">
        <v>0</v>
      </c>
      <c r="F48" s="79">
        <v>0</v>
      </c>
      <c r="G48" s="79">
        <v>0</v>
      </c>
      <c r="H48" s="79">
        <v>115376</v>
      </c>
      <c r="I48" s="79">
        <v>115376</v>
      </c>
      <c r="J48" s="79"/>
      <c r="K48" s="79">
        <v>531880</v>
      </c>
      <c r="L48" s="79">
        <v>0</v>
      </c>
      <c r="M48" s="79">
        <v>1006132</v>
      </c>
      <c r="N48" s="79">
        <v>153135</v>
      </c>
      <c r="O48" s="79">
        <v>1691147</v>
      </c>
      <c r="P48" s="79"/>
      <c r="Q48" s="79">
        <v>-415489</v>
      </c>
      <c r="R48" s="79"/>
      <c r="S48" s="79">
        <v>-34335</v>
      </c>
      <c r="T48" s="79"/>
      <c r="U48" s="79">
        <v>-449824</v>
      </c>
    </row>
    <row r="49" spans="1:21" ht="15" x14ac:dyDescent="0.25">
      <c r="A49" s="56">
        <v>137</v>
      </c>
      <c r="B49" s="77" t="s">
        <v>61</v>
      </c>
      <c r="C49" s="78">
        <v>0</v>
      </c>
      <c r="D49" s="17">
        <v>0</v>
      </c>
      <c r="E49" s="79">
        <v>0</v>
      </c>
      <c r="F49" s="79">
        <v>0</v>
      </c>
      <c r="G49" s="79">
        <v>0</v>
      </c>
      <c r="H49" s="79">
        <v>0</v>
      </c>
      <c r="I49" s="79">
        <v>0</v>
      </c>
      <c r="J49" s="79"/>
      <c r="K49" s="79">
        <v>0</v>
      </c>
      <c r="L49" s="79">
        <v>0</v>
      </c>
      <c r="M49" s="79">
        <v>0</v>
      </c>
      <c r="N49" s="79">
        <v>0</v>
      </c>
      <c r="O49" s="79">
        <v>0</v>
      </c>
      <c r="P49" s="79"/>
      <c r="Q49" s="79">
        <v>0</v>
      </c>
      <c r="R49" s="79"/>
      <c r="S49" s="79">
        <v>0</v>
      </c>
      <c r="T49" s="79"/>
      <c r="U49" s="79">
        <v>0</v>
      </c>
    </row>
    <row r="50" spans="1:21" ht="15" x14ac:dyDescent="0.25">
      <c r="A50" s="56">
        <v>138</v>
      </c>
      <c r="B50" s="77" t="s">
        <v>62</v>
      </c>
      <c r="C50" s="78">
        <v>0</v>
      </c>
      <c r="D50" s="17">
        <v>0</v>
      </c>
      <c r="E50" s="79">
        <v>0</v>
      </c>
      <c r="F50" s="79">
        <v>0</v>
      </c>
      <c r="G50" s="79">
        <v>0</v>
      </c>
      <c r="H50" s="79">
        <v>0</v>
      </c>
      <c r="I50" s="79">
        <v>0</v>
      </c>
      <c r="J50" s="79"/>
      <c r="K50" s="79">
        <v>0</v>
      </c>
      <c r="L50" s="79">
        <v>0</v>
      </c>
      <c r="M50" s="79">
        <v>0</v>
      </c>
      <c r="N50" s="79">
        <v>0</v>
      </c>
      <c r="O50" s="79">
        <v>0</v>
      </c>
      <c r="P50" s="79"/>
      <c r="Q50" s="79">
        <v>0</v>
      </c>
      <c r="R50" s="79"/>
      <c r="S50" s="79">
        <v>0</v>
      </c>
      <c r="T50" s="79"/>
      <c r="U50" s="79">
        <v>0</v>
      </c>
    </row>
    <row r="51" spans="1:21" ht="15" x14ac:dyDescent="0.25">
      <c r="A51" s="56">
        <v>140</v>
      </c>
      <c r="B51" s="77" t="s">
        <v>63</v>
      </c>
      <c r="C51" s="78">
        <v>1.3531197083969197E-3</v>
      </c>
      <c r="D51" s="17">
        <v>607407</v>
      </c>
      <c r="E51" s="79">
        <v>0</v>
      </c>
      <c r="F51" s="79">
        <v>0</v>
      </c>
      <c r="G51" s="79">
        <v>0</v>
      </c>
      <c r="H51" s="79">
        <v>216023</v>
      </c>
      <c r="I51" s="79">
        <v>216023</v>
      </c>
      <c r="J51" s="79"/>
      <c r="K51" s="79">
        <v>308828</v>
      </c>
      <c r="L51" s="79">
        <v>0</v>
      </c>
      <c r="M51" s="79">
        <v>584196</v>
      </c>
      <c r="N51" s="79">
        <v>28906</v>
      </c>
      <c r="O51" s="79">
        <v>921930</v>
      </c>
      <c r="P51" s="79"/>
      <c r="Q51" s="79">
        <v>-241247</v>
      </c>
      <c r="R51" s="79"/>
      <c r="S51" s="79">
        <v>45611</v>
      </c>
      <c r="T51" s="79"/>
      <c r="U51" s="79">
        <v>-195636</v>
      </c>
    </row>
    <row r="52" spans="1:21" ht="15" x14ac:dyDescent="0.25">
      <c r="A52" s="56">
        <v>141</v>
      </c>
      <c r="B52" s="77" t="s">
        <v>64</v>
      </c>
      <c r="C52" s="78">
        <v>4.5055707516835474E-3</v>
      </c>
      <c r="D52" s="17">
        <v>2022519</v>
      </c>
      <c r="E52" s="79">
        <v>0</v>
      </c>
      <c r="F52" s="79">
        <v>0</v>
      </c>
      <c r="G52" s="79">
        <v>0</v>
      </c>
      <c r="H52" s="79">
        <v>301161</v>
      </c>
      <c r="I52" s="79">
        <v>301161</v>
      </c>
      <c r="J52" s="79"/>
      <c r="K52" s="79">
        <v>1028326</v>
      </c>
      <c r="L52" s="79">
        <v>0</v>
      </c>
      <c r="M52" s="79">
        <v>1945234</v>
      </c>
      <c r="N52" s="79">
        <v>163215</v>
      </c>
      <c r="O52" s="79">
        <v>3136775</v>
      </c>
      <c r="P52" s="79"/>
      <c r="Q52" s="79">
        <v>-803298</v>
      </c>
      <c r="R52" s="79"/>
      <c r="S52" s="79">
        <v>22711</v>
      </c>
      <c r="T52" s="79"/>
      <c r="U52" s="79">
        <v>-780587</v>
      </c>
    </row>
    <row r="53" spans="1:21" ht="15" x14ac:dyDescent="0.25">
      <c r="A53" s="56">
        <v>142</v>
      </c>
      <c r="B53" s="77" t="s">
        <v>65</v>
      </c>
      <c r="C53" s="78">
        <v>0</v>
      </c>
      <c r="D53" s="17">
        <v>0</v>
      </c>
      <c r="E53" s="79">
        <v>0</v>
      </c>
      <c r="F53" s="79">
        <v>0</v>
      </c>
      <c r="G53" s="79">
        <v>0</v>
      </c>
      <c r="H53" s="79">
        <v>0</v>
      </c>
      <c r="I53" s="79">
        <v>0</v>
      </c>
      <c r="J53" s="79"/>
      <c r="K53" s="79">
        <v>0</v>
      </c>
      <c r="L53" s="79">
        <v>0</v>
      </c>
      <c r="M53" s="79">
        <v>0</v>
      </c>
      <c r="N53" s="79">
        <v>0</v>
      </c>
      <c r="O53" s="79">
        <v>0</v>
      </c>
      <c r="P53" s="79"/>
      <c r="Q53" s="79">
        <v>0</v>
      </c>
      <c r="R53" s="79"/>
      <c r="S53" s="79">
        <v>0</v>
      </c>
      <c r="T53" s="79"/>
      <c r="U53" s="79">
        <v>0</v>
      </c>
    </row>
    <row r="54" spans="1:21" ht="15" x14ac:dyDescent="0.25">
      <c r="A54" s="56">
        <v>143</v>
      </c>
      <c r="B54" s="77" t="s">
        <v>66</v>
      </c>
      <c r="C54" s="78">
        <v>2.6674738124751924E-4</v>
      </c>
      <c r="D54" s="17">
        <v>119741</v>
      </c>
      <c r="E54" s="79">
        <v>0</v>
      </c>
      <c r="F54" s="79">
        <v>0</v>
      </c>
      <c r="G54" s="79">
        <v>0</v>
      </c>
      <c r="H54" s="79">
        <v>16777</v>
      </c>
      <c r="I54" s="79">
        <v>16777</v>
      </c>
      <c r="J54" s="79"/>
      <c r="K54" s="79">
        <v>60881</v>
      </c>
      <c r="L54" s="79">
        <v>0</v>
      </c>
      <c r="M54" s="79">
        <v>115165</v>
      </c>
      <c r="N54" s="79">
        <v>44401</v>
      </c>
      <c r="O54" s="79">
        <v>220447</v>
      </c>
      <c r="P54" s="79"/>
      <c r="Q54" s="79">
        <v>-47558</v>
      </c>
      <c r="R54" s="79"/>
      <c r="S54" s="79">
        <v>-8285</v>
      </c>
      <c r="T54" s="79"/>
      <c r="U54" s="79">
        <v>-55843</v>
      </c>
    </row>
    <row r="55" spans="1:21" ht="15" x14ac:dyDescent="0.25">
      <c r="A55" s="56">
        <v>146</v>
      </c>
      <c r="B55" s="77" t="s">
        <v>67</v>
      </c>
      <c r="C55" s="78">
        <v>6.0492678392187174E-4</v>
      </c>
      <c r="D55" s="17">
        <v>271546</v>
      </c>
      <c r="E55" s="79">
        <v>0</v>
      </c>
      <c r="F55" s="79">
        <v>0</v>
      </c>
      <c r="G55" s="79">
        <v>0</v>
      </c>
      <c r="H55" s="79">
        <v>21756</v>
      </c>
      <c r="I55" s="79">
        <v>21756</v>
      </c>
      <c r="J55" s="79"/>
      <c r="K55" s="79">
        <v>138065</v>
      </c>
      <c r="L55" s="79">
        <v>0</v>
      </c>
      <c r="M55" s="79">
        <v>261171</v>
      </c>
      <c r="N55" s="79">
        <v>82634</v>
      </c>
      <c r="O55" s="79">
        <v>481870</v>
      </c>
      <c r="P55" s="79"/>
      <c r="Q55" s="79">
        <v>-107853</v>
      </c>
      <c r="R55" s="79"/>
      <c r="S55" s="79">
        <v>-9622</v>
      </c>
      <c r="T55" s="79"/>
      <c r="U55" s="79">
        <v>-117475</v>
      </c>
    </row>
    <row r="56" spans="1:21" ht="15" x14ac:dyDescent="0.25">
      <c r="A56" s="56">
        <v>147</v>
      </c>
      <c r="B56" s="77" t="s">
        <v>68</v>
      </c>
      <c r="C56" s="78">
        <v>4.1787516671721908E-4</v>
      </c>
      <c r="D56" s="17">
        <v>187579</v>
      </c>
      <c r="E56" s="79">
        <v>0</v>
      </c>
      <c r="F56" s="79">
        <v>0</v>
      </c>
      <c r="G56" s="79">
        <v>0</v>
      </c>
      <c r="H56" s="79">
        <v>36447</v>
      </c>
      <c r="I56" s="79">
        <v>36447</v>
      </c>
      <c r="J56" s="79"/>
      <c r="K56" s="79">
        <v>95373</v>
      </c>
      <c r="L56" s="79">
        <v>0</v>
      </c>
      <c r="M56" s="79">
        <v>180413</v>
      </c>
      <c r="N56" s="79">
        <v>8124</v>
      </c>
      <c r="O56" s="79">
        <v>283910</v>
      </c>
      <c r="P56" s="79"/>
      <c r="Q56" s="79">
        <v>-74503</v>
      </c>
      <c r="R56" s="79"/>
      <c r="S56" s="79">
        <v>14831</v>
      </c>
      <c r="T56" s="79"/>
      <c r="U56" s="79">
        <v>-59672</v>
      </c>
    </row>
    <row r="57" spans="1:21" ht="15" x14ac:dyDescent="0.25">
      <c r="A57" s="56">
        <v>148</v>
      </c>
      <c r="B57" s="77" t="s">
        <v>69</v>
      </c>
      <c r="C57" s="78">
        <v>6.7684470867400746E-5</v>
      </c>
      <c r="D57" s="17">
        <v>30378</v>
      </c>
      <c r="E57" s="79">
        <v>0</v>
      </c>
      <c r="F57" s="79">
        <v>0</v>
      </c>
      <c r="G57" s="79">
        <v>0</v>
      </c>
      <c r="H57" s="79">
        <v>13052</v>
      </c>
      <c r="I57" s="79">
        <v>13052</v>
      </c>
      <c r="J57" s="79"/>
      <c r="K57" s="79">
        <v>15448</v>
      </c>
      <c r="L57" s="79">
        <v>0</v>
      </c>
      <c r="M57" s="79">
        <v>29222</v>
      </c>
      <c r="N57" s="79">
        <v>7774</v>
      </c>
      <c r="O57" s="79">
        <v>52444</v>
      </c>
      <c r="P57" s="79"/>
      <c r="Q57" s="79">
        <v>-12068</v>
      </c>
      <c r="R57" s="79"/>
      <c r="S57" s="79">
        <v>2045</v>
      </c>
      <c r="T57" s="79"/>
      <c r="U57" s="79">
        <v>-10023</v>
      </c>
    </row>
    <row r="58" spans="1:21" ht="15" x14ac:dyDescent="0.25">
      <c r="A58" s="56">
        <v>149</v>
      </c>
      <c r="B58" s="77" t="s">
        <v>70</v>
      </c>
      <c r="C58" s="78">
        <v>0</v>
      </c>
      <c r="D58" s="17">
        <v>0</v>
      </c>
      <c r="E58" s="79">
        <v>0</v>
      </c>
      <c r="F58" s="79">
        <v>0</v>
      </c>
      <c r="G58" s="79">
        <v>0</v>
      </c>
      <c r="H58" s="79">
        <v>0</v>
      </c>
      <c r="I58" s="79">
        <v>0</v>
      </c>
      <c r="J58" s="79"/>
      <c r="K58" s="79">
        <v>0</v>
      </c>
      <c r="L58" s="79">
        <v>0</v>
      </c>
      <c r="M58" s="79">
        <v>0</v>
      </c>
      <c r="N58" s="79">
        <v>0</v>
      </c>
      <c r="O58" s="79">
        <v>0</v>
      </c>
      <c r="P58" s="79"/>
      <c r="Q58" s="79">
        <v>0</v>
      </c>
      <c r="R58" s="79"/>
      <c r="S58" s="79">
        <v>0</v>
      </c>
      <c r="T58" s="79"/>
      <c r="U58" s="79">
        <v>0</v>
      </c>
    </row>
    <row r="59" spans="1:21" ht="15" x14ac:dyDescent="0.25">
      <c r="A59" s="56">
        <v>150</v>
      </c>
      <c r="B59" s="77" t="s">
        <v>71</v>
      </c>
      <c r="C59" s="78">
        <v>0</v>
      </c>
      <c r="D59" s="17">
        <v>0</v>
      </c>
      <c r="E59" s="79">
        <v>0</v>
      </c>
      <c r="F59" s="79">
        <v>0</v>
      </c>
      <c r="G59" s="79">
        <v>0</v>
      </c>
      <c r="H59" s="79">
        <v>0</v>
      </c>
      <c r="I59" s="79">
        <v>0</v>
      </c>
      <c r="J59" s="79"/>
      <c r="K59" s="79">
        <v>0</v>
      </c>
      <c r="L59" s="79">
        <v>0</v>
      </c>
      <c r="M59" s="79">
        <v>0</v>
      </c>
      <c r="N59" s="79">
        <v>0</v>
      </c>
      <c r="O59" s="79">
        <v>0</v>
      </c>
      <c r="P59" s="79"/>
      <c r="Q59" s="79">
        <v>0</v>
      </c>
      <c r="R59" s="79"/>
      <c r="S59" s="79">
        <v>0</v>
      </c>
      <c r="T59" s="79"/>
      <c r="U59" s="79">
        <v>0</v>
      </c>
    </row>
    <row r="60" spans="1:21" ht="15" x14ac:dyDescent="0.25">
      <c r="A60" s="56">
        <v>151</v>
      </c>
      <c r="B60" s="77" t="s">
        <v>72</v>
      </c>
      <c r="C60" s="78">
        <v>1.5766174610851518E-3</v>
      </c>
      <c r="D60" s="17">
        <v>707735</v>
      </c>
      <c r="E60" s="79">
        <v>0</v>
      </c>
      <c r="F60" s="79">
        <v>0</v>
      </c>
      <c r="G60" s="79">
        <v>0</v>
      </c>
      <c r="H60" s="79">
        <v>59450</v>
      </c>
      <c r="I60" s="79">
        <v>59450</v>
      </c>
      <c r="J60" s="79"/>
      <c r="K60" s="79">
        <v>359838</v>
      </c>
      <c r="L60" s="79">
        <v>0</v>
      </c>
      <c r="M60" s="79">
        <v>680689</v>
      </c>
      <c r="N60" s="79">
        <v>85383</v>
      </c>
      <c r="O60" s="79">
        <v>1125910</v>
      </c>
      <c r="P60" s="79"/>
      <c r="Q60" s="79">
        <v>-281095</v>
      </c>
      <c r="R60" s="79"/>
      <c r="S60" s="79">
        <v>-1835</v>
      </c>
      <c r="T60" s="79"/>
      <c r="U60" s="79">
        <v>-282930</v>
      </c>
    </row>
    <row r="61" spans="1:21" ht="15" x14ac:dyDescent="0.25">
      <c r="A61" s="56">
        <v>152</v>
      </c>
      <c r="B61" s="77" t="s">
        <v>73</v>
      </c>
      <c r="C61" s="78">
        <v>1.2028985474244309E-3</v>
      </c>
      <c r="D61" s="17">
        <v>539972</v>
      </c>
      <c r="E61" s="79">
        <v>0</v>
      </c>
      <c r="F61" s="79">
        <v>0</v>
      </c>
      <c r="G61" s="79">
        <v>0</v>
      </c>
      <c r="H61" s="79">
        <v>113187</v>
      </c>
      <c r="I61" s="79">
        <v>113187</v>
      </c>
      <c r="J61" s="79"/>
      <c r="K61" s="79">
        <v>274543</v>
      </c>
      <c r="L61" s="79">
        <v>0</v>
      </c>
      <c r="M61" s="79">
        <v>519339</v>
      </c>
      <c r="N61" s="79">
        <v>0</v>
      </c>
      <c r="O61" s="79">
        <v>793882</v>
      </c>
      <c r="P61" s="79"/>
      <c r="Q61" s="79">
        <v>-214465</v>
      </c>
      <c r="R61" s="79"/>
      <c r="S61" s="79">
        <v>30728</v>
      </c>
      <c r="T61" s="79"/>
      <c r="U61" s="79">
        <v>-183737</v>
      </c>
    </row>
    <row r="62" spans="1:21" ht="15" x14ac:dyDescent="0.25">
      <c r="A62" s="56">
        <v>154</v>
      </c>
      <c r="B62" s="77" t="s">
        <v>74</v>
      </c>
      <c r="C62" s="78">
        <v>1.9616814555223613E-2</v>
      </c>
      <c r="D62" s="17">
        <v>8805833</v>
      </c>
      <c r="E62" s="79">
        <v>0</v>
      </c>
      <c r="F62" s="79">
        <v>0</v>
      </c>
      <c r="G62" s="79">
        <v>0</v>
      </c>
      <c r="H62" s="79">
        <v>524372</v>
      </c>
      <c r="I62" s="79">
        <v>524372</v>
      </c>
      <c r="J62" s="79"/>
      <c r="K62" s="79">
        <v>4477231</v>
      </c>
      <c r="L62" s="79">
        <v>0</v>
      </c>
      <c r="M62" s="79">
        <v>8469360</v>
      </c>
      <c r="N62" s="79">
        <v>116592</v>
      </c>
      <c r="O62" s="79">
        <v>13063183</v>
      </c>
      <c r="P62" s="79"/>
      <c r="Q62" s="79">
        <v>-3497480</v>
      </c>
      <c r="R62" s="79"/>
      <c r="S62" s="79">
        <v>67999</v>
      </c>
      <c r="T62" s="79"/>
      <c r="U62" s="79">
        <v>-3429481</v>
      </c>
    </row>
    <row r="63" spans="1:21" ht="15" x14ac:dyDescent="0.25">
      <c r="A63" s="56">
        <v>156</v>
      </c>
      <c r="B63" s="77" t="s">
        <v>75</v>
      </c>
      <c r="C63" s="78">
        <v>3.2762907858246385E-2</v>
      </c>
      <c r="D63" s="17">
        <v>14707017</v>
      </c>
      <c r="E63" s="79">
        <v>0</v>
      </c>
      <c r="F63" s="79">
        <v>0</v>
      </c>
      <c r="G63" s="79">
        <v>0</v>
      </c>
      <c r="H63" s="79">
        <v>1096437</v>
      </c>
      <c r="I63" s="79">
        <v>1096437</v>
      </c>
      <c r="J63" s="79"/>
      <c r="K63" s="79">
        <v>7477621</v>
      </c>
      <c r="L63" s="79">
        <v>0</v>
      </c>
      <c r="M63" s="79">
        <v>14145052</v>
      </c>
      <c r="N63" s="79">
        <v>992207</v>
      </c>
      <c r="O63" s="79">
        <v>22614880</v>
      </c>
      <c r="P63" s="79"/>
      <c r="Q63" s="79">
        <v>-5841297</v>
      </c>
      <c r="R63" s="79"/>
      <c r="S63" s="79">
        <v>-130930</v>
      </c>
      <c r="T63" s="79"/>
      <c r="U63" s="79">
        <v>-5972227</v>
      </c>
    </row>
    <row r="64" spans="1:21" ht="15" x14ac:dyDescent="0.25">
      <c r="A64" s="56">
        <v>157</v>
      </c>
      <c r="B64" s="77" t="s">
        <v>76</v>
      </c>
      <c r="C64" s="78">
        <v>1.721545323289145E-4</v>
      </c>
      <c r="D64" s="17">
        <v>77278</v>
      </c>
      <c r="E64" s="79">
        <v>0</v>
      </c>
      <c r="F64" s="79">
        <v>0</v>
      </c>
      <c r="G64" s="79">
        <v>0</v>
      </c>
      <c r="H64" s="79">
        <v>31361</v>
      </c>
      <c r="I64" s="79">
        <v>31361</v>
      </c>
      <c r="J64" s="79"/>
      <c r="K64" s="79">
        <v>39292</v>
      </c>
      <c r="L64" s="79">
        <v>0</v>
      </c>
      <c r="M64" s="79">
        <v>74326</v>
      </c>
      <c r="N64" s="79">
        <v>12014</v>
      </c>
      <c r="O64" s="79">
        <v>125632</v>
      </c>
      <c r="P64" s="79"/>
      <c r="Q64" s="79">
        <v>-30694</v>
      </c>
      <c r="R64" s="79"/>
      <c r="S64" s="79">
        <v>855</v>
      </c>
      <c r="T64" s="79"/>
      <c r="U64" s="79">
        <v>-29839</v>
      </c>
    </row>
    <row r="65" spans="1:21" ht="15" x14ac:dyDescent="0.25">
      <c r="A65" s="56">
        <v>158</v>
      </c>
      <c r="B65" s="77" t="s">
        <v>77</v>
      </c>
      <c r="C65" s="78">
        <v>0</v>
      </c>
      <c r="D65" s="17">
        <v>0</v>
      </c>
      <c r="E65" s="79">
        <v>0</v>
      </c>
      <c r="F65" s="79">
        <v>0</v>
      </c>
      <c r="G65" s="79">
        <v>0</v>
      </c>
      <c r="H65" s="79">
        <v>0</v>
      </c>
      <c r="I65" s="79">
        <v>0</v>
      </c>
      <c r="J65" s="79"/>
      <c r="K65" s="79">
        <v>0</v>
      </c>
      <c r="L65" s="79">
        <v>0</v>
      </c>
      <c r="M65" s="79">
        <v>0</v>
      </c>
      <c r="N65" s="79">
        <v>0</v>
      </c>
      <c r="O65" s="79">
        <v>0</v>
      </c>
      <c r="P65" s="79"/>
      <c r="Q65" s="79">
        <v>0</v>
      </c>
      <c r="R65" s="79"/>
      <c r="S65" s="79">
        <v>0</v>
      </c>
      <c r="T65" s="79"/>
      <c r="U65" s="79">
        <v>0</v>
      </c>
    </row>
    <row r="66" spans="1:21" ht="15" x14ac:dyDescent="0.25">
      <c r="A66" s="56">
        <v>160</v>
      </c>
      <c r="B66" s="77" t="s">
        <v>78</v>
      </c>
      <c r="C66" s="78">
        <v>1.0672180857876931E-4</v>
      </c>
      <c r="D66" s="17">
        <v>47906</v>
      </c>
      <c r="E66" s="79">
        <v>0</v>
      </c>
      <c r="F66" s="79">
        <v>0</v>
      </c>
      <c r="G66" s="79">
        <v>0</v>
      </c>
      <c r="H66" s="79">
        <v>18785</v>
      </c>
      <c r="I66" s="79">
        <v>18785</v>
      </c>
      <c r="J66" s="79"/>
      <c r="K66" s="79">
        <v>24358</v>
      </c>
      <c r="L66" s="79">
        <v>0</v>
      </c>
      <c r="M66" s="79">
        <v>46076</v>
      </c>
      <c r="N66" s="79">
        <v>3033</v>
      </c>
      <c r="O66" s="79">
        <v>73467</v>
      </c>
      <c r="P66" s="79"/>
      <c r="Q66" s="79">
        <v>-19027</v>
      </c>
      <c r="R66" s="79"/>
      <c r="S66" s="79">
        <v>4824</v>
      </c>
      <c r="T66" s="79"/>
      <c r="U66" s="79">
        <v>-14203</v>
      </c>
    </row>
    <row r="67" spans="1:21" ht="15" x14ac:dyDescent="0.25">
      <c r="A67" s="56">
        <v>161</v>
      </c>
      <c r="B67" s="77" t="s">
        <v>79</v>
      </c>
      <c r="C67" s="78">
        <v>8.4020582990144994E-3</v>
      </c>
      <c r="D67" s="17">
        <v>3771616</v>
      </c>
      <c r="E67" s="79">
        <v>0</v>
      </c>
      <c r="F67" s="79">
        <v>0</v>
      </c>
      <c r="G67" s="79">
        <v>0</v>
      </c>
      <c r="H67" s="79">
        <v>97177</v>
      </c>
      <c r="I67" s="79">
        <v>97177</v>
      </c>
      <c r="J67" s="79"/>
      <c r="K67" s="79">
        <v>1917638</v>
      </c>
      <c r="L67" s="79">
        <v>0</v>
      </c>
      <c r="M67" s="79">
        <v>3627503</v>
      </c>
      <c r="N67" s="79">
        <v>623794</v>
      </c>
      <c r="O67" s="79">
        <v>6168935</v>
      </c>
      <c r="P67" s="79"/>
      <c r="Q67" s="79">
        <v>-1498002</v>
      </c>
      <c r="R67" s="79"/>
      <c r="S67" s="79">
        <v>-77727</v>
      </c>
      <c r="T67" s="79"/>
      <c r="U67" s="79">
        <v>-1575729</v>
      </c>
    </row>
    <row r="68" spans="1:21" ht="15" x14ac:dyDescent="0.25">
      <c r="A68" s="56">
        <v>162</v>
      </c>
      <c r="B68" s="77" t="s">
        <v>80</v>
      </c>
      <c r="C68" s="78">
        <v>1.8382213778648346E-5</v>
      </c>
      <c r="D68" s="17">
        <v>8246</v>
      </c>
      <c r="E68" s="79">
        <v>0</v>
      </c>
      <c r="F68" s="79">
        <v>0</v>
      </c>
      <c r="G68" s="79">
        <v>0</v>
      </c>
      <c r="H68" s="79">
        <v>377</v>
      </c>
      <c r="I68" s="79">
        <v>377</v>
      </c>
      <c r="J68" s="79"/>
      <c r="K68" s="79">
        <v>4195</v>
      </c>
      <c r="L68" s="79">
        <v>0</v>
      </c>
      <c r="M68" s="79">
        <v>7936</v>
      </c>
      <c r="N68" s="79">
        <v>42</v>
      </c>
      <c r="O68" s="79">
        <v>12173</v>
      </c>
      <c r="P68" s="79"/>
      <c r="Q68" s="79">
        <v>-3277</v>
      </c>
      <c r="R68" s="79"/>
      <c r="S68" s="79">
        <v>90</v>
      </c>
      <c r="T68" s="79"/>
      <c r="U68" s="79">
        <v>-3187</v>
      </c>
    </row>
    <row r="69" spans="1:21" ht="15" x14ac:dyDescent="0.25">
      <c r="A69" s="56">
        <v>163</v>
      </c>
      <c r="B69" s="77" t="s">
        <v>81</v>
      </c>
      <c r="C69" s="78">
        <v>0</v>
      </c>
      <c r="D69" s="17">
        <v>0</v>
      </c>
      <c r="E69" s="79">
        <v>0</v>
      </c>
      <c r="F69" s="79">
        <v>0</v>
      </c>
      <c r="G69" s="79">
        <v>0</v>
      </c>
      <c r="H69" s="79">
        <v>0</v>
      </c>
      <c r="I69" s="79">
        <v>0</v>
      </c>
      <c r="J69" s="79"/>
      <c r="K69" s="79">
        <v>0</v>
      </c>
      <c r="L69" s="79">
        <v>0</v>
      </c>
      <c r="M69" s="79">
        <v>0</v>
      </c>
      <c r="N69" s="79">
        <v>0</v>
      </c>
      <c r="O69" s="79">
        <v>0</v>
      </c>
      <c r="P69" s="79"/>
      <c r="Q69" s="79">
        <v>0</v>
      </c>
      <c r="R69" s="79"/>
      <c r="S69" s="79">
        <v>0</v>
      </c>
      <c r="T69" s="79"/>
      <c r="U69" s="79">
        <v>0</v>
      </c>
    </row>
    <row r="70" spans="1:21" ht="15" x14ac:dyDescent="0.25">
      <c r="A70" s="56">
        <v>164</v>
      </c>
      <c r="B70" s="77" t="s">
        <v>82</v>
      </c>
      <c r="C70" s="78">
        <v>4.8379548683561211E-5</v>
      </c>
      <c r="D70" s="17">
        <v>21719</v>
      </c>
      <c r="E70" s="79">
        <v>0</v>
      </c>
      <c r="F70" s="79">
        <v>0</v>
      </c>
      <c r="G70" s="79">
        <v>0</v>
      </c>
      <c r="H70" s="79">
        <v>61954</v>
      </c>
      <c r="I70" s="79">
        <v>61954</v>
      </c>
      <c r="J70" s="79"/>
      <c r="K70" s="79">
        <v>11042</v>
      </c>
      <c r="L70" s="79">
        <v>0</v>
      </c>
      <c r="M70" s="79">
        <v>20887</v>
      </c>
      <c r="N70" s="79">
        <v>26075</v>
      </c>
      <c r="O70" s="79">
        <v>58004</v>
      </c>
      <c r="P70" s="79"/>
      <c r="Q70" s="79">
        <v>-8625</v>
      </c>
      <c r="R70" s="79"/>
      <c r="S70" s="79">
        <v>13136</v>
      </c>
      <c r="T70" s="79"/>
      <c r="U70" s="79">
        <v>4511</v>
      </c>
    </row>
    <row r="71" spans="1:21" ht="15" x14ac:dyDescent="0.25">
      <c r="A71" s="56">
        <v>165</v>
      </c>
      <c r="B71" s="77" t="s">
        <v>83</v>
      </c>
      <c r="C71" s="78">
        <v>1.1270849308551484E-3</v>
      </c>
      <c r="D71" s="17">
        <v>505939</v>
      </c>
      <c r="E71" s="79">
        <v>0</v>
      </c>
      <c r="F71" s="79">
        <v>0</v>
      </c>
      <c r="G71" s="79">
        <v>0</v>
      </c>
      <c r="H71" s="79">
        <v>170904</v>
      </c>
      <c r="I71" s="79">
        <v>170904</v>
      </c>
      <c r="J71" s="79"/>
      <c r="K71" s="79">
        <v>257240</v>
      </c>
      <c r="L71" s="79">
        <v>0</v>
      </c>
      <c r="M71" s="79">
        <v>486607</v>
      </c>
      <c r="N71" s="79">
        <v>19512</v>
      </c>
      <c r="O71" s="79">
        <v>763359</v>
      </c>
      <c r="P71" s="79"/>
      <c r="Q71" s="79">
        <v>-200948</v>
      </c>
      <c r="R71" s="79"/>
      <c r="S71" s="79">
        <v>25805</v>
      </c>
      <c r="T71" s="79"/>
      <c r="U71" s="79">
        <v>-175143</v>
      </c>
    </row>
    <row r="72" spans="1:21" ht="15" x14ac:dyDescent="0.25">
      <c r="A72" s="56">
        <v>166</v>
      </c>
      <c r="B72" s="77" t="s">
        <v>84</v>
      </c>
      <c r="C72" s="78">
        <v>2.0297299306230025E-4</v>
      </c>
      <c r="D72" s="17">
        <v>91115</v>
      </c>
      <c r="E72" s="79">
        <v>0</v>
      </c>
      <c r="F72" s="79">
        <v>0</v>
      </c>
      <c r="G72" s="79">
        <v>0</v>
      </c>
      <c r="H72" s="79">
        <v>40054</v>
      </c>
      <c r="I72" s="79">
        <v>40054</v>
      </c>
      <c r="J72" s="79"/>
      <c r="K72" s="79">
        <v>46325</v>
      </c>
      <c r="L72" s="79">
        <v>0</v>
      </c>
      <c r="M72" s="79">
        <v>87632</v>
      </c>
      <c r="N72" s="79">
        <v>19568</v>
      </c>
      <c r="O72" s="79">
        <v>153525</v>
      </c>
      <c r="P72" s="79"/>
      <c r="Q72" s="79">
        <v>-36188</v>
      </c>
      <c r="R72" s="79"/>
      <c r="S72" s="79">
        <v>755</v>
      </c>
      <c r="T72" s="79"/>
      <c r="U72" s="79">
        <v>-35433</v>
      </c>
    </row>
    <row r="73" spans="1:21" ht="15" x14ac:dyDescent="0.25">
      <c r="A73" s="56">
        <v>169</v>
      </c>
      <c r="B73" s="77" t="s">
        <v>85</v>
      </c>
      <c r="C73" s="78">
        <v>0</v>
      </c>
      <c r="D73" s="17">
        <v>0</v>
      </c>
      <c r="E73" s="79">
        <v>0</v>
      </c>
      <c r="F73" s="79">
        <v>0</v>
      </c>
      <c r="G73" s="79">
        <v>0</v>
      </c>
      <c r="H73" s="79">
        <v>0</v>
      </c>
      <c r="I73" s="79">
        <v>0</v>
      </c>
      <c r="J73" s="79"/>
      <c r="K73" s="79">
        <v>0</v>
      </c>
      <c r="L73" s="79">
        <v>0</v>
      </c>
      <c r="M73" s="79">
        <v>0</v>
      </c>
      <c r="N73" s="79">
        <v>0</v>
      </c>
      <c r="O73" s="79">
        <v>0</v>
      </c>
      <c r="P73" s="79"/>
      <c r="Q73" s="79">
        <v>0</v>
      </c>
      <c r="R73" s="79"/>
      <c r="S73" s="79">
        <v>0</v>
      </c>
      <c r="T73" s="79"/>
      <c r="U73" s="79">
        <v>0</v>
      </c>
    </row>
    <row r="74" spans="1:21" ht="15" x14ac:dyDescent="0.25">
      <c r="A74" s="56">
        <v>170</v>
      </c>
      <c r="B74" s="77" t="s">
        <v>86</v>
      </c>
      <c r="C74" s="78">
        <v>0</v>
      </c>
      <c r="D74" s="17">
        <v>0</v>
      </c>
      <c r="E74" s="79">
        <v>0</v>
      </c>
      <c r="F74" s="79">
        <v>0</v>
      </c>
      <c r="G74" s="79">
        <v>0</v>
      </c>
      <c r="H74" s="79">
        <v>0</v>
      </c>
      <c r="I74" s="79">
        <v>0</v>
      </c>
      <c r="J74" s="79"/>
      <c r="K74" s="79">
        <v>0</v>
      </c>
      <c r="L74" s="79">
        <v>0</v>
      </c>
      <c r="M74" s="79">
        <v>0</v>
      </c>
      <c r="N74" s="79">
        <v>0</v>
      </c>
      <c r="O74" s="79">
        <v>0</v>
      </c>
      <c r="P74" s="79"/>
      <c r="Q74" s="79">
        <v>0</v>
      </c>
      <c r="R74" s="79"/>
      <c r="S74" s="79">
        <v>0</v>
      </c>
      <c r="T74" s="79"/>
      <c r="U74" s="79">
        <v>0</v>
      </c>
    </row>
    <row r="75" spans="1:21" ht="15" x14ac:dyDescent="0.25">
      <c r="A75" s="56">
        <v>171</v>
      </c>
      <c r="B75" s="77" t="s">
        <v>87</v>
      </c>
      <c r="C75" s="78">
        <v>7.4000545344370073E-3</v>
      </c>
      <c r="D75" s="17">
        <v>3321826</v>
      </c>
      <c r="E75" s="79">
        <v>0</v>
      </c>
      <c r="F75" s="79">
        <v>0</v>
      </c>
      <c r="G75" s="79">
        <v>0</v>
      </c>
      <c r="H75" s="79">
        <v>76366</v>
      </c>
      <c r="I75" s="79">
        <v>76366</v>
      </c>
      <c r="J75" s="79"/>
      <c r="K75" s="79">
        <v>1688947</v>
      </c>
      <c r="L75" s="79">
        <v>0</v>
      </c>
      <c r="M75" s="79">
        <v>3194898</v>
      </c>
      <c r="N75" s="79">
        <v>73778</v>
      </c>
      <c r="O75" s="79">
        <v>4957623</v>
      </c>
      <c r="P75" s="79"/>
      <c r="Q75" s="79">
        <v>-1319355</v>
      </c>
      <c r="R75" s="79"/>
      <c r="S75" s="79">
        <v>26219</v>
      </c>
      <c r="T75" s="79"/>
      <c r="U75" s="79">
        <v>-1293136</v>
      </c>
    </row>
    <row r="76" spans="1:21" ht="15" x14ac:dyDescent="0.25">
      <c r="A76" s="56">
        <v>172</v>
      </c>
      <c r="B76" s="77" t="s">
        <v>88</v>
      </c>
      <c r="C76" s="78">
        <v>3.4144011873486254E-3</v>
      </c>
      <c r="D76" s="17">
        <v>1532699</v>
      </c>
      <c r="E76" s="79">
        <v>0</v>
      </c>
      <c r="F76" s="79">
        <v>0</v>
      </c>
      <c r="G76" s="79">
        <v>0</v>
      </c>
      <c r="H76" s="79">
        <v>299635</v>
      </c>
      <c r="I76" s="79">
        <v>299635</v>
      </c>
      <c r="J76" s="79"/>
      <c r="K76" s="79">
        <v>779284</v>
      </c>
      <c r="L76" s="79">
        <v>0</v>
      </c>
      <c r="M76" s="79">
        <v>1474133</v>
      </c>
      <c r="N76" s="79">
        <v>34389</v>
      </c>
      <c r="O76" s="79">
        <v>2287806</v>
      </c>
      <c r="P76" s="79"/>
      <c r="Q76" s="79">
        <v>-608753</v>
      </c>
      <c r="R76" s="79"/>
      <c r="S76" s="79">
        <v>48333</v>
      </c>
      <c r="T76" s="79"/>
      <c r="U76" s="79">
        <v>-560420</v>
      </c>
    </row>
    <row r="77" spans="1:21" ht="15" x14ac:dyDescent="0.25">
      <c r="A77" s="56">
        <v>173</v>
      </c>
      <c r="B77" s="77" t="s">
        <v>89</v>
      </c>
      <c r="C77" s="78">
        <v>0</v>
      </c>
      <c r="D77" s="17">
        <v>0</v>
      </c>
      <c r="E77" s="79">
        <v>0</v>
      </c>
      <c r="F77" s="79">
        <v>0</v>
      </c>
      <c r="G77" s="79">
        <v>0</v>
      </c>
      <c r="H77" s="79">
        <v>0</v>
      </c>
      <c r="I77" s="79">
        <v>0</v>
      </c>
      <c r="J77" s="79"/>
      <c r="K77" s="79">
        <v>0</v>
      </c>
      <c r="L77" s="79">
        <v>0</v>
      </c>
      <c r="M77" s="79">
        <v>0</v>
      </c>
      <c r="N77" s="79">
        <v>0</v>
      </c>
      <c r="O77" s="79">
        <v>0</v>
      </c>
      <c r="P77" s="79"/>
      <c r="Q77" s="79">
        <v>0</v>
      </c>
      <c r="R77" s="79"/>
      <c r="S77" s="79">
        <v>0</v>
      </c>
      <c r="T77" s="79"/>
      <c r="U77" s="79">
        <v>0</v>
      </c>
    </row>
    <row r="78" spans="1:21" ht="15" x14ac:dyDescent="0.25">
      <c r="A78" s="56">
        <v>174</v>
      </c>
      <c r="B78" s="77" t="s">
        <v>90</v>
      </c>
      <c r="C78" s="78">
        <v>1.5748473846858356E-3</v>
      </c>
      <c r="D78" s="17">
        <v>706935</v>
      </c>
      <c r="E78" s="79">
        <v>0</v>
      </c>
      <c r="F78" s="79">
        <v>0</v>
      </c>
      <c r="G78" s="79">
        <v>0</v>
      </c>
      <c r="H78" s="79">
        <v>414942</v>
      </c>
      <c r="I78" s="79">
        <v>414942</v>
      </c>
      <c r="J78" s="79"/>
      <c r="K78" s="79">
        <v>359434</v>
      </c>
      <c r="L78" s="79">
        <v>0</v>
      </c>
      <c r="M78" s="79">
        <v>679924</v>
      </c>
      <c r="N78" s="79">
        <v>0</v>
      </c>
      <c r="O78" s="79">
        <v>1039358</v>
      </c>
      <c r="P78" s="79"/>
      <c r="Q78" s="79">
        <v>-280779</v>
      </c>
      <c r="R78" s="79"/>
      <c r="S78" s="79">
        <v>103393</v>
      </c>
      <c r="T78" s="79"/>
      <c r="U78" s="79">
        <v>-177386</v>
      </c>
    </row>
    <row r="79" spans="1:21" ht="15" x14ac:dyDescent="0.25">
      <c r="A79" s="56">
        <v>175</v>
      </c>
      <c r="B79" s="77" t="s">
        <v>91</v>
      </c>
      <c r="C79" s="78">
        <v>0</v>
      </c>
      <c r="D79" s="17">
        <v>0</v>
      </c>
      <c r="E79" s="79">
        <v>0</v>
      </c>
      <c r="F79" s="79">
        <v>0</v>
      </c>
      <c r="G79" s="79">
        <v>0</v>
      </c>
      <c r="H79" s="79">
        <v>0</v>
      </c>
      <c r="I79" s="79">
        <v>0</v>
      </c>
      <c r="J79" s="79"/>
      <c r="K79" s="79">
        <v>0</v>
      </c>
      <c r="L79" s="79">
        <v>0</v>
      </c>
      <c r="M79" s="79">
        <v>0</v>
      </c>
      <c r="N79" s="79">
        <v>0</v>
      </c>
      <c r="O79" s="79">
        <v>0</v>
      </c>
      <c r="P79" s="79"/>
      <c r="Q79" s="79">
        <v>0</v>
      </c>
      <c r="R79" s="79"/>
      <c r="S79" s="79">
        <v>0</v>
      </c>
      <c r="T79" s="79"/>
      <c r="U79" s="79">
        <v>0</v>
      </c>
    </row>
    <row r="80" spans="1:21" ht="15" x14ac:dyDescent="0.25">
      <c r="A80" s="56">
        <v>180</v>
      </c>
      <c r="B80" s="77" t="s">
        <v>92</v>
      </c>
      <c r="C80" s="78">
        <v>1.276571311189375E-4</v>
      </c>
      <c r="D80" s="17">
        <v>57301</v>
      </c>
      <c r="E80" s="79">
        <v>0</v>
      </c>
      <c r="F80" s="79">
        <v>0</v>
      </c>
      <c r="G80" s="79">
        <v>0</v>
      </c>
      <c r="H80" s="79">
        <v>48068</v>
      </c>
      <c r="I80" s="79">
        <v>48068</v>
      </c>
      <c r="J80" s="79"/>
      <c r="K80" s="79">
        <v>29136</v>
      </c>
      <c r="L80" s="79">
        <v>0</v>
      </c>
      <c r="M80" s="79">
        <v>55115</v>
      </c>
      <c r="N80" s="79">
        <v>267</v>
      </c>
      <c r="O80" s="79">
        <v>84518</v>
      </c>
      <c r="P80" s="79"/>
      <c r="Q80" s="79">
        <v>-22760</v>
      </c>
      <c r="R80" s="79"/>
      <c r="S80" s="79">
        <v>10704</v>
      </c>
      <c r="T80" s="79"/>
      <c r="U80" s="79">
        <v>-12056</v>
      </c>
    </row>
    <row r="81" spans="1:21" ht="15" x14ac:dyDescent="0.25">
      <c r="A81" s="56">
        <v>181</v>
      </c>
      <c r="B81" s="77" t="s">
        <v>93</v>
      </c>
      <c r="C81" s="78">
        <v>1.5585052876562796E-3</v>
      </c>
      <c r="D81" s="17">
        <v>699602</v>
      </c>
      <c r="E81" s="79">
        <v>0</v>
      </c>
      <c r="F81" s="79">
        <v>0</v>
      </c>
      <c r="G81" s="79">
        <v>0</v>
      </c>
      <c r="H81" s="79">
        <v>135924</v>
      </c>
      <c r="I81" s="79">
        <v>135924</v>
      </c>
      <c r="J81" s="79"/>
      <c r="K81" s="79">
        <v>355704</v>
      </c>
      <c r="L81" s="79">
        <v>0</v>
      </c>
      <c r="M81" s="79">
        <v>672869</v>
      </c>
      <c r="N81" s="79">
        <v>108952</v>
      </c>
      <c r="O81" s="79">
        <v>1137525</v>
      </c>
      <c r="P81" s="79"/>
      <c r="Q81" s="79">
        <v>-277865</v>
      </c>
      <c r="R81" s="79"/>
      <c r="S81" s="79">
        <v>-8058</v>
      </c>
      <c r="T81" s="79"/>
      <c r="U81" s="79">
        <v>-285923</v>
      </c>
    </row>
    <row r="82" spans="1:21" ht="15" x14ac:dyDescent="0.25">
      <c r="A82" s="56">
        <v>182</v>
      </c>
      <c r="B82" s="77" t="s">
        <v>94</v>
      </c>
      <c r="C82" s="78">
        <v>7.733767689821645E-3</v>
      </c>
      <c r="D82" s="17">
        <v>3471624</v>
      </c>
      <c r="E82" s="79">
        <v>0</v>
      </c>
      <c r="F82" s="79">
        <v>0</v>
      </c>
      <c r="G82" s="79">
        <v>0</v>
      </c>
      <c r="H82" s="79">
        <v>1934850</v>
      </c>
      <c r="I82" s="79">
        <v>1934850</v>
      </c>
      <c r="J82" s="79"/>
      <c r="K82" s="79">
        <v>1765112</v>
      </c>
      <c r="L82" s="79">
        <v>0</v>
      </c>
      <c r="M82" s="79">
        <v>3338976</v>
      </c>
      <c r="N82" s="79">
        <v>222725</v>
      </c>
      <c r="O82" s="79">
        <v>5326813</v>
      </c>
      <c r="P82" s="79"/>
      <c r="Q82" s="79">
        <v>-1378853</v>
      </c>
      <c r="R82" s="79"/>
      <c r="S82" s="79">
        <v>230117</v>
      </c>
      <c r="T82" s="79"/>
      <c r="U82" s="79">
        <v>-1148736</v>
      </c>
    </row>
    <row r="83" spans="1:21" ht="15" x14ac:dyDescent="0.25">
      <c r="A83" s="56">
        <v>183</v>
      </c>
      <c r="B83" s="77" t="s">
        <v>95</v>
      </c>
      <c r="C83" s="78">
        <v>3.9090668564145675E-5</v>
      </c>
      <c r="D83" s="17">
        <v>17546</v>
      </c>
      <c r="E83" s="79">
        <v>0</v>
      </c>
      <c r="F83" s="79">
        <v>0</v>
      </c>
      <c r="G83" s="79">
        <v>0</v>
      </c>
      <c r="H83" s="79">
        <v>2935</v>
      </c>
      <c r="I83" s="79">
        <v>2935</v>
      </c>
      <c r="J83" s="79"/>
      <c r="K83" s="79">
        <v>8922</v>
      </c>
      <c r="L83" s="79">
        <v>0</v>
      </c>
      <c r="M83" s="79">
        <v>16877</v>
      </c>
      <c r="N83" s="79">
        <v>12511</v>
      </c>
      <c r="O83" s="79">
        <v>38310</v>
      </c>
      <c r="P83" s="79"/>
      <c r="Q83" s="79">
        <v>-6970</v>
      </c>
      <c r="R83" s="79"/>
      <c r="S83" s="79">
        <v>-2340</v>
      </c>
      <c r="T83" s="79"/>
      <c r="U83" s="79">
        <v>-9310</v>
      </c>
    </row>
    <row r="84" spans="1:21" ht="15" x14ac:dyDescent="0.25">
      <c r="A84" s="56">
        <v>184</v>
      </c>
      <c r="B84" s="77" t="s">
        <v>96</v>
      </c>
      <c r="C84" s="78">
        <v>0</v>
      </c>
      <c r="D84" s="17">
        <v>-3</v>
      </c>
      <c r="E84" s="79">
        <v>0</v>
      </c>
      <c r="F84" s="79">
        <v>0</v>
      </c>
      <c r="G84" s="79">
        <v>0</v>
      </c>
      <c r="H84" s="79">
        <v>1473</v>
      </c>
      <c r="I84" s="79">
        <v>1473</v>
      </c>
      <c r="J84" s="79"/>
      <c r="K84" s="79">
        <v>0</v>
      </c>
      <c r="L84" s="79">
        <v>0</v>
      </c>
      <c r="M84" s="79">
        <v>0</v>
      </c>
      <c r="N84" s="79">
        <v>23965</v>
      </c>
      <c r="O84" s="79">
        <v>23965</v>
      </c>
      <c r="P84" s="79"/>
      <c r="Q84" s="79">
        <v>0</v>
      </c>
      <c r="R84" s="79"/>
      <c r="S84" s="79">
        <v>-5528</v>
      </c>
      <c r="T84" s="79"/>
      <c r="U84" s="79">
        <v>-5528</v>
      </c>
    </row>
    <row r="85" spans="1:21" ht="15" x14ac:dyDescent="0.25">
      <c r="A85" s="56">
        <v>185</v>
      </c>
      <c r="B85" s="77" t="s">
        <v>97</v>
      </c>
      <c r="C85" s="78">
        <v>7.0083512720897846E-6</v>
      </c>
      <c r="D85" s="17">
        <v>3146</v>
      </c>
      <c r="E85" s="79">
        <v>0</v>
      </c>
      <c r="F85" s="79">
        <v>0</v>
      </c>
      <c r="G85" s="79">
        <v>0</v>
      </c>
      <c r="H85" s="79">
        <v>1777</v>
      </c>
      <c r="I85" s="79">
        <v>1777</v>
      </c>
      <c r="J85" s="79"/>
      <c r="K85" s="79">
        <v>1600</v>
      </c>
      <c r="L85" s="79">
        <v>0</v>
      </c>
      <c r="M85" s="79">
        <v>3026</v>
      </c>
      <c r="N85" s="79">
        <v>31983</v>
      </c>
      <c r="O85" s="79">
        <v>36609</v>
      </c>
      <c r="P85" s="79"/>
      <c r="Q85" s="79">
        <v>-1250</v>
      </c>
      <c r="R85" s="79"/>
      <c r="S85" s="79">
        <v>-7250</v>
      </c>
      <c r="T85" s="79"/>
      <c r="U85" s="79">
        <v>-8500</v>
      </c>
    </row>
    <row r="86" spans="1:21" ht="15" x14ac:dyDescent="0.25">
      <c r="A86" s="56">
        <v>186</v>
      </c>
      <c r="B86" s="77" t="s">
        <v>98</v>
      </c>
      <c r="C86" s="78">
        <v>5.6309761839369529E-5</v>
      </c>
      <c r="D86" s="17">
        <v>25279</v>
      </c>
      <c r="E86" s="79">
        <v>0</v>
      </c>
      <c r="F86" s="79">
        <v>0</v>
      </c>
      <c r="G86" s="79">
        <v>0</v>
      </c>
      <c r="H86" s="79">
        <v>24756</v>
      </c>
      <c r="I86" s="79">
        <v>24756</v>
      </c>
      <c r="J86" s="79"/>
      <c r="K86" s="79">
        <v>12852</v>
      </c>
      <c r="L86" s="79">
        <v>0</v>
      </c>
      <c r="M86" s="79">
        <v>24311</v>
      </c>
      <c r="N86" s="79">
        <v>10790</v>
      </c>
      <c r="O86" s="79">
        <v>47953</v>
      </c>
      <c r="P86" s="79"/>
      <c r="Q86" s="79">
        <v>-10039</v>
      </c>
      <c r="R86" s="79"/>
      <c r="S86" s="79">
        <v>2508</v>
      </c>
      <c r="T86" s="79"/>
      <c r="U86" s="79">
        <v>-7531</v>
      </c>
    </row>
    <row r="87" spans="1:21" ht="15" x14ac:dyDescent="0.25">
      <c r="A87" s="56">
        <v>187</v>
      </c>
      <c r="B87" s="77" t="s">
        <v>99</v>
      </c>
      <c r="C87" s="78">
        <v>4.4908810645686087E-5</v>
      </c>
      <c r="D87" s="17">
        <v>20159</v>
      </c>
      <c r="E87" s="79">
        <v>0</v>
      </c>
      <c r="F87" s="79">
        <v>0</v>
      </c>
      <c r="G87" s="79">
        <v>0</v>
      </c>
      <c r="H87" s="79">
        <v>15612</v>
      </c>
      <c r="I87" s="79">
        <v>15612</v>
      </c>
      <c r="J87" s="79"/>
      <c r="K87" s="79">
        <v>10250</v>
      </c>
      <c r="L87" s="79">
        <v>0</v>
      </c>
      <c r="M87" s="79">
        <v>19389</v>
      </c>
      <c r="N87" s="79">
        <v>30348</v>
      </c>
      <c r="O87" s="79">
        <v>59987</v>
      </c>
      <c r="P87" s="79"/>
      <c r="Q87" s="79">
        <v>-8007</v>
      </c>
      <c r="R87" s="79"/>
      <c r="S87" s="79">
        <v>-2823</v>
      </c>
      <c r="T87" s="79"/>
      <c r="U87" s="79">
        <v>-10830</v>
      </c>
    </row>
    <row r="88" spans="1:21" ht="15" x14ac:dyDescent="0.25">
      <c r="A88" s="56">
        <v>188</v>
      </c>
      <c r="B88" s="77" t="s">
        <v>100</v>
      </c>
      <c r="C88" s="78">
        <v>3.1225637561731592E-5</v>
      </c>
      <c r="D88" s="17">
        <v>14014</v>
      </c>
      <c r="E88" s="79">
        <v>0</v>
      </c>
      <c r="F88" s="79">
        <v>0</v>
      </c>
      <c r="G88" s="79">
        <v>0</v>
      </c>
      <c r="H88" s="79">
        <v>1398</v>
      </c>
      <c r="I88" s="79">
        <v>1398</v>
      </c>
      <c r="J88" s="79"/>
      <c r="K88" s="79">
        <v>7127</v>
      </c>
      <c r="L88" s="79">
        <v>0</v>
      </c>
      <c r="M88" s="79">
        <v>13481</v>
      </c>
      <c r="N88" s="79">
        <v>14625</v>
      </c>
      <c r="O88" s="79">
        <v>35233</v>
      </c>
      <c r="P88" s="79"/>
      <c r="Q88" s="79">
        <v>-5568</v>
      </c>
      <c r="R88" s="79"/>
      <c r="S88" s="79">
        <v>-4456</v>
      </c>
      <c r="T88" s="79"/>
      <c r="U88" s="79">
        <v>-10024</v>
      </c>
    </row>
    <row r="89" spans="1:21" ht="15" x14ac:dyDescent="0.25">
      <c r="A89" s="56">
        <v>190</v>
      </c>
      <c r="B89" s="77" t="s">
        <v>101</v>
      </c>
      <c r="C89" s="78">
        <v>3.2983016138958116E-5</v>
      </c>
      <c r="D89" s="17">
        <v>14802</v>
      </c>
      <c r="E89" s="79">
        <v>0</v>
      </c>
      <c r="F89" s="79">
        <v>0</v>
      </c>
      <c r="G89" s="79">
        <v>0</v>
      </c>
      <c r="H89" s="79">
        <v>2021</v>
      </c>
      <c r="I89" s="79">
        <v>2021</v>
      </c>
      <c r="J89" s="79"/>
      <c r="K89" s="79">
        <v>7528</v>
      </c>
      <c r="L89" s="79">
        <v>0</v>
      </c>
      <c r="M89" s="79">
        <v>14240</v>
      </c>
      <c r="N89" s="79">
        <v>723</v>
      </c>
      <c r="O89" s="79">
        <v>22491</v>
      </c>
      <c r="P89" s="79"/>
      <c r="Q89" s="79">
        <v>-5881</v>
      </c>
      <c r="R89" s="79"/>
      <c r="S89" s="79">
        <v>368</v>
      </c>
      <c r="T89" s="79"/>
      <c r="U89" s="79">
        <v>-5513</v>
      </c>
    </row>
    <row r="90" spans="1:21" ht="15" x14ac:dyDescent="0.25">
      <c r="A90" s="56">
        <v>191</v>
      </c>
      <c r="B90" s="77" t="s">
        <v>102</v>
      </c>
      <c r="C90" s="78">
        <v>3.1415969449642774E-3</v>
      </c>
      <c r="D90" s="17">
        <v>1410237</v>
      </c>
      <c r="E90" s="79">
        <v>0</v>
      </c>
      <c r="F90" s="79">
        <v>0</v>
      </c>
      <c r="G90" s="79">
        <v>0</v>
      </c>
      <c r="H90" s="79">
        <v>80780</v>
      </c>
      <c r="I90" s="79">
        <v>80780</v>
      </c>
      <c r="J90" s="79"/>
      <c r="K90" s="79">
        <v>717020</v>
      </c>
      <c r="L90" s="79">
        <v>0</v>
      </c>
      <c r="M90" s="79">
        <v>1356353</v>
      </c>
      <c r="N90" s="79">
        <v>129541</v>
      </c>
      <c r="O90" s="79">
        <v>2202914</v>
      </c>
      <c r="P90" s="79"/>
      <c r="Q90" s="79">
        <v>-560115</v>
      </c>
      <c r="R90" s="79"/>
      <c r="S90" s="79">
        <v>-3960</v>
      </c>
      <c r="T90" s="79"/>
      <c r="U90" s="79">
        <v>-564075</v>
      </c>
    </row>
    <row r="91" spans="1:21" ht="15" x14ac:dyDescent="0.25">
      <c r="A91" s="56">
        <v>192</v>
      </c>
      <c r="B91" s="77" t="s">
        <v>103</v>
      </c>
      <c r="C91" s="78">
        <v>4.3777011436749738E-5</v>
      </c>
      <c r="D91" s="17">
        <v>19650</v>
      </c>
      <c r="E91" s="79">
        <v>0</v>
      </c>
      <c r="F91" s="79">
        <v>0</v>
      </c>
      <c r="G91" s="79">
        <v>0</v>
      </c>
      <c r="H91" s="79">
        <v>32765</v>
      </c>
      <c r="I91" s="79">
        <v>32765</v>
      </c>
      <c r="J91" s="79"/>
      <c r="K91" s="79">
        <v>9991</v>
      </c>
      <c r="L91" s="79">
        <v>0</v>
      </c>
      <c r="M91" s="79">
        <v>18900</v>
      </c>
      <c r="N91" s="79">
        <v>54815</v>
      </c>
      <c r="O91" s="79">
        <v>83706</v>
      </c>
      <c r="P91" s="79"/>
      <c r="Q91" s="79">
        <v>-7805</v>
      </c>
      <c r="R91" s="79"/>
      <c r="S91" s="79">
        <v>-4305</v>
      </c>
      <c r="T91" s="79"/>
      <c r="U91" s="79">
        <v>-12110</v>
      </c>
    </row>
    <row r="92" spans="1:21" ht="15" x14ac:dyDescent="0.25">
      <c r="A92" s="56">
        <v>193</v>
      </c>
      <c r="B92" s="77" t="s">
        <v>104</v>
      </c>
      <c r="C92" s="78">
        <v>3.1037709794802748E-5</v>
      </c>
      <c r="D92" s="17">
        <v>13932</v>
      </c>
      <c r="E92" s="79">
        <v>0</v>
      </c>
      <c r="F92" s="79">
        <v>0</v>
      </c>
      <c r="G92" s="79">
        <v>0</v>
      </c>
      <c r="H92" s="79">
        <v>18018</v>
      </c>
      <c r="I92" s="79">
        <v>18018</v>
      </c>
      <c r="J92" s="79"/>
      <c r="K92" s="79">
        <v>7084</v>
      </c>
      <c r="L92" s="79">
        <v>0</v>
      </c>
      <c r="M92" s="79">
        <v>13400</v>
      </c>
      <c r="N92" s="79">
        <v>6238</v>
      </c>
      <c r="O92" s="79">
        <v>26722</v>
      </c>
      <c r="P92" s="79"/>
      <c r="Q92" s="79">
        <v>-5533</v>
      </c>
      <c r="R92" s="79"/>
      <c r="S92" s="79">
        <v>1782</v>
      </c>
      <c r="T92" s="79"/>
      <c r="U92" s="79">
        <v>-3751</v>
      </c>
    </row>
    <row r="93" spans="1:21" ht="15" x14ac:dyDescent="0.25">
      <c r="A93" s="56">
        <v>194</v>
      </c>
      <c r="B93" s="77" t="s">
        <v>105</v>
      </c>
      <c r="C93" s="78">
        <v>6.7414989221796558E-3</v>
      </c>
      <c r="D93" s="17">
        <v>3026211</v>
      </c>
      <c r="E93" s="79">
        <v>0</v>
      </c>
      <c r="F93" s="79">
        <v>0</v>
      </c>
      <c r="G93" s="79">
        <v>0</v>
      </c>
      <c r="H93" s="79">
        <v>282742</v>
      </c>
      <c r="I93" s="79">
        <v>282742</v>
      </c>
      <c r="J93" s="79"/>
      <c r="K93" s="79">
        <v>1538642</v>
      </c>
      <c r="L93" s="79">
        <v>0</v>
      </c>
      <c r="M93" s="79">
        <v>2910574</v>
      </c>
      <c r="N93" s="79">
        <v>53244</v>
      </c>
      <c r="O93" s="79">
        <v>4502460</v>
      </c>
      <c r="P93" s="79"/>
      <c r="Q93" s="79">
        <v>-1201941</v>
      </c>
      <c r="R93" s="79"/>
      <c r="S93" s="79">
        <v>47341</v>
      </c>
      <c r="T93" s="79"/>
      <c r="U93" s="79">
        <v>-1154600</v>
      </c>
    </row>
    <row r="94" spans="1:21" ht="15" x14ac:dyDescent="0.25">
      <c r="A94" s="56">
        <v>197</v>
      </c>
      <c r="B94" s="77" t="s">
        <v>106</v>
      </c>
      <c r="C94" s="78">
        <v>0</v>
      </c>
      <c r="D94" s="17">
        <v>0</v>
      </c>
      <c r="E94" s="79">
        <v>0</v>
      </c>
      <c r="F94" s="79">
        <v>0</v>
      </c>
      <c r="G94" s="79">
        <v>0</v>
      </c>
      <c r="H94" s="79">
        <v>0</v>
      </c>
      <c r="I94" s="79">
        <v>0</v>
      </c>
      <c r="J94" s="79"/>
      <c r="K94" s="79">
        <v>0</v>
      </c>
      <c r="L94" s="79">
        <v>0</v>
      </c>
      <c r="M94" s="79">
        <v>0</v>
      </c>
      <c r="N94" s="79">
        <v>0</v>
      </c>
      <c r="O94" s="79">
        <v>0</v>
      </c>
      <c r="P94" s="79"/>
      <c r="Q94" s="79">
        <v>0</v>
      </c>
      <c r="R94" s="79"/>
      <c r="S94" s="79">
        <v>0</v>
      </c>
      <c r="T94" s="79"/>
      <c r="U94" s="79">
        <v>0</v>
      </c>
    </row>
    <row r="95" spans="1:21" ht="15" x14ac:dyDescent="0.25">
      <c r="A95" s="56">
        <v>199</v>
      </c>
      <c r="B95" s="77" t="s">
        <v>107</v>
      </c>
      <c r="C95" s="78">
        <v>4.8655413101069194E-3</v>
      </c>
      <c r="D95" s="17">
        <v>2184105</v>
      </c>
      <c r="E95" s="79">
        <v>0</v>
      </c>
      <c r="F95" s="79">
        <v>0</v>
      </c>
      <c r="G95" s="79">
        <v>0</v>
      </c>
      <c r="H95" s="79">
        <v>203941</v>
      </c>
      <c r="I95" s="79">
        <v>203941</v>
      </c>
      <c r="J95" s="79"/>
      <c r="K95" s="79">
        <v>1110484</v>
      </c>
      <c r="L95" s="79">
        <v>0</v>
      </c>
      <c r="M95" s="79">
        <v>2100648</v>
      </c>
      <c r="N95" s="79">
        <v>33000</v>
      </c>
      <c r="O95" s="79">
        <v>3244132</v>
      </c>
      <c r="P95" s="79"/>
      <c r="Q95" s="79">
        <v>-867477</v>
      </c>
      <c r="R95" s="79"/>
      <c r="S95" s="79">
        <v>70114</v>
      </c>
      <c r="T95" s="79"/>
      <c r="U95" s="79">
        <v>-797363</v>
      </c>
    </row>
    <row r="96" spans="1:21" ht="15" x14ac:dyDescent="0.25">
      <c r="A96" s="56">
        <v>200</v>
      </c>
      <c r="B96" s="77" t="s">
        <v>108</v>
      </c>
      <c r="C96" s="78">
        <v>1.4956002770234747E-4</v>
      </c>
      <c r="D96" s="17">
        <v>67134</v>
      </c>
      <c r="E96" s="79">
        <v>0</v>
      </c>
      <c r="F96" s="79">
        <v>0</v>
      </c>
      <c r="G96" s="79">
        <v>0</v>
      </c>
      <c r="H96" s="79">
        <v>10645</v>
      </c>
      <c r="I96" s="79">
        <v>10645</v>
      </c>
      <c r="J96" s="79"/>
      <c r="K96" s="79">
        <v>34135</v>
      </c>
      <c r="L96" s="79">
        <v>0</v>
      </c>
      <c r="M96" s="79">
        <v>64571</v>
      </c>
      <c r="N96" s="79">
        <v>526</v>
      </c>
      <c r="O96" s="79">
        <v>99232</v>
      </c>
      <c r="P96" s="79"/>
      <c r="Q96" s="79">
        <v>-26665</v>
      </c>
      <c r="R96" s="79"/>
      <c r="S96" s="79">
        <v>4414</v>
      </c>
      <c r="T96" s="79"/>
      <c r="U96" s="79">
        <v>-22251</v>
      </c>
    </row>
    <row r="97" spans="1:21" ht="15" x14ac:dyDescent="0.25">
      <c r="A97" s="56">
        <v>201</v>
      </c>
      <c r="B97" s="77" t="s">
        <v>109</v>
      </c>
      <c r="C97" s="78">
        <v>3.6094202646538829E-3</v>
      </c>
      <c r="D97" s="17">
        <v>1620240</v>
      </c>
      <c r="E97" s="79">
        <v>0</v>
      </c>
      <c r="F97" s="79">
        <v>0</v>
      </c>
      <c r="G97" s="79">
        <v>0</v>
      </c>
      <c r="H97" s="79">
        <v>682706</v>
      </c>
      <c r="I97" s="79">
        <v>682706</v>
      </c>
      <c r="J97" s="79"/>
      <c r="K97" s="79">
        <v>823794</v>
      </c>
      <c r="L97" s="79">
        <v>0</v>
      </c>
      <c r="M97" s="79">
        <v>1558331</v>
      </c>
      <c r="N97" s="79">
        <v>0</v>
      </c>
      <c r="O97" s="79">
        <v>2382125</v>
      </c>
      <c r="P97" s="79"/>
      <c r="Q97" s="79">
        <v>-643523</v>
      </c>
      <c r="R97" s="79"/>
      <c r="S97" s="79">
        <v>186130</v>
      </c>
      <c r="T97" s="79"/>
      <c r="U97" s="79">
        <v>-457393</v>
      </c>
    </row>
    <row r="98" spans="1:21" ht="15" x14ac:dyDescent="0.25">
      <c r="A98" s="56">
        <v>202</v>
      </c>
      <c r="B98" s="77" t="s">
        <v>110</v>
      </c>
      <c r="C98" s="78">
        <v>1.0977309522694513E-3</v>
      </c>
      <c r="D98" s="17">
        <v>492764</v>
      </c>
      <c r="E98" s="79">
        <v>0</v>
      </c>
      <c r="F98" s="79">
        <v>0</v>
      </c>
      <c r="G98" s="79">
        <v>0</v>
      </c>
      <c r="H98" s="79">
        <v>10067</v>
      </c>
      <c r="I98" s="79">
        <v>10067</v>
      </c>
      <c r="J98" s="79"/>
      <c r="K98" s="79">
        <v>250540</v>
      </c>
      <c r="L98" s="79">
        <v>0</v>
      </c>
      <c r="M98" s="79">
        <v>473934</v>
      </c>
      <c r="N98" s="79">
        <v>60490</v>
      </c>
      <c r="O98" s="79">
        <v>784964</v>
      </c>
      <c r="P98" s="79"/>
      <c r="Q98" s="79">
        <v>-195713</v>
      </c>
      <c r="R98" s="79"/>
      <c r="S98" s="79">
        <v>-20584</v>
      </c>
      <c r="T98" s="79"/>
      <c r="U98" s="79">
        <v>-216297</v>
      </c>
    </row>
    <row r="99" spans="1:21" ht="15" x14ac:dyDescent="0.25">
      <c r="A99" s="56">
        <v>203</v>
      </c>
      <c r="B99" s="77" t="s">
        <v>111</v>
      </c>
      <c r="C99" s="78">
        <v>2.2402970678164682E-3</v>
      </c>
      <c r="D99" s="17">
        <v>1005650</v>
      </c>
      <c r="E99" s="79">
        <v>0</v>
      </c>
      <c r="F99" s="79">
        <v>0</v>
      </c>
      <c r="G99" s="79">
        <v>0</v>
      </c>
      <c r="H99" s="79">
        <v>8166</v>
      </c>
      <c r="I99" s="79">
        <v>8166</v>
      </c>
      <c r="J99" s="79"/>
      <c r="K99" s="79">
        <v>511313</v>
      </c>
      <c r="L99" s="79">
        <v>0</v>
      </c>
      <c r="M99" s="79">
        <v>967225</v>
      </c>
      <c r="N99" s="79">
        <v>688628</v>
      </c>
      <c r="O99" s="79">
        <v>2167166</v>
      </c>
      <c r="P99" s="79"/>
      <c r="Q99" s="79">
        <v>-399422</v>
      </c>
      <c r="R99" s="79"/>
      <c r="S99" s="79">
        <v>-159455</v>
      </c>
      <c r="T99" s="79"/>
      <c r="U99" s="79">
        <v>-558877</v>
      </c>
    </row>
    <row r="100" spans="1:21" ht="15" x14ac:dyDescent="0.25">
      <c r="A100" s="56">
        <v>204</v>
      </c>
      <c r="B100" s="77" t="s">
        <v>112</v>
      </c>
      <c r="C100" s="78">
        <v>2.2604035611827621E-2</v>
      </c>
      <c r="D100" s="17">
        <v>10146780</v>
      </c>
      <c r="E100" s="79">
        <v>0</v>
      </c>
      <c r="F100" s="79">
        <v>0</v>
      </c>
      <c r="G100" s="79">
        <v>0</v>
      </c>
      <c r="H100" s="79">
        <v>1024266</v>
      </c>
      <c r="I100" s="79">
        <v>1024266</v>
      </c>
      <c r="J100" s="79"/>
      <c r="K100" s="79">
        <v>5159018</v>
      </c>
      <c r="L100" s="79">
        <v>0</v>
      </c>
      <c r="M100" s="79">
        <v>9759063</v>
      </c>
      <c r="N100" s="79">
        <v>467202</v>
      </c>
      <c r="O100" s="79">
        <v>15385283</v>
      </c>
      <c r="P100" s="79"/>
      <c r="Q100" s="79">
        <v>-4030072</v>
      </c>
      <c r="R100" s="79"/>
      <c r="S100" s="79">
        <v>362168</v>
      </c>
      <c r="T100" s="79"/>
      <c r="U100" s="79">
        <v>-3667904</v>
      </c>
    </row>
    <row r="101" spans="1:21" ht="15" x14ac:dyDescent="0.25">
      <c r="A101" s="56">
        <v>206</v>
      </c>
      <c r="B101" s="77" t="s">
        <v>113</v>
      </c>
      <c r="C101" s="78">
        <v>3.04404465697728E-3</v>
      </c>
      <c r="D101" s="17">
        <v>1366448</v>
      </c>
      <c r="E101" s="79">
        <v>0</v>
      </c>
      <c r="F101" s="79">
        <v>0</v>
      </c>
      <c r="G101" s="79">
        <v>0</v>
      </c>
      <c r="H101" s="79">
        <v>0</v>
      </c>
      <c r="I101" s="79">
        <v>0</v>
      </c>
      <c r="J101" s="79"/>
      <c r="K101" s="79">
        <v>694756</v>
      </c>
      <c r="L101" s="79">
        <v>0</v>
      </c>
      <c r="M101" s="79">
        <v>1314235</v>
      </c>
      <c r="N101" s="79">
        <v>1688122</v>
      </c>
      <c r="O101" s="79">
        <v>3697113</v>
      </c>
      <c r="P101" s="79"/>
      <c r="Q101" s="79">
        <v>-542723</v>
      </c>
      <c r="R101" s="79"/>
      <c r="S101" s="79">
        <v>-528632</v>
      </c>
      <c r="T101" s="79"/>
      <c r="U101" s="79">
        <v>-1071355</v>
      </c>
    </row>
    <row r="102" spans="1:21" ht="15" x14ac:dyDescent="0.25">
      <c r="A102" s="56">
        <v>207</v>
      </c>
      <c r="B102" s="77" t="s">
        <v>114</v>
      </c>
      <c r="C102" s="78">
        <v>0</v>
      </c>
      <c r="D102" s="17">
        <v>0</v>
      </c>
      <c r="E102" s="79">
        <v>0</v>
      </c>
      <c r="F102" s="79">
        <v>0</v>
      </c>
      <c r="G102" s="79">
        <v>0</v>
      </c>
      <c r="H102" s="79">
        <v>0</v>
      </c>
      <c r="I102" s="79">
        <v>0</v>
      </c>
      <c r="J102" s="79"/>
      <c r="K102" s="79">
        <v>0</v>
      </c>
      <c r="L102" s="79">
        <v>0</v>
      </c>
      <c r="M102" s="79">
        <v>0</v>
      </c>
      <c r="N102" s="79">
        <v>0</v>
      </c>
      <c r="O102" s="79">
        <v>0</v>
      </c>
      <c r="P102" s="79"/>
      <c r="Q102" s="79">
        <v>0</v>
      </c>
      <c r="R102" s="79"/>
      <c r="S102" s="79">
        <v>0</v>
      </c>
      <c r="T102" s="79"/>
      <c r="U102" s="79">
        <v>0</v>
      </c>
    </row>
    <row r="103" spans="1:21" ht="15" x14ac:dyDescent="0.25">
      <c r="A103" s="56">
        <v>208</v>
      </c>
      <c r="B103" s="77" t="s">
        <v>115</v>
      </c>
      <c r="C103" s="78">
        <v>8.0850303358122835E-2</v>
      </c>
      <c r="D103" s="17">
        <v>36293073</v>
      </c>
      <c r="E103" s="79">
        <v>0</v>
      </c>
      <c r="F103" s="79">
        <v>0</v>
      </c>
      <c r="G103" s="79">
        <v>0</v>
      </c>
      <c r="H103" s="79">
        <v>6605520</v>
      </c>
      <c r="I103" s="79">
        <v>6605520</v>
      </c>
      <c r="J103" s="79"/>
      <c r="K103" s="79">
        <v>18452817</v>
      </c>
      <c r="L103" s="79">
        <v>0</v>
      </c>
      <c r="M103" s="79">
        <v>34906296</v>
      </c>
      <c r="N103" s="79">
        <v>0</v>
      </c>
      <c r="O103" s="79">
        <v>53359113</v>
      </c>
      <c r="P103" s="79"/>
      <c r="Q103" s="79">
        <v>-14414795</v>
      </c>
      <c r="R103" s="79"/>
      <c r="S103" s="79">
        <v>2108953</v>
      </c>
      <c r="T103" s="79"/>
      <c r="U103" s="79">
        <v>-12305842</v>
      </c>
    </row>
    <row r="104" spans="1:21" ht="15" x14ac:dyDescent="0.25">
      <c r="A104" s="56">
        <v>209</v>
      </c>
      <c r="B104" s="77" t="s">
        <v>116</v>
      </c>
      <c r="C104" s="78">
        <v>0</v>
      </c>
      <c r="D104" s="17">
        <v>0</v>
      </c>
      <c r="E104" s="79">
        <v>0</v>
      </c>
      <c r="F104" s="79">
        <v>0</v>
      </c>
      <c r="G104" s="79">
        <v>0</v>
      </c>
      <c r="H104" s="79">
        <v>0</v>
      </c>
      <c r="I104" s="79">
        <v>0</v>
      </c>
      <c r="J104" s="79"/>
      <c r="K104" s="79">
        <v>0</v>
      </c>
      <c r="L104" s="79">
        <v>0</v>
      </c>
      <c r="M104" s="79">
        <v>0</v>
      </c>
      <c r="N104" s="79">
        <v>0</v>
      </c>
      <c r="O104" s="79">
        <v>0</v>
      </c>
      <c r="P104" s="79"/>
      <c r="Q104" s="79">
        <v>0</v>
      </c>
      <c r="R104" s="79"/>
      <c r="S104" s="79">
        <v>0</v>
      </c>
      <c r="T104" s="79"/>
      <c r="U104" s="79">
        <v>0</v>
      </c>
    </row>
    <row r="105" spans="1:21" ht="15" x14ac:dyDescent="0.25">
      <c r="A105" s="56">
        <v>211</v>
      </c>
      <c r="B105" s="77" t="s">
        <v>117</v>
      </c>
      <c r="C105" s="78">
        <v>6.4657352407269152E-3</v>
      </c>
      <c r="D105" s="17">
        <v>2902417</v>
      </c>
      <c r="E105" s="79">
        <v>0</v>
      </c>
      <c r="F105" s="79">
        <v>0</v>
      </c>
      <c r="G105" s="79">
        <v>0</v>
      </c>
      <c r="H105" s="79">
        <v>201121</v>
      </c>
      <c r="I105" s="79">
        <v>201121</v>
      </c>
      <c r="J105" s="79"/>
      <c r="K105" s="79">
        <v>1475703</v>
      </c>
      <c r="L105" s="79">
        <v>0</v>
      </c>
      <c r="M105" s="79">
        <v>2791515</v>
      </c>
      <c r="N105" s="79">
        <v>111331</v>
      </c>
      <c r="O105" s="79">
        <v>4378549</v>
      </c>
      <c r="P105" s="79"/>
      <c r="Q105" s="79">
        <v>-1152776</v>
      </c>
      <c r="R105" s="79"/>
      <c r="S105" s="79">
        <v>61056</v>
      </c>
      <c r="T105" s="79"/>
      <c r="U105" s="79">
        <v>-1091720</v>
      </c>
    </row>
    <row r="106" spans="1:21" ht="15" x14ac:dyDescent="0.25">
      <c r="A106" s="56">
        <v>212</v>
      </c>
      <c r="B106" s="77" t="s">
        <v>118</v>
      </c>
      <c r="C106" s="78">
        <v>6.3097772037342603E-3</v>
      </c>
      <c r="D106" s="17">
        <v>2832413</v>
      </c>
      <c r="E106" s="79">
        <v>0</v>
      </c>
      <c r="F106" s="79">
        <v>0</v>
      </c>
      <c r="G106" s="79">
        <v>0</v>
      </c>
      <c r="H106" s="79">
        <v>70305</v>
      </c>
      <c r="I106" s="79">
        <v>70305</v>
      </c>
      <c r="J106" s="79"/>
      <c r="K106" s="79">
        <v>1440108</v>
      </c>
      <c r="L106" s="79">
        <v>0</v>
      </c>
      <c r="M106" s="79">
        <v>2724182</v>
      </c>
      <c r="N106" s="79">
        <v>516022</v>
      </c>
      <c r="O106" s="79">
        <v>4680312</v>
      </c>
      <c r="P106" s="79"/>
      <c r="Q106" s="79">
        <v>-1124970</v>
      </c>
      <c r="R106" s="79"/>
      <c r="S106" s="79">
        <v>-104545</v>
      </c>
      <c r="T106" s="79"/>
      <c r="U106" s="79">
        <v>-1229515</v>
      </c>
    </row>
    <row r="107" spans="1:21" ht="15" x14ac:dyDescent="0.25">
      <c r="A107" s="56">
        <v>213</v>
      </c>
      <c r="B107" s="77" t="s">
        <v>119</v>
      </c>
      <c r="C107" s="78">
        <v>8.5971264745651702E-3</v>
      </c>
      <c r="D107" s="17">
        <v>3859183</v>
      </c>
      <c r="E107" s="79">
        <v>0</v>
      </c>
      <c r="F107" s="79">
        <v>0</v>
      </c>
      <c r="G107" s="79">
        <v>0</v>
      </c>
      <c r="H107" s="79">
        <v>261304</v>
      </c>
      <c r="I107" s="79">
        <v>261304</v>
      </c>
      <c r="J107" s="79"/>
      <c r="K107" s="79">
        <v>1962160</v>
      </c>
      <c r="L107" s="79">
        <v>0</v>
      </c>
      <c r="M107" s="79">
        <v>3711722</v>
      </c>
      <c r="N107" s="79">
        <v>83765</v>
      </c>
      <c r="O107" s="79">
        <v>5757647</v>
      </c>
      <c r="P107" s="79"/>
      <c r="Q107" s="79">
        <v>-1532780</v>
      </c>
      <c r="R107" s="79"/>
      <c r="S107" s="79">
        <v>37651</v>
      </c>
      <c r="T107" s="79"/>
      <c r="U107" s="79">
        <v>-1495129</v>
      </c>
    </row>
    <row r="108" spans="1:21" ht="15" x14ac:dyDescent="0.25">
      <c r="A108" s="56">
        <v>214</v>
      </c>
      <c r="B108" s="77" t="s">
        <v>120</v>
      </c>
      <c r="C108" s="78">
        <v>8.5945318862514913E-3</v>
      </c>
      <c r="D108" s="17">
        <v>3858019</v>
      </c>
      <c r="E108" s="79">
        <v>0</v>
      </c>
      <c r="F108" s="79">
        <v>0</v>
      </c>
      <c r="G108" s="79">
        <v>0</v>
      </c>
      <c r="H108" s="79">
        <v>232778</v>
      </c>
      <c r="I108" s="79">
        <v>232778</v>
      </c>
      <c r="J108" s="79"/>
      <c r="K108" s="79">
        <v>1961567</v>
      </c>
      <c r="L108" s="79">
        <v>0</v>
      </c>
      <c r="M108" s="79">
        <v>3710602</v>
      </c>
      <c r="N108" s="79">
        <v>270292</v>
      </c>
      <c r="O108" s="79">
        <v>5942461</v>
      </c>
      <c r="P108" s="79"/>
      <c r="Q108" s="79">
        <v>-1532319</v>
      </c>
      <c r="R108" s="79"/>
      <c r="S108" s="79">
        <v>50140</v>
      </c>
      <c r="T108" s="79"/>
      <c r="U108" s="79">
        <v>-1482179</v>
      </c>
    </row>
    <row r="109" spans="1:21" ht="15" x14ac:dyDescent="0.25">
      <c r="A109" s="56">
        <v>215</v>
      </c>
      <c r="B109" s="77" t="s">
        <v>121</v>
      </c>
      <c r="C109" s="78">
        <v>7.1293564374766182E-3</v>
      </c>
      <c r="D109" s="17">
        <v>3200315</v>
      </c>
      <c r="E109" s="79">
        <v>0</v>
      </c>
      <c r="F109" s="79">
        <v>0</v>
      </c>
      <c r="G109" s="79">
        <v>0</v>
      </c>
      <c r="H109" s="79">
        <v>203046</v>
      </c>
      <c r="I109" s="79">
        <v>203046</v>
      </c>
      <c r="J109" s="79"/>
      <c r="K109" s="79">
        <v>1627164</v>
      </c>
      <c r="L109" s="79">
        <v>0</v>
      </c>
      <c r="M109" s="79">
        <v>3078027</v>
      </c>
      <c r="N109" s="79">
        <v>504983</v>
      </c>
      <c r="O109" s="79">
        <v>5210174</v>
      </c>
      <c r="P109" s="79"/>
      <c r="Q109" s="79">
        <v>-1271092</v>
      </c>
      <c r="R109" s="79"/>
      <c r="S109" s="79">
        <v>50</v>
      </c>
      <c r="T109" s="79"/>
      <c r="U109" s="79">
        <v>-1271042</v>
      </c>
    </row>
    <row r="110" spans="1:21" ht="15" x14ac:dyDescent="0.25">
      <c r="A110" s="56">
        <v>216</v>
      </c>
      <c r="B110" s="77" t="s">
        <v>122</v>
      </c>
      <c r="C110" s="78">
        <v>3.6223154955510928E-2</v>
      </c>
      <c r="D110" s="17">
        <v>16260296</v>
      </c>
      <c r="E110" s="79">
        <v>0</v>
      </c>
      <c r="F110" s="79">
        <v>0</v>
      </c>
      <c r="G110" s="79">
        <v>0</v>
      </c>
      <c r="H110" s="79">
        <v>2230877</v>
      </c>
      <c r="I110" s="79">
        <v>2230877</v>
      </c>
      <c r="J110" s="79"/>
      <c r="K110" s="79">
        <v>8267369</v>
      </c>
      <c r="L110" s="79">
        <v>0</v>
      </c>
      <c r="M110" s="79">
        <v>15638979</v>
      </c>
      <c r="N110" s="79">
        <v>204014</v>
      </c>
      <c r="O110" s="79">
        <v>24110362</v>
      </c>
      <c r="P110" s="79"/>
      <c r="Q110" s="79">
        <v>-6458224</v>
      </c>
      <c r="R110" s="79"/>
      <c r="S110" s="79">
        <v>772714</v>
      </c>
      <c r="T110" s="79"/>
      <c r="U110" s="79">
        <v>-5685510</v>
      </c>
    </row>
    <row r="111" spans="1:21" ht="15" x14ac:dyDescent="0.25">
      <c r="A111" s="56">
        <v>217</v>
      </c>
      <c r="B111" s="77" t="s">
        <v>123</v>
      </c>
      <c r="C111" s="78">
        <v>1.4794882645301858E-2</v>
      </c>
      <c r="D111" s="17">
        <v>6641307</v>
      </c>
      <c r="E111" s="79">
        <v>0</v>
      </c>
      <c r="F111" s="79">
        <v>0</v>
      </c>
      <c r="G111" s="79">
        <v>0</v>
      </c>
      <c r="H111" s="79">
        <v>1168908</v>
      </c>
      <c r="I111" s="79">
        <v>1168908</v>
      </c>
      <c r="J111" s="79"/>
      <c r="K111" s="79">
        <v>3376701</v>
      </c>
      <c r="L111" s="79">
        <v>0</v>
      </c>
      <c r="M111" s="79">
        <v>6387540</v>
      </c>
      <c r="N111" s="79">
        <v>643876</v>
      </c>
      <c r="O111" s="79">
        <v>10408117</v>
      </c>
      <c r="P111" s="79"/>
      <c r="Q111" s="79">
        <v>-2637779</v>
      </c>
      <c r="R111" s="79"/>
      <c r="S111" s="79">
        <v>160325</v>
      </c>
      <c r="T111" s="79"/>
      <c r="U111" s="79">
        <v>-2477454</v>
      </c>
    </row>
    <row r="112" spans="1:21" ht="15" x14ac:dyDescent="0.25">
      <c r="A112" s="56">
        <v>218</v>
      </c>
      <c r="B112" s="77" t="s">
        <v>124</v>
      </c>
      <c r="C112" s="78">
        <v>1.546015709848765E-3</v>
      </c>
      <c r="D112" s="17">
        <v>693990</v>
      </c>
      <c r="E112" s="79">
        <v>0</v>
      </c>
      <c r="F112" s="79">
        <v>0</v>
      </c>
      <c r="G112" s="79">
        <v>0</v>
      </c>
      <c r="H112" s="79">
        <v>57005</v>
      </c>
      <c r="I112" s="79">
        <v>57005</v>
      </c>
      <c r="J112" s="79"/>
      <c r="K112" s="79">
        <v>352854</v>
      </c>
      <c r="L112" s="79">
        <v>0</v>
      </c>
      <c r="M112" s="79">
        <v>667477</v>
      </c>
      <c r="N112" s="79">
        <v>73490</v>
      </c>
      <c r="O112" s="79">
        <v>1093821</v>
      </c>
      <c r="P112" s="79"/>
      <c r="Q112" s="79">
        <v>-275639</v>
      </c>
      <c r="R112" s="79"/>
      <c r="S112" s="79">
        <v>-17364</v>
      </c>
      <c r="T112" s="79"/>
      <c r="U112" s="79">
        <v>-293003</v>
      </c>
    </row>
    <row r="113" spans="1:21" ht="15" x14ac:dyDescent="0.25">
      <c r="A113" s="56">
        <v>219</v>
      </c>
      <c r="B113" s="77" t="s">
        <v>125</v>
      </c>
      <c r="C113" s="78">
        <v>0</v>
      </c>
      <c r="D113" s="17">
        <v>0</v>
      </c>
      <c r="E113" s="79">
        <v>0</v>
      </c>
      <c r="F113" s="79">
        <v>0</v>
      </c>
      <c r="G113" s="79">
        <v>0</v>
      </c>
      <c r="H113" s="79">
        <v>0</v>
      </c>
      <c r="I113" s="79">
        <v>0</v>
      </c>
      <c r="J113" s="79"/>
      <c r="K113" s="79">
        <v>0</v>
      </c>
      <c r="L113" s="79">
        <v>0</v>
      </c>
      <c r="M113" s="79">
        <v>0</v>
      </c>
      <c r="N113" s="79">
        <v>0</v>
      </c>
      <c r="O113" s="79">
        <v>0</v>
      </c>
      <c r="P113" s="79"/>
      <c r="Q113" s="79">
        <v>0</v>
      </c>
      <c r="R113" s="79"/>
      <c r="S113" s="79">
        <v>0</v>
      </c>
      <c r="T113" s="79"/>
      <c r="U113" s="79">
        <v>0</v>
      </c>
    </row>
    <row r="114" spans="1:21" ht="15" x14ac:dyDescent="0.25">
      <c r="A114" s="56">
        <v>220</v>
      </c>
      <c r="B114" s="77" t="s">
        <v>126</v>
      </c>
      <c r="C114" s="78">
        <v>0</v>
      </c>
      <c r="D114" s="17">
        <v>0</v>
      </c>
      <c r="E114" s="79">
        <v>0</v>
      </c>
      <c r="F114" s="79">
        <v>0</v>
      </c>
      <c r="G114" s="79">
        <v>0</v>
      </c>
      <c r="H114" s="79">
        <v>0</v>
      </c>
      <c r="I114" s="79">
        <v>0</v>
      </c>
      <c r="J114" s="79"/>
      <c r="K114" s="79">
        <v>0</v>
      </c>
      <c r="L114" s="79">
        <v>0</v>
      </c>
      <c r="M114" s="79">
        <v>0</v>
      </c>
      <c r="N114" s="79">
        <v>0</v>
      </c>
      <c r="O114" s="79">
        <v>0</v>
      </c>
      <c r="P114" s="79"/>
      <c r="Q114" s="79">
        <v>0</v>
      </c>
      <c r="R114" s="79"/>
      <c r="S114" s="79">
        <v>0</v>
      </c>
      <c r="T114" s="79"/>
      <c r="U114" s="79">
        <v>0</v>
      </c>
    </row>
    <row r="115" spans="1:21" ht="15" x14ac:dyDescent="0.25">
      <c r="A115" s="56">
        <v>221</v>
      </c>
      <c r="B115" s="77" t="s">
        <v>127</v>
      </c>
      <c r="C115" s="78">
        <v>2.5165840688436025E-2</v>
      </c>
      <c r="D115" s="17">
        <v>11296751</v>
      </c>
      <c r="E115" s="79">
        <v>0</v>
      </c>
      <c r="F115" s="79">
        <v>0</v>
      </c>
      <c r="G115" s="79">
        <v>0</v>
      </c>
      <c r="H115" s="79">
        <v>506172</v>
      </c>
      <c r="I115" s="79">
        <v>506172</v>
      </c>
      <c r="J115" s="79"/>
      <c r="K115" s="79">
        <v>5743710</v>
      </c>
      <c r="L115" s="79">
        <v>0</v>
      </c>
      <c r="M115" s="79">
        <v>10865096</v>
      </c>
      <c r="N115" s="79">
        <v>221286</v>
      </c>
      <c r="O115" s="79">
        <v>16830092</v>
      </c>
      <c r="P115" s="79"/>
      <c r="Q115" s="79">
        <v>-4486816</v>
      </c>
      <c r="R115" s="79"/>
      <c r="S115" s="79">
        <v>196721</v>
      </c>
      <c r="T115" s="79"/>
      <c r="U115" s="79">
        <v>-4290095</v>
      </c>
    </row>
    <row r="116" spans="1:21" ht="15" x14ac:dyDescent="0.25">
      <c r="A116" s="56">
        <v>222</v>
      </c>
      <c r="B116" s="77" t="s">
        <v>128</v>
      </c>
      <c r="C116" s="78">
        <v>1.7795591328529639E-3</v>
      </c>
      <c r="D116" s="17">
        <v>798830</v>
      </c>
      <c r="E116" s="79">
        <v>0</v>
      </c>
      <c r="F116" s="79">
        <v>0</v>
      </c>
      <c r="G116" s="79">
        <v>0</v>
      </c>
      <c r="H116" s="79">
        <v>69612</v>
      </c>
      <c r="I116" s="79">
        <v>69612</v>
      </c>
      <c r="J116" s="79"/>
      <c r="K116" s="79">
        <v>406157</v>
      </c>
      <c r="L116" s="79">
        <v>0</v>
      </c>
      <c r="M116" s="79">
        <v>768307</v>
      </c>
      <c r="N116" s="79">
        <v>161605</v>
      </c>
      <c r="O116" s="79">
        <v>1336069</v>
      </c>
      <c r="P116" s="79"/>
      <c r="Q116" s="79">
        <v>-317279</v>
      </c>
      <c r="R116" s="79"/>
      <c r="S116" s="79">
        <v>-5181</v>
      </c>
      <c r="T116" s="79"/>
      <c r="U116" s="79">
        <v>-322460</v>
      </c>
    </row>
    <row r="117" spans="1:21" ht="15" x14ac:dyDescent="0.25">
      <c r="A117" s="56">
        <v>223</v>
      </c>
      <c r="B117" s="77" t="s">
        <v>129</v>
      </c>
      <c r="C117" s="78">
        <v>2.6252137675174358E-3</v>
      </c>
      <c r="D117" s="17">
        <v>1178437</v>
      </c>
      <c r="E117" s="79">
        <v>0</v>
      </c>
      <c r="F117" s="79">
        <v>0</v>
      </c>
      <c r="G117" s="79">
        <v>0</v>
      </c>
      <c r="H117" s="79">
        <v>491905</v>
      </c>
      <c r="I117" s="79">
        <v>491905</v>
      </c>
      <c r="J117" s="79"/>
      <c r="K117" s="79">
        <v>599164</v>
      </c>
      <c r="L117" s="79">
        <v>0</v>
      </c>
      <c r="M117" s="79">
        <v>1133409</v>
      </c>
      <c r="N117" s="79">
        <v>7427</v>
      </c>
      <c r="O117" s="79">
        <v>1740000</v>
      </c>
      <c r="P117" s="79"/>
      <c r="Q117" s="79">
        <v>-468050</v>
      </c>
      <c r="R117" s="79"/>
      <c r="S117" s="79">
        <v>116549</v>
      </c>
      <c r="T117" s="79"/>
      <c r="U117" s="79">
        <v>-351501</v>
      </c>
    </row>
    <row r="118" spans="1:21" ht="15" x14ac:dyDescent="0.25">
      <c r="A118" s="56">
        <v>226</v>
      </c>
      <c r="B118" s="77" t="s">
        <v>130</v>
      </c>
      <c r="C118" s="78">
        <v>1.230122677984934E-4</v>
      </c>
      <c r="D118" s="17">
        <v>55218</v>
      </c>
      <c r="E118" s="79">
        <v>0</v>
      </c>
      <c r="F118" s="79">
        <v>0</v>
      </c>
      <c r="G118" s="79">
        <v>0</v>
      </c>
      <c r="H118" s="79">
        <v>17883</v>
      </c>
      <c r="I118" s="79">
        <v>17883</v>
      </c>
      <c r="J118" s="79"/>
      <c r="K118" s="79">
        <v>28076</v>
      </c>
      <c r="L118" s="79">
        <v>0</v>
      </c>
      <c r="M118" s="79">
        <v>53109</v>
      </c>
      <c r="N118" s="79">
        <v>17486</v>
      </c>
      <c r="O118" s="79">
        <v>98671</v>
      </c>
      <c r="P118" s="79"/>
      <c r="Q118" s="79">
        <v>-21932</v>
      </c>
      <c r="R118" s="79"/>
      <c r="S118" s="79">
        <v>3997</v>
      </c>
      <c r="T118" s="79"/>
      <c r="U118" s="79">
        <v>-17935</v>
      </c>
    </row>
    <row r="119" spans="1:21" ht="15" x14ac:dyDescent="0.25">
      <c r="A119" s="56">
        <v>229</v>
      </c>
      <c r="B119" s="77" t="s">
        <v>131</v>
      </c>
      <c r="C119" s="78">
        <v>9.3090425678511706E-3</v>
      </c>
      <c r="D119" s="17">
        <v>4178758</v>
      </c>
      <c r="E119" s="79">
        <v>0</v>
      </c>
      <c r="F119" s="79">
        <v>0</v>
      </c>
      <c r="G119" s="79">
        <v>0</v>
      </c>
      <c r="H119" s="79">
        <v>28200</v>
      </c>
      <c r="I119" s="79">
        <v>28200</v>
      </c>
      <c r="J119" s="79"/>
      <c r="K119" s="79">
        <v>2124643</v>
      </c>
      <c r="L119" s="79">
        <v>0</v>
      </c>
      <c r="M119" s="79">
        <v>4019084</v>
      </c>
      <c r="N119" s="79">
        <v>466360</v>
      </c>
      <c r="O119" s="79">
        <v>6610087</v>
      </c>
      <c r="P119" s="79"/>
      <c r="Q119" s="79">
        <v>-1659709</v>
      </c>
      <c r="R119" s="79"/>
      <c r="S119" s="79">
        <v>-192152</v>
      </c>
      <c r="T119" s="79"/>
      <c r="U119" s="79">
        <v>-1851861</v>
      </c>
    </row>
    <row r="120" spans="1:21" ht="15" x14ac:dyDescent="0.25">
      <c r="A120" s="56">
        <v>230</v>
      </c>
      <c r="B120" s="77" t="s">
        <v>132</v>
      </c>
      <c r="C120" s="78">
        <v>0</v>
      </c>
      <c r="D120" s="17">
        <v>0</v>
      </c>
      <c r="E120" s="79">
        <v>0</v>
      </c>
      <c r="F120" s="79">
        <v>0</v>
      </c>
      <c r="G120" s="79">
        <v>0</v>
      </c>
      <c r="H120" s="79">
        <v>0</v>
      </c>
      <c r="I120" s="79">
        <v>0</v>
      </c>
      <c r="J120" s="79"/>
      <c r="K120" s="79">
        <v>0</v>
      </c>
      <c r="L120" s="79">
        <v>0</v>
      </c>
      <c r="M120" s="79">
        <v>0</v>
      </c>
      <c r="N120" s="79">
        <v>0</v>
      </c>
      <c r="O120" s="79">
        <v>0</v>
      </c>
      <c r="P120" s="79"/>
      <c r="Q120" s="79">
        <v>0</v>
      </c>
      <c r="R120" s="79"/>
      <c r="S120" s="79">
        <v>0</v>
      </c>
      <c r="T120" s="79"/>
      <c r="U120" s="79">
        <v>0</v>
      </c>
    </row>
    <row r="121" spans="1:21" ht="15" x14ac:dyDescent="0.25">
      <c r="A121" s="56">
        <v>231</v>
      </c>
      <c r="B121" s="77" t="s">
        <v>133</v>
      </c>
      <c r="C121" s="78">
        <v>0</v>
      </c>
      <c r="D121" s="17">
        <v>0</v>
      </c>
      <c r="E121" s="79">
        <v>0</v>
      </c>
      <c r="F121" s="79">
        <v>0</v>
      </c>
      <c r="G121" s="79">
        <v>0</v>
      </c>
      <c r="H121" s="79">
        <v>0</v>
      </c>
      <c r="I121" s="79">
        <v>0</v>
      </c>
      <c r="J121" s="79"/>
      <c r="K121" s="79">
        <v>0</v>
      </c>
      <c r="L121" s="79">
        <v>0</v>
      </c>
      <c r="M121" s="79">
        <v>0</v>
      </c>
      <c r="N121" s="79">
        <v>0</v>
      </c>
      <c r="O121" s="79">
        <v>0</v>
      </c>
      <c r="P121" s="79"/>
      <c r="Q121" s="79">
        <v>0</v>
      </c>
      <c r="R121" s="79"/>
      <c r="S121" s="79">
        <v>0</v>
      </c>
      <c r="T121" s="79"/>
      <c r="U121" s="79">
        <v>0</v>
      </c>
    </row>
    <row r="122" spans="1:21" ht="15" x14ac:dyDescent="0.25">
      <c r="A122" s="56">
        <v>232</v>
      </c>
      <c r="B122" s="77" t="s">
        <v>134</v>
      </c>
      <c r="C122" s="78">
        <v>0</v>
      </c>
      <c r="D122" s="17">
        <v>0</v>
      </c>
      <c r="E122" s="79">
        <v>0</v>
      </c>
      <c r="F122" s="79">
        <v>0</v>
      </c>
      <c r="G122" s="79">
        <v>0</v>
      </c>
      <c r="H122" s="79">
        <v>0</v>
      </c>
      <c r="I122" s="79">
        <v>0</v>
      </c>
      <c r="J122" s="79"/>
      <c r="K122" s="79">
        <v>0</v>
      </c>
      <c r="L122" s="79">
        <v>0</v>
      </c>
      <c r="M122" s="79">
        <v>0</v>
      </c>
      <c r="N122" s="79">
        <v>0</v>
      </c>
      <c r="O122" s="79">
        <v>0</v>
      </c>
      <c r="P122" s="79"/>
      <c r="Q122" s="79">
        <v>0</v>
      </c>
      <c r="R122" s="79"/>
      <c r="S122" s="79">
        <v>0</v>
      </c>
      <c r="T122" s="79"/>
      <c r="U122" s="79">
        <v>0</v>
      </c>
    </row>
    <row r="123" spans="1:21" ht="15" x14ac:dyDescent="0.25">
      <c r="A123" s="56">
        <v>233</v>
      </c>
      <c r="B123" s="77" t="s">
        <v>135</v>
      </c>
      <c r="C123" s="78">
        <v>8.0773385877553212E-5</v>
      </c>
      <c r="D123" s="17">
        <v>36256</v>
      </c>
      <c r="E123" s="79">
        <v>0</v>
      </c>
      <c r="F123" s="79">
        <v>0</v>
      </c>
      <c r="G123" s="79">
        <v>0</v>
      </c>
      <c r="H123" s="79">
        <v>3273</v>
      </c>
      <c r="I123" s="79">
        <v>3273</v>
      </c>
      <c r="J123" s="79"/>
      <c r="K123" s="79">
        <v>18435</v>
      </c>
      <c r="L123" s="79">
        <v>0</v>
      </c>
      <c r="M123" s="79">
        <v>34873</v>
      </c>
      <c r="N123" s="79">
        <v>17305</v>
      </c>
      <c r="O123" s="79">
        <v>70613</v>
      </c>
      <c r="P123" s="79"/>
      <c r="Q123" s="79">
        <v>-14402</v>
      </c>
      <c r="R123" s="79"/>
      <c r="S123" s="79">
        <v>-3023</v>
      </c>
      <c r="T123" s="79"/>
      <c r="U123" s="79">
        <v>-17425</v>
      </c>
    </row>
    <row r="124" spans="1:21" ht="15" x14ac:dyDescent="0.25">
      <c r="A124" s="56">
        <v>234</v>
      </c>
      <c r="B124" s="77" t="s">
        <v>136</v>
      </c>
      <c r="C124" s="78">
        <v>8.9084872304644202E-4</v>
      </c>
      <c r="D124" s="17">
        <v>399891</v>
      </c>
      <c r="E124" s="79">
        <v>0</v>
      </c>
      <c r="F124" s="79">
        <v>0</v>
      </c>
      <c r="G124" s="79">
        <v>0</v>
      </c>
      <c r="H124" s="79">
        <v>117880</v>
      </c>
      <c r="I124" s="79">
        <v>117880</v>
      </c>
      <c r="J124" s="79"/>
      <c r="K124" s="79">
        <v>203322</v>
      </c>
      <c r="L124" s="79">
        <v>0</v>
      </c>
      <c r="M124" s="79">
        <v>384615</v>
      </c>
      <c r="N124" s="79">
        <v>18298</v>
      </c>
      <c r="O124" s="79">
        <v>606235</v>
      </c>
      <c r="P124" s="79"/>
      <c r="Q124" s="79">
        <v>-158830</v>
      </c>
      <c r="R124" s="79"/>
      <c r="S124" s="79">
        <v>19033</v>
      </c>
      <c r="T124" s="79"/>
      <c r="U124" s="79">
        <v>-139797</v>
      </c>
    </row>
    <row r="125" spans="1:21" ht="15" x14ac:dyDescent="0.25">
      <c r="A125" s="56">
        <v>236</v>
      </c>
      <c r="B125" s="77" t="s">
        <v>137</v>
      </c>
      <c r="C125" s="78">
        <v>6.9660174951117593E-2</v>
      </c>
      <c r="D125" s="17">
        <v>31269910</v>
      </c>
      <c r="E125" s="79">
        <v>0</v>
      </c>
      <c r="F125" s="79">
        <v>0</v>
      </c>
      <c r="G125" s="79">
        <v>0</v>
      </c>
      <c r="H125" s="79">
        <v>4265496</v>
      </c>
      <c r="I125" s="79">
        <v>4265496</v>
      </c>
      <c r="J125" s="79"/>
      <c r="K125" s="79">
        <v>15898845</v>
      </c>
      <c r="L125" s="79">
        <v>0</v>
      </c>
      <c r="M125" s="79">
        <v>30075072</v>
      </c>
      <c r="N125" s="79">
        <v>0</v>
      </c>
      <c r="O125" s="79">
        <v>45973917</v>
      </c>
      <c r="P125" s="79"/>
      <c r="Q125" s="79">
        <v>-12419708</v>
      </c>
      <c r="R125" s="79"/>
      <c r="S125" s="79">
        <v>1466875</v>
      </c>
      <c r="T125" s="79"/>
      <c r="U125" s="79">
        <v>-10952833</v>
      </c>
    </row>
    <row r="126" spans="1:21" ht="15" x14ac:dyDescent="0.25">
      <c r="A126" s="56">
        <v>238</v>
      </c>
      <c r="B126" s="77" t="s">
        <v>138</v>
      </c>
      <c r="C126" s="78">
        <v>2.2673645919045306E-3</v>
      </c>
      <c r="D126" s="17">
        <v>1017802</v>
      </c>
      <c r="E126" s="79">
        <v>0</v>
      </c>
      <c r="F126" s="79">
        <v>0</v>
      </c>
      <c r="G126" s="79">
        <v>0</v>
      </c>
      <c r="H126" s="79">
        <v>271387</v>
      </c>
      <c r="I126" s="79">
        <v>271387</v>
      </c>
      <c r="J126" s="79"/>
      <c r="K126" s="79">
        <v>517491</v>
      </c>
      <c r="L126" s="79">
        <v>0</v>
      </c>
      <c r="M126" s="79">
        <v>978912</v>
      </c>
      <c r="N126" s="79">
        <v>13132</v>
      </c>
      <c r="O126" s="79">
        <v>1509535</v>
      </c>
      <c r="P126" s="79"/>
      <c r="Q126" s="79">
        <v>-404248</v>
      </c>
      <c r="R126" s="79"/>
      <c r="S126" s="79">
        <v>102296</v>
      </c>
      <c r="T126" s="79"/>
      <c r="U126" s="79">
        <v>-301952</v>
      </c>
    </row>
    <row r="127" spans="1:21" ht="15" x14ac:dyDescent="0.25">
      <c r="A127" s="56">
        <v>239</v>
      </c>
      <c r="B127" s="77" t="s">
        <v>139</v>
      </c>
      <c r="C127" s="78">
        <v>3.4291822987826101E-4</v>
      </c>
      <c r="D127" s="17">
        <v>153933</v>
      </c>
      <c r="E127" s="79">
        <v>0</v>
      </c>
      <c r="F127" s="79">
        <v>0</v>
      </c>
      <c r="G127" s="79">
        <v>0</v>
      </c>
      <c r="H127" s="79">
        <v>39906</v>
      </c>
      <c r="I127" s="79">
        <v>39906</v>
      </c>
      <c r="J127" s="79"/>
      <c r="K127" s="79">
        <v>78266</v>
      </c>
      <c r="L127" s="79">
        <v>0</v>
      </c>
      <c r="M127" s="79">
        <v>148051</v>
      </c>
      <c r="N127" s="79">
        <v>28246</v>
      </c>
      <c r="O127" s="79">
        <v>254563</v>
      </c>
      <c r="P127" s="79"/>
      <c r="Q127" s="79">
        <v>-61138</v>
      </c>
      <c r="R127" s="79"/>
      <c r="S127" s="79">
        <v>7301</v>
      </c>
      <c r="T127" s="79"/>
      <c r="U127" s="79">
        <v>-53837</v>
      </c>
    </row>
    <row r="128" spans="1:21" ht="15" x14ac:dyDescent="0.25">
      <c r="A128" s="56">
        <v>241</v>
      </c>
      <c r="B128" s="77" t="s">
        <v>140</v>
      </c>
      <c r="C128" s="78">
        <v>1.1454214324742734E-3</v>
      </c>
      <c r="D128" s="17">
        <v>514170</v>
      </c>
      <c r="E128" s="79">
        <v>0</v>
      </c>
      <c r="F128" s="79">
        <v>0</v>
      </c>
      <c r="G128" s="79">
        <v>0</v>
      </c>
      <c r="H128" s="79">
        <v>106422</v>
      </c>
      <c r="I128" s="79">
        <v>106422</v>
      </c>
      <c r="J128" s="79"/>
      <c r="K128" s="79">
        <v>261425</v>
      </c>
      <c r="L128" s="79">
        <v>0</v>
      </c>
      <c r="M128" s="79">
        <v>494524</v>
      </c>
      <c r="N128" s="79">
        <v>203969</v>
      </c>
      <c r="O128" s="79">
        <v>959918</v>
      </c>
      <c r="P128" s="79"/>
      <c r="Q128" s="79">
        <v>-204218</v>
      </c>
      <c r="R128" s="79"/>
      <c r="S128" s="79">
        <v>11902</v>
      </c>
      <c r="T128" s="79"/>
      <c r="U128" s="79">
        <v>-192316</v>
      </c>
    </row>
    <row r="129" spans="1:21" ht="15" x14ac:dyDescent="0.25">
      <c r="A129" s="56">
        <v>242</v>
      </c>
      <c r="B129" s="77" t="s">
        <v>141</v>
      </c>
      <c r="C129" s="78">
        <v>9.8545401583069476E-3</v>
      </c>
      <c r="D129" s="17">
        <v>4423622</v>
      </c>
      <c r="E129" s="79">
        <v>0</v>
      </c>
      <c r="F129" s="79">
        <v>0</v>
      </c>
      <c r="G129" s="79">
        <v>0</v>
      </c>
      <c r="H129" s="79">
        <v>528293</v>
      </c>
      <c r="I129" s="79">
        <v>528293</v>
      </c>
      <c r="J129" s="79"/>
      <c r="K129" s="79">
        <v>2249145</v>
      </c>
      <c r="L129" s="79">
        <v>0</v>
      </c>
      <c r="M129" s="79">
        <v>4254598</v>
      </c>
      <c r="N129" s="79">
        <v>47879</v>
      </c>
      <c r="O129" s="79">
        <v>6551622</v>
      </c>
      <c r="P129" s="79"/>
      <c r="Q129" s="79">
        <v>-1756966</v>
      </c>
      <c r="R129" s="79"/>
      <c r="S129" s="79">
        <v>197197</v>
      </c>
      <c r="T129" s="79"/>
      <c r="U129" s="79">
        <v>-1559769</v>
      </c>
    </row>
    <row r="130" spans="1:21" ht="15" x14ac:dyDescent="0.25">
      <c r="A130" s="56">
        <v>245</v>
      </c>
      <c r="B130" s="77" t="s">
        <v>142</v>
      </c>
      <c r="C130" s="78">
        <v>5.0122282439310842E-4</v>
      </c>
      <c r="D130" s="17">
        <v>224996</v>
      </c>
      <c r="E130" s="79">
        <v>0</v>
      </c>
      <c r="F130" s="79">
        <v>0</v>
      </c>
      <c r="G130" s="79">
        <v>0</v>
      </c>
      <c r="H130" s="79">
        <v>68459</v>
      </c>
      <c r="I130" s="79">
        <v>68459</v>
      </c>
      <c r="J130" s="79"/>
      <c r="K130" s="79">
        <v>114396</v>
      </c>
      <c r="L130" s="79">
        <v>0</v>
      </c>
      <c r="M130" s="79">
        <v>216398</v>
      </c>
      <c r="N130" s="79">
        <v>36121</v>
      </c>
      <c r="O130" s="79">
        <v>366915</v>
      </c>
      <c r="P130" s="79"/>
      <c r="Q130" s="79">
        <v>-89363</v>
      </c>
      <c r="R130" s="79"/>
      <c r="S130" s="79">
        <v>21973</v>
      </c>
      <c r="T130" s="79"/>
      <c r="U130" s="79">
        <v>-67390</v>
      </c>
    </row>
    <row r="131" spans="1:21" ht="15" x14ac:dyDescent="0.25">
      <c r="A131" s="56">
        <v>246</v>
      </c>
      <c r="B131" s="77" t="s">
        <v>143</v>
      </c>
      <c r="C131" s="78">
        <v>0</v>
      </c>
      <c r="D131" s="17">
        <v>0</v>
      </c>
      <c r="E131" s="79">
        <v>0</v>
      </c>
      <c r="F131" s="79">
        <v>0</v>
      </c>
      <c r="G131" s="79">
        <v>0</v>
      </c>
      <c r="H131" s="79">
        <v>0</v>
      </c>
      <c r="I131" s="79">
        <v>0</v>
      </c>
      <c r="J131" s="79"/>
      <c r="K131" s="79">
        <v>0</v>
      </c>
      <c r="L131" s="79">
        <v>0</v>
      </c>
      <c r="M131" s="79">
        <v>0</v>
      </c>
      <c r="N131" s="79">
        <v>198</v>
      </c>
      <c r="O131" s="79">
        <v>198</v>
      </c>
      <c r="P131" s="79"/>
      <c r="Q131" s="79">
        <v>0</v>
      </c>
      <c r="R131" s="79"/>
      <c r="S131" s="79">
        <v>-139</v>
      </c>
      <c r="T131" s="79"/>
      <c r="U131" s="79">
        <v>-139</v>
      </c>
    </row>
    <row r="132" spans="1:21" ht="15" x14ac:dyDescent="0.25">
      <c r="A132" s="56">
        <v>247</v>
      </c>
      <c r="B132" s="77" t="s">
        <v>144</v>
      </c>
      <c r="C132" s="78">
        <v>4.3463840817941961E-2</v>
      </c>
      <c r="D132" s="17">
        <v>19510581</v>
      </c>
      <c r="E132" s="79">
        <v>0</v>
      </c>
      <c r="F132" s="79">
        <v>0</v>
      </c>
      <c r="G132" s="79">
        <v>0</v>
      </c>
      <c r="H132" s="79">
        <v>4272541</v>
      </c>
      <c r="I132" s="79">
        <v>4272541</v>
      </c>
      <c r="J132" s="79"/>
      <c r="K132" s="79">
        <v>9919942</v>
      </c>
      <c r="L132" s="79">
        <v>0</v>
      </c>
      <c r="M132" s="79">
        <v>18765071</v>
      </c>
      <c r="N132" s="79">
        <v>74754</v>
      </c>
      <c r="O132" s="79">
        <v>28759767</v>
      </c>
      <c r="P132" s="79"/>
      <c r="Q132" s="79">
        <v>-7749165</v>
      </c>
      <c r="R132" s="79"/>
      <c r="S132" s="79">
        <v>1025386</v>
      </c>
      <c r="T132" s="79"/>
      <c r="U132" s="79">
        <v>-6723779</v>
      </c>
    </row>
    <row r="133" spans="1:21" ht="15" x14ac:dyDescent="0.25">
      <c r="A133" s="56">
        <v>261</v>
      </c>
      <c r="B133" s="77" t="s">
        <v>145</v>
      </c>
      <c r="C133" s="78">
        <v>2.3762975145698684E-3</v>
      </c>
      <c r="D133" s="17">
        <v>1066703</v>
      </c>
      <c r="E133" s="79">
        <v>0</v>
      </c>
      <c r="F133" s="79">
        <v>0</v>
      </c>
      <c r="G133" s="79">
        <v>0</v>
      </c>
      <c r="H133" s="79">
        <v>263600</v>
      </c>
      <c r="I133" s="79">
        <v>263600</v>
      </c>
      <c r="J133" s="79"/>
      <c r="K133" s="79">
        <v>542353</v>
      </c>
      <c r="L133" s="79">
        <v>0</v>
      </c>
      <c r="M133" s="79">
        <v>1025942</v>
      </c>
      <c r="N133" s="79">
        <v>316918</v>
      </c>
      <c r="O133" s="79">
        <v>1885213</v>
      </c>
      <c r="P133" s="79"/>
      <c r="Q133" s="79">
        <v>-423670</v>
      </c>
      <c r="R133" s="79"/>
      <c r="S133" s="79">
        <v>19779</v>
      </c>
      <c r="T133" s="79"/>
      <c r="U133" s="79">
        <v>-403891</v>
      </c>
    </row>
    <row r="134" spans="1:21" ht="15" x14ac:dyDescent="0.25">
      <c r="A134" s="56">
        <v>262</v>
      </c>
      <c r="B134" s="77" t="s">
        <v>146</v>
      </c>
      <c r="C134" s="78">
        <v>9.0706866702749411E-3</v>
      </c>
      <c r="D134" s="17">
        <v>4071760</v>
      </c>
      <c r="E134" s="79">
        <v>0</v>
      </c>
      <c r="F134" s="79">
        <v>0</v>
      </c>
      <c r="G134" s="79">
        <v>0</v>
      </c>
      <c r="H134" s="79">
        <v>683078</v>
      </c>
      <c r="I134" s="79">
        <v>683078</v>
      </c>
      <c r="J134" s="79"/>
      <c r="K134" s="79">
        <v>2070242</v>
      </c>
      <c r="L134" s="79">
        <v>0</v>
      </c>
      <c r="M134" s="79">
        <v>3916177</v>
      </c>
      <c r="N134" s="79">
        <v>650085</v>
      </c>
      <c r="O134" s="79">
        <v>6636504</v>
      </c>
      <c r="P134" s="79"/>
      <c r="Q134" s="79">
        <v>-1617213</v>
      </c>
      <c r="R134" s="79"/>
      <c r="S134" s="79">
        <v>-37112</v>
      </c>
      <c r="T134" s="79"/>
      <c r="U134" s="79">
        <v>-1654325</v>
      </c>
    </row>
    <row r="135" spans="1:21" ht="15" x14ac:dyDescent="0.25">
      <c r="A135" s="56">
        <v>263</v>
      </c>
      <c r="B135" s="77" t="s">
        <v>147</v>
      </c>
      <c r="C135" s="78">
        <v>1.8236696737499388E-4</v>
      </c>
      <c r="D135" s="17">
        <v>81864</v>
      </c>
      <c r="E135" s="79">
        <v>0</v>
      </c>
      <c r="F135" s="79">
        <v>0</v>
      </c>
      <c r="G135" s="79">
        <v>0</v>
      </c>
      <c r="H135" s="79">
        <v>18008</v>
      </c>
      <c r="I135" s="79">
        <v>18008</v>
      </c>
      <c r="J135" s="79"/>
      <c r="K135" s="79">
        <v>41622</v>
      </c>
      <c r="L135" s="79">
        <v>0</v>
      </c>
      <c r="M135" s="79">
        <v>78735</v>
      </c>
      <c r="N135" s="79">
        <v>57697</v>
      </c>
      <c r="O135" s="79">
        <v>178054</v>
      </c>
      <c r="P135" s="79"/>
      <c r="Q135" s="79">
        <v>-32514</v>
      </c>
      <c r="R135" s="79"/>
      <c r="S135" s="79">
        <v>-6024</v>
      </c>
      <c r="T135" s="79"/>
      <c r="U135" s="79">
        <v>-38538</v>
      </c>
    </row>
    <row r="136" spans="1:21" ht="15" x14ac:dyDescent="0.25">
      <c r="A136" s="56">
        <v>268</v>
      </c>
      <c r="B136" s="77" t="s">
        <v>148</v>
      </c>
      <c r="C136" s="78">
        <v>3.379050450650658E-3</v>
      </c>
      <c r="D136" s="17">
        <v>1516829</v>
      </c>
      <c r="E136" s="79">
        <v>0</v>
      </c>
      <c r="F136" s="79">
        <v>0</v>
      </c>
      <c r="G136" s="79">
        <v>0</v>
      </c>
      <c r="H136" s="79">
        <v>162000</v>
      </c>
      <c r="I136" s="79">
        <v>162000</v>
      </c>
      <c r="J136" s="79"/>
      <c r="K136" s="79">
        <v>771215</v>
      </c>
      <c r="L136" s="79">
        <v>0</v>
      </c>
      <c r="M136" s="79">
        <v>1458871</v>
      </c>
      <c r="N136" s="79">
        <v>78617</v>
      </c>
      <c r="O136" s="79">
        <v>2308703</v>
      </c>
      <c r="P136" s="79"/>
      <c r="Q136" s="79">
        <v>-602451</v>
      </c>
      <c r="R136" s="79"/>
      <c r="S136" s="79">
        <v>7795</v>
      </c>
      <c r="T136" s="79"/>
      <c r="U136" s="79">
        <v>-594656</v>
      </c>
    </row>
    <row r="137" spans="1:21" ht="15" x14ac:dyDescent="0.25">
      <c r="A137" s="56">
        <v>270</v>
      </c>
      <c r="B137" s="77" t="s">
        <v>149</v>
      </c>
      <c r="C137" s="78">
        <v>1.0080174531192155E-3</v>
      </c>
      <c r="D137" s="17">
        <v>452490</v>
      </c>
      <c r="E137" s="79">
        <v>0</v>
      </c>
      <c r="F137" s="79">
        <v>0</v>
      </c>
      <c r="G137" s="79">
        <v>0</v>
      </c>
      <c r="H137" s="79">
        <v>752182</v>
      </c>
      <c r="I137" s="79">
        <v>752182</v>
      </c>
      <c r="J137" s="79"/>
      <c r="K137" s="79">
        <v>230064</v>
      </c>
      <c r="L137" s="79">
        <v>0</v>
      </c>
      <c r="M137" s="79">
        <v>435201</v>
      </c>
      <c r="N137" s="79">
        <v>53100</v>
      </c>
      <c r="O137" s="79">
        <v>718365</v>
      </c>
      <c r="P137" s="79"/>
      <c r="Q137" s="79">
        <v>-179719</v>
      </c>
      <c r="R137" s="79"/>
      <c r="S137" s="79">
        <v>263103</v>
      </c>
      <c r="T137" s="79"/>
      <c r="U137" s="79">
        <v>83384</v>
      </c>
    </row>
    <row r="138" spans="1:21" ht="15" x14ac:dyDescent="0.25">
      <c r="A138" s="56">
        <v>275</v>
      </c>
      <c r="B138" s="77" t="s">
        <v>150</v>
      </c>
      <c r="C138" s="78">
        <v>1.3919115548812191E-3</v>
      </c>
      <c r="D138" s="17">
        <v>624813</v>
      </c>
      <c r="E138" s="79">
        <v>0</v>
      </c>
      <c r="F138" s="79">
        <v>0</v>
      </c>
      <c r="G138" s="79">
        <v>0</v>
      </c>
      <c r="H138" s="79">
        <v>9662</v>
      </c>
      <c r="I138" s="79">
        <v>9662</v>
      </c>
      <c r="J138" s="79"/>
      <c r="K138" s="79">
        <v>317682</v>
      </c>
      <c r="L138" s="79">
        <v>0</v>
      </c>
      <c r="M138" s="79">
        <v>600944</v>
      </c>
      <c r="N138" s="79">
        <v>85656</v>
      </c>
      <c r="O138" s="79">
        <v>1004282</v>
      </c>
      <c r="P138" s="79"/>
      <c r="Q138" s="79">
        <v>-248164</v>
      </c>
      <c r="R138" s="79"/>
      <c r="S138" s="79">
        <v>-35282</v>
      </c>
      <c r="T138" s="79"/>
      <c r="U138" s="79">
        <v>-283446</v>
      </c>
    </row>
    <row r="139" spans="1:21" ht="15" x14ac:dyDescent="0.25">
      <c r="A139" s="56">
        <v>276</v>
      </c>
      <c r="B139" s="77" t="s">
        <v>151</v>
      </c>
      <c r="C139" s="78">
        <v>1.7839085601794524E-3</v>
      </c>
      <c r="D139" s="17">
        <v>800783</v>
      </c>
      <c r="E139" s="79">
        <v>0</v>
      </c>
      <c r="F139" s="79">
        <v>0</v>
      </c>
      <c r="G139" s="79">
        <v>0</v>
      </c>
      <c r="H139" s="79">
        <v>15540</v>
      </c>
      <c r="I139" s="79">
        <v>15540</v>
      </c>
      <c r="J139" s="79"/>
      <c r="K139" s="79">
        <v>407149</v>
      </c>
      <c r="L139" s="79">
        <v>0</v>
      </c>
      <c r="M139" s="79">
        <v>770184</v>
      </c>
      <c r="N139" s="79">
        <v>356341</v>
      </c>
      <c r="O139" s="79">
        <v>1533674</v>
      </c>
      <c r="P139" s="79"/>
      <c r="Q139" s="79">
        <v>-318052</v>
      </c>
      <c r="R139" s="79"/>
      <c r="S139" s="79">
        <v>-127993</v>
      </c>
      <c r="T139" s="79"/>
      <c r="U139" s="79">
        <v>-446045</v>
      </c>
    </row>
    <row r="140" spans="1:21" ht="15" x14ac:dyDescent="0.25">
      <c r="A140" s="56">
        <v>277</v>
      </c>
      <c r="B140" s="77" t="s">
        <v>152</v>
      </c>
      <c r="C140" s="78">
        <v>7.2071907008011227E-4</v>
      </c>
      <c r="D140" s="17">
        <v>323525</v>
      </c>
      <c r="E140" s="79">
        <v>0</v>
      </c>
      <c r="F140" s="79">
        <v>0</v>
      </c>
      <c r="G140" s="79">
        <v>0</v>
      </c>
      <c r="H140" s="79">
        <v>10987</v>
      </c>
      <c r="I140" s="79">
        <v>10987</v>
      </c>
      <c r="J140" s="79"/>
      <c r="K140" s="79">
        <v>164493</v>
      </c>
      <c r="L140" s="79">
        <v>0</v>
      </c>
      <c r="M140" s="79">
        <v>311163</v>
      </c>
      <c r="N140" s="79">
        <v>41582</v>
      </c>
      <c r="O140" s="79">
        <v>517238</v>
      </c>
      <c r="P140" s="79"/>
      <c r="Q140" s="79">
        <v>-128497</v>
      </c>
      <c r="R140" s="79"/>
      <c r="S140" s="79">
        <v>-4267</v>
      </c>
      <c r="T140" s="79"/>
      <c r="U140" s="79">
        <v>-132764</v>
      </c>
    </row>
    <row r="141" spans="1:21" ht="15" x14ac:dyDescent="0.25">
      <c r="A141" s="56">
        <v>278</v>
      </c>
      <c r="B141" s="77" t="s">
        <v>153</v>
      </c>
      <c r="C141" s="78">
        <v>1.1919699552124874E-3</v>
      </c>
      <c r="D141" s="17">
        <v>535068</v>
      </c>
      <c r="E141" s="79">
        <v>0</v>
      </c>
      <c r="F141" s="79">
        <v>0</v>
      </c>
      <c r="G141" s="79">
        <v>0</v>
      </c>
      <c r="H141" s="79">
        <v>131015</v>
      </c>
      <c r="I141" s="79">
        <v>131015</v>
      </c>
      <c r="J141" s="79"/>
      <c r="K141" s="79">
        <v>272048</v>
      </c>
      <c r="L141" s="79">
        <v>0</v>
      </c>
      <c r="M141" s="79">
        <v>514621</v>
      </c>
      <c r="N141" s="79">
        <v>48697</v>
      </c>
      <c r="O141" s="79">
        <v>835366</v>
      </c>
      <c r="P141" s="79"/>
      <c r="Q141" s="79">
        <v>-212516</v>
      </c>
      <c r="R141" s="79"/>
      <c r="S141" s="79">
        <v>21819</v>
      </c>
      <c r="T141" s="79"/>
      <c r="U141" s="79">
        <v>-190697</v>
      </c>
    </row>
    <row r="142" spans="1:21" ht="15" x14ac:dyDescent="0.25">
      <c r="A142" s="56">
        <v>279</v>
      </c>
      <c r="B142" s="77" t="s">
        <v>154</v>
      </c>
      <c r="C142" s="78">
        <v>1.2367949602323808E-3</v>
      </c>
      <c r="D142" s="17">
        <v>555187</v>
      </c>
      <c r="E142" s="79">
        <v>0</v>
      </c>
      <c r="F142" s="79">
        <v>0</v>
      </c>
      <c r="G142" s="79">
        <v>0</v>
      </c>
      <c r="H142" s="79">
        <v>0</v>
      </c>
      <c r="I142" s="79">
        <v>0</v>
      </c>
      <c r="J142" s="79"/>
      <c r="K142" s="79">
        <v>282279</v>
      </c>
      <c r="L142" s="79">
        <v>0</v>
      </c>
      <c r="M142" s="79">
        <v>533974</v>
      </c>
      <c r="N142" s="79">
        <v>302056</v>
      </c>
      <c r="O142" s="79">
        <v>1118309</v>
      </c>
      <c r="P142" s="79"/>
      <c r="Q142" s="79">
        <v>-220508</v>
      </c>
      <c r="R142" s="79"/>
      <c r="S142" s="79">
        <v>-99915</v>
      </c>
      <c r="T142" s="79"/>
      <c r="U142" s="79">
        <v>-320423</v>
      </c>
    </row>
    <row r="143" spans="1:21" ht="15" x14ac:dyDescent="0.25">
      <c r="A143" s="56">
        <v>280</v>
      </c>
      <c r="B143" s="77" t="s">
        <v>155</v>
      </c>
      <c r="C143" s="78">
        <v>1.5615488709590543E-2</v>
      </c>
      <c r="D143" s="17">
        <v>7009672</v>
      </c>
      <c r="E143" s="79">
        <v>0</v>
      </c>
      <c r="F143" s="79">
        <v>0</v>
      </c>
      <c r="G143" s="79">
        <v>0</v>
      </c>
      <c r="H143" s="79">
        <v>0</v>
      </c>
      <c r="I143" s="79">
        <v>0</v>
      </c>
      <c r="J143" s="79"/>
      <c r="K143" s="79">
        <v>3563991</v>
      </c>
      <c r="L143" s="79">
        <v>0</v>
      </c>
      <c r="M143" s="79">
        <v>6741828</v>
      </c>
      <c r="N143" s="79">
        <v>1137779</v>
      </c>
      <c r="O143" s="79">
        <v>11443598</v>
      </c>
      <c r="P143" s="79"/>
      <c r="Q143" s="79">
        <v>-2784085</v>
      </c>
      <c r="R143" s="79"/>
      <c r="S143" s="79">
        <v>-510459</v>
      </c>
      <c r="T143" s="79"/>
      <c r="U143" s="79">
        <v>-3294544</v>
      </c>
    </row>
    <row r="144" spans="1:21" ht="15" x14ac:dyDescent="0.25">
      <c r="A144" s="56">
        <v>282</v>
      </c>
      <c r="B144" s="77" t="s">
        <v>156</v>
      </c>
      <c r="C144" s="78">
        <v>2.1691079980522862E-3</v>
      </c>
      <c r="D144" s="17">
        <v>973699</v>
      </c>
      <c r="E144" s="79">
        <v>0</v>
      </c>
      <c r="F144" s="79">
        <v>0</v>
      </c>
      <c r="G144" s="79">
        <v>0</v>
      </c>
      <c r="H144" s="79">
        <v>144756</v>
      </c>
      <c r="I144" s="79">
        <v>144756</v>
      </c>
      <c r="J144" s="79"/>
      <c r="K144" s="79">
        <v>495065</v>
      </c>
      <c r="L144" s="79">
        <v>0</v>
      </c>
      <c r="M144" s="79">
        <v>936490</v>
      </c>
      <c r="N144" s="79">
        <v>35881</v>
      </c>
      <c r="O144" s="79">
        <v>1467436</v>
      </c>
      <c r="P144" s="79"/>
      <c r="Q144" s="79">
        <v>-386730</v>
      </c>
      <c r="R144" s="79"/>
      <c r="S144" s="79">
        <v>56095</v>
      </c>
      <c r="T144" s="79"/>
      <c r="U144" s="79">
        <v>-330635</v>
      </c>
    </row>
    <row r="145" spans="1:21" ht="15" x14ac:dyDescent="0.25">
      <c r="A145" s="56">
        <v>283</v>
      </c>
      <c r="B145" s="77" t="s">
        <v>157</v>
      </c>
      <c r="C145" s="78">
        <v>4.0392593193440997E-3</v>
      </c>
      <c r="D145" s="17">
        <v>1813191</v>
      </c>
      <c r="E145" s="79">
        <v>0</v>
      </c>
      <c r="F145" s="79">
        <v>0</v>
      </c>
      <c r="G145" s="79">
        <v>0</v>
      </c>
      <c r="H145" s="79">
        <v>0</v>
      </c>
      <c r="I145" s="79">
        <v>0</v>
      </c>
      <c r="J145" s="79"/>
      <c r="K145" s="79">
        <v>921898</v>
      </c>
      <c r="L145" s="79">
        <v>0</v>
      </c>
      <c r="M145" s="79">
        <v>1743909</v>
      </c>
      <c r="N145" s="79">
        <v>729526</v>
      </c>
      <c r="O145" s="79">
        <v>3395333</v>
      </c>
      <c r="P145" s="79"/>
      <c r="Q145" s="79">
        <v>-720159</v>
      </c>
      <c r="R145" s="79"/>
      <c r="S145" s="79">
        <v>-267944</v>
      </c>
      <c r="T145" s="79"/>
      <c r="U145" s="79">
        <v>-988103</v>
      </c>
    </row>
    <row r="146" spans="1:21" ht="15" x14ac:dyDescent="0.25">
      <c r="A146" s="56">
        <v>284</v>
      </c>
      <c r="B146" s="77" t="s">
        <v>158</v>
      </c>
      <c r="C146" s="78">
        <v>5.1853926763768734E-4</v>
      </c>
      <c r="D146" s="17">
        <v>232766</v>
      </c>
      <c r="E146" s="79">
        <v>0</v>
      </c>
      <c r="F146" s="79">
        <v>0</v>
      </c>
      <c r="G146" s="79">
        <v>0</v>
      </c>
      <c r="H146" s="79">
        <v>8200</v>
      </c>
      <c r="I146" s="79">
        <v>8200</v>
      </c>
      <c r="J146" s="79"/>
      <c r="K146" s="79">
        <v>118348</v>
      </c>
      <c r="L146" s="79">
        <v>0</v>
      </c>
      <c r="M146" s="79">
        <v>223874</v>
      </c>
      <c r="N146" s="79">
        <v>91269</v>
      </c>
      <c r="O146" s="79">
        <v>433491</v>
      </c>
      <c r="P146" s="79"/>
      <c r="Q146" s="79">
        <v>-92451</v>
      </c>
      <c r="R146" s="79"/>
      <c r="S146" s="79">
        <v>-22958</v>
      </c>
      <c r="T146" s="79"/>
      <c r="U146" s="79">
        <v>-115409</v>
      </c>
    </row>
    <row r="147" spans="1:21" ht="15" x14ac:dyDescent="0.25">
      <c r="A147" s="56">
        <v>285</v>
      </c>
      <c r="B147" s="77" t="s">
        <v>159</v>
      </c>
      <c r="C147" s="78">
        <v>2.1495279563898346E-3</v>
      </c>
      <c r="D147" s="17">
        <v>964904</v>
      </c>
      <c r="E147" s="79">
        <v>0</v>
      </c>
      <c r="F147" s="79">
        <v>0</v>
      </c>
      <c r="G147" s="79">
        <v>0</v>
      </c>
      <c r="H147" s="79">
        <v>211213</v>
      </c>
      <c r="I147" s="79">
        <v>211213</v>
      </c>
      <c r="J147" s="79"/>
      <c r="K147" s="79">
        <v>490596</v>
      </c>
      <c r="L147" s="79">
        <v>0</v>
      </c>
      <c r="M147" s="79">
        <v>928037</v>
      </c>
      <c r="N147" s="79">
        <v>22751</v>
      </c>
      <c r="O147" s="79">
        <v>1441384</v>
      </c>
      <c r="P147" s="79"/>
      <c r="Q147" s="79">
        <v>-383239</v>
      </c>
      <c r="R147" s="79"/>
      <c r="S147" s="79">
        <v>55154</v>
      </c>
      <c r="T147" s="79"/>
      <c r="U147" s="79">
        <v>-328085</v>
      </c>
    </row>
    <row r="148" spans="1:21" ht="15" x14ac:dyDescent="0.25">
      <c r="A148" s="56">
        <v>286</v>
      </c>
      <c r="B148" s="77" t="s">
        <v>160</v>
      </c>
      <c r="C148" s="78">
        <v>2.6468542424443239E-3</v>
      </c>
      <c r="D148" s="17">
        <v>1188152</v>
      </c>
      <c r="E148" s="79">
        <v>0</v>
      </c>
      <c r="F148" s="79">
        <v>0</v>
      </c>
      <c r="G148" s="79">
        <v>0</v>
      </c>
      <c r="H148" s="79">
        <v>0</v>
      </c>
      <c r="I148" s="79">
        <v>0</v>
      </c>
      <c r="J148" s="79"/>
      <c r="K148" s="79">
        <v>604103</v>
      </c>
      <c r="L148" s="79">
        <v>0</v>
      </c>
      <c r="M148" s="79">
        <v>1142752</v>
      </c>
      <c r="N148" s="79">
        <v>190122</v>
      </c>
      <c r="O148" s="79">
        <v>1936977</v>
      </c>
      <c r="P148" s="79"/>
      <c r="Q148" s="79">
        <v>-471907</v>
      </c>
      <c r="R148" s="79"/>
      <c r="S148" s="79">
        <v>-74819</v>
      </c>
      <c r="T148" s="79"/>
      <c r="U148" s="79">
        <v>-546726</v>
      </c>
    </row>
    <row r="149" spans="1:21" ht="15" x14ac:dyDescent="0.25">
      <c r="A149" s="56">
        <v>287</v>
      </c>
      <c r="B149" s="77" t="s">
        <v>161</v>
      </c>
      <c r="C149" s="78">
        <v>6.8041279668123761E-4</v>
      </c>
      <c r="D149" s="17">
        <v>305432</v>
      </c>
      <c r="E149" s="79">
        <v>0</v>
      </c>
      <c r="F149" s="79">
        <v>0</v>
      </c>
      <c r="G149" s="79">
        <v>0</v>
      </c>
      <c r="H149" s="79">
        <v>4782</v>
      </c>
      <c r="I149" s="79">
        <v>4782</v>
      </c>
      <c r="J149" s="79"/>
      <c r="K149" s="79">
        <v>155294</v>
      </c>
      <c r="L149" s="79">
        <v>0</v>
      </c>
      <c r="M149" s="79">
        <v>293761</v>
      </c>
      <c r="N149" s="79">
        <v>141343</v>
      </c>
      <c r="O149" s="79">
        <v>590398</v>
      </c>
      <c r="P149" s="79"/>
      <c r="Q149" s="79">
        <v>-121311</v>
      </c>
      <c r="R149" s="79"/>
      <c r="S149" s="79">
        <v>-32781</v>
      </c>
      <c r="T149" s="79"/>
      <c r="U149" s="79">
        <v>-154092</v>
      </c>
    </row>
    <row r="150" spans="1:21" ht="15" x14ac:dyDescent="0.25">
      <c r="A150" s="56">
        <v>288</v>
      </c>
      <c r="B150" s="77" t="s">
        <v>162</v>
      </c>
      <c r="C150" s="78">
        <v>1.0564689561279521E-3</v>
      </c>
      <c r="D150" s="17">
        <v>474240</v>
      </c>
      <c r="E150" s="79">
        <v>0</v>
      </c>
      <c r="F150" s="79">
        <v>0</v>
      </c>
      <c r="G150" s="79">
        <v>0</v>
      </c>
      <c r="H150" s="79">
        <v>21825</v>
      </c>
      <c r="I150" s="79">
        <v>21825</v>
      </c>
      <c r="J150" s="79"/>
      <c r="K150" s="79">
        <v>241123</v>
      </c>
      <c r="L150" s="79">
        <v>0</v>
      </c>
      <c r="M150" s="79">
        <v>456120</v>
      </c>
      <c r="N150" s="79">
        <v>334040</v>
      </c>
      <c r="O150" s="79">
        <v>1031283</v>
      </c>
      <c r="P150" s="79"/>
      <c r="Q150" s="79">
        <v>-188359</v>
      </c>
      <c r="R150" s="79"/>
      <c r="S150" s="79">
        <v>-64390</v>
      </c>
      <c r="T150" s="79"/>
      <c r="U150" s="79">
        <v>-252749</v>
      </c>
    </row>
    <row r="151" spans="1:21" ht="15" x14ac:dyDescent="0.25">
      <c r="A151" s="56">
        <v>290</v>
      </c>
      <c r="B151" s="77" t="s">
        <v>163</v>
      </c>
      <c r="C151" s="78">
        <v>3.0543959215448739E-3</v>
      </c>
      <c r="D151" s="17">
        <v>1371095</v>
      </c>
      <c r="E151" s="79">
        <v>0</v>
      </c>
      <c r="F151" s="79">
        <v>0</v>
      </c>
      <c r="G151" s="79">
        <v>0</v>
      </c>
      <c r="H151" s="79">
        <v>100610</v>
      </c>
      <c r="I151" s="79">
        <v>100610</v>
      </c>
      <c r="J151" s="79"/>
      <c r="K151" s="79">
        <v>697118</v>
      </c>
      <c r="L151" s="79">
        <v>0</v>
      </c>
      <c r="M151" s="79">
        <v>1318704</v>
      </c>
      <c r="N151" s="79">
        <v>141424</v>
      </c>
      <c r="O151" s="79">
        <v>2157246</v>
      </c>
      <c r="P151" s="79"/>
      <c r="Q151" s="79">
        <v>-544568</v>
      </c>
      <c r="R151" s="79"/>
      <c r="S151" s="79">
        <v>-43741</v>
      </c>
      <c r="T151" s="79"/>
      <c r="U151" s="79">
        <v>-588309</v>
      </c>
    </row>
    <row r="152" spans="1:21" ht="15" x14ac:dyDescent="0.25">
      <c r="A152" s="56">
        <v>291</v>
      </c>
      <c r="B152" s="77" t="s">
        <v>164</v>
      </c>
      <c r="C152" s="78">
        <v>2.053814313041438E-3</v>
      </c>
      <c r="D152" s="17">
        <v>921939</v>
      </c>
      <c r="E152" s="79">
        <v>0</v>
      </c>
      <c r="F152" s="79">
        <v>0</v>
      </c>
      <c r="G152" s="79">
        <v>0</v>
      </c>
      <c r="H152" s="79">
        <v>91534</v>
      </c>
      <c r="I152" s="79">
        <v>91534</v>
      </c>
      <c r="J152" s="79"/>
      <c r="K152" s="79">
        <v>468751</v>
      </c>
      <c r="L152" s="79">
        <v>0</v>
      </c>
      <c r="M152" s="79">
        <v>886713</v>
      </c>
      <c r="N152" s="79">
        <v>101400</v>
      </c>
      <c r="O152" s="79">
        <v>1456864</v>
      </c>
      <c r="P152" s="79"/>
      <c r="Q152" s="79">
        <v>-366175</v>
      </c>
      <c r="R152" s="79"/>
      <c r="S152" s="79">
        <v>-23577</v>
      </c>
      <c r="T152" s="79"/>
      <c r="U152" s="79">
        <v>-389752</v>
      </c>
    </row>
    <row r="153" spans="1:21" ht="15" x14ac:dyDescent="0.25">
      <c r="A153" s="56">
        <v>292</v>
      </c>
      <c r="B153" s="77" t="s">
        <v>165</v>
      </c>
      <c r="C153" s="78">
        <v>1.6128942922742006E-3</v>
      </c>
      <c r="D153" s="17">
        <v>724017</v>
      </c>
      <c r="E153" s="79">
        <v>0</v>
      </c>
      <c r="F153" s="79">
        <v>0</v>
      </c>
      <c r="G153" s="79">
        <v>0</v>
      </c>
      <c r="H153" s="79">
        <v>64468</v>
      </c>
      <c r="I153" s="79">
        <v>64468</v>
      </c>
      <c r="J153" s="79"/>
      <c r="K153" s="79">
        <v>368118</v>
      </c>
      <c r="L153" s="79">
        <v>0</v>
      </c>
      <c r="M153" s="79">
        <v>696351</v>
      </c>
      <c r="N153" s="79">
        <v>43030</v>
      </c>
      <c r="O153" s="79">
        <v>1107499</v>
      </c>
      <c r="P153" s="79"/>
      <c r="Q153" s="79">
        <v>-287562</v>
      </c>
      <c r="R153" s="79"/>
      <c r="S153" s="79">
        <v>-4057</v>
      </c>
      <c r="T153" s="79"/>
      <c r="U153" s="79">
        <v>-291619</v>
      </c>
    </row>
    <row r="154" spans="1:21" ht="15" x14ac:dyDescent="0.25">
      <c r="A154" s="56">
        <v>293</v>
      </c>
      <c r="B154" s="77" t="s">
        <v>166</v>
      </c>
      <c r="C154" s="78">
        <v>2.7516417494580819E-3</v>
      </c>
      <c r="D154" s="17">
        <v>1235190</v>
      </c>
      <c r="E154" s="79">
        <v>0</v>
      </c>
      <c r="F154" s="79">
        <v>0</v>
      </c>
      <c r="G154" s="79">
        <v>0</v>
      </c>
      <c r="H154" s="79">
        <v>41619</v>
      </c>
      <c r="I154" s="79">
        <v>41619</v>
      </c>
      <c r="J154" s="79"/>
      <c r="K154" s="79">
        <v>628019</v>
      </c>
      <c r="L154" s="79">
        <v>0</v>
      </c>
      <c r="M154" s="79">
        <v>1187993</v>
      </c>
      <c r="N154" s="79">
        <v>1289841</v>
      </c>
      <c r="O154" s="79">
        <v>3105853</v>
      </c>
      <c r="P154" s="79"/>
      <c r="Q154" s="79">
        <v>-490590</v>
      </c>
      <c r="R154" s="79"/>
      <c r="S154" s="79">
        <v>-291373</v>
      </c>
      <c r="T154" s="79"/>
      <c r="U154" s="79">
        <v>-781963</v>
      </c>
    </row>
    <row r="155" spans="1:21" ht="15" x14ac:dyDescent="0.25">
      <c r="A155" s="56">
        <v>294</v>
      </c>
      <c r="B155" s="77" t="s">
        <v>167</v>
      </c>
      <c r="C155" s="78">
        <v>1.6743678350967504E-3</v>
      </c>
      <c r="D155" s="17">
        <v>751610</v>
      </c>
      <c r="E155" s="79">
        <v>0</v>
      </c>
      <c r="F155" s="79">
        <v>0</v>
      </c>
      <c r="G155" s="79">
        <v>0</v>
      </c>
      <c r="H155" s="79">
        <v>266848</v>
      </c>
      <c r="I155" s="79">
        <v>266848</v>
      </c>
      <c r="J155" s="79"/>
      <c r="K155" s="79">
        <v>382148</v>
      </c>
      <c r="L155" s="79">
        <v>0</v>
      </c>
      <c r="M155" s="79">
        <v>722891</v>
      </c>
      <c r="N155" s="79">
        <v>65253</v>
      </c>
      <c r="O155" s="79">
        <v>1170292</v>
      </c>
      <c r="P155" s="79"/>
      <c r="Q155" s="79">
        <v>-298523</v>
      </c>
      <c r="R155" s="79"/>
      <c r="S155" s="79">
        <v>40632</v>
      </c>
      <c r="T155" s="79"/>
      <c r="U155" s="79">
        <v>-257891</v>
      </c>
    </row>
    <row r="156" spans="1:21" ht="15" x14ac:dyDescent="0.25">
      <c r="A156" s="56">
        <v>295</v>
      </c>
      <c r="B156" s="77" t="s">
        <v>168</v>
      </c>
      <c r="C156" s="78">
        <v>7.9855155570952348E-3</v>
      </c>
      <c r="D156" s="17">
        <v>3584638</v>
      </c>
      <c r="E156" s="79">
        <v>0</v>
      </c>
      <c r="F156" s="79">
        <v>0</v>
      </c>
      <c r="G156" s="79">
        <v>0</v>
      </c>
      <c r="H156" s="79">
        <v>0</v>
      </c>
      <c r="I156" s="79">
        <v>0</v>
      </c>
      <c r="J156" s="79"/>
      <c r="K156" s="79">
        <v>1822569</v>
      </c>
      <c r="L156" s="79">
        <v>0</v>
      </c>
      <c r="M156" s="79">
        <v>3447665</v>
      </c>
      <c r="N156" s="79">
        <v>1862247</v>
      </c>
      <c r="O156" s="79">
        <v>7132481</v>
      </c>
      <c r="P156" s="79"/>
      <c r="Q156" s="79">
        <v>-1423737</v>
      </c>
      <c r="R156" s="79"/>
      <c r="S156" s="79">
        <v>-584776</v>
      </c>
      <c r="T156" s="79"/>
      <c r="U156" s="79">
        <v>-2008513</v>
      </c>
    </row>
    <row r="157" spans="1:21" ht="15" x14ac:dyDescent="0.25">
      <c r="A157" s="56">
        <v>296</v>
      </c>
      <c r="B157" s="77" t="s">
        <v>169</v>
      </c>
      <c r="C157" s="78">
        <v>1.2706050278501204E-3</v>
      </c>
      <c r="D157" s="17">
        <v>570365</v>
      </c>
      <c r="E157" s="79">
        <v>0</v>
      </c>
      <c r="F157" s="79">
        <v>0</v>
      </c>
      <c r="G157" s="79">
        <v>0</v>
      </c>
      <c r="H157" s="79">
        <v>24790</v>
      </c>
      <c r="I157" s="79">
        <v>24790</v>
      </c>
      <c r="J157" s="79"/>
      <c r="K157" s="79">
        <v>289996</v>
      </c>
      <c r="L157" s="79">
        <v>0</v>
      </c>
      <c r="M157" s="79">
        <v>548571</v>
      </c>
      <c r="N157" s="79">
        <v>131610</v>
      </c>
      <c r="O157" s="79">
        <v>970177</v>
      </c>
      <c r="P157" s="79"/>
      <c r="Q157" s="79">
        <v>-226536</v>
      </c>
      <c r="R157" s="79"/>
      <c r="S157" s="79">
        <v>-11705</v>
      </c>
      <c r="T157" s="79"/>
      <c r="U157" s="79">
        <v>-238241</v>
      </c>
    </row>
    <row r="158" spans="1:21" ht="15" x14ac:dyDescent="0.25">
      <c r="A158" s="56">
        <v>297</v>
      </c>
      <c r="B158" s="77" t="s">
        <v>170</v>
      </c>
      <c r="C158" s="78">
        <v>2.4790101974541557E-3</v>
      </c>
      <c r="D158" s="17">
        <v>1112810</v>
      </c>
      <c r="E158" s="79">
        <v>0</v>
      </c>
      <c r="F158" s="79">
        <v>0</v>
      </c>
      <c r="G158" s="79">
        <v>0</v>
      </c>
      <c r="H158" s="79">
        <v>178263</v>
      </c>
      <c r="I158" s="79">
        <v>178263</v>
      </c>
      <c r="J158" s="79"/>
      <c r="K158" s="79">
        <v>565795</v>
      </c>
      <c r="L158" s="79">
        <v>0</v>
      </c>
      <c r="M158" s="79">
        <v>1070287</v>
      </c>
      <c r="N158" s="79">
        <v>48959</v>
      </c>
      <c r="O158" s="79">
        <v>1685041</v>
      </c>
      <c r="P158" s="79"/>
      <c r="Q158" s="79">
        <v>-441982</v>
      </c>
      <c r="R158" s="79"/>
      <c r="S158" s="79">
        <v>32837</v>
      </c>
      <c r="T158" s="79"/>
      <c r="U158" s="79">
        <v>-409145</v>
      </c>
    </row>
    <row r="159" spans="1:21" ht="15" x14ac:dyDescent="0.25">
      <c r="A159" s="56">
        <v>298</v>
      </c>
      <c r="B159" s="77" t="s">
        <v>171</v>
      </c>
      <c r="C159" s="78">
        <v>2.598052279545909E-3</v>
      </c>
      <c r="D159" s="17">
        <v>1166246</v>
      </c>
      <c r="E159" s="79">
        <v>0</v>
      </c>
      <c r="F159" s="79">
        <v>0</v>
      </c>
      <c r="G159" s="79">
        <v>0</v>
      </c>
      <c r="H159" s="79">
        <v>146335</v>
      </c>
      <c r="I159" s="79">
        <v>146335</v>
      </c>
      <c r="J159" s="79"/>
      <c r="K159" s="79">
        <v>592965</v>
      </c>
      <c r="L159" s="79">
        <v>0</v>
      </c>
      <c r="M159" s="79">
        <v>1121683</v>
      </c>
      <c r="N159" s="79">
        <v>117144</v>
      </c>
      <c r="O159" s="79">
        <v>1831792</v>
      </c>
      <c r="P159" s="79"/>
      <c r="Q159" s="79">
        <v>-463207</v>
      </c>
      <c r="R159" s="79"/>
      <c r="S159" s="79">
        <v>-16927</v>
      </c>
      <c r="T159" s="79"/>
      <c r="U159" s="79">
        <v>-480134</v>
      </c>
    </row>
    <row r="160" spans="1:21" ht="15" x14ac:dyDescent="0.25">
      <c r="A160" s="56">
        <v>299</v>
      </c>
      <c r="B160" s="77" t="s">
        <v>172</v>
      </c>
      <c r="C160" s="78">
        <v>1.5343667278635944E-3</v>
      </c>
      <c r="D160" s="17">
        <v>688767</v>
      </c>
      <c r="E160" s="79">
        <v>0</v>
      </c>
      <c r="F160" s="79">
        <v>0</v>
      </c>
      <c r="G160" s="79">
        <v>0</v>
      </c>
      <c r="H160" s="79">
        <v>110938</v>
      </c>
      <c r="I160" s="79">
        <v>110938</v>
      </c>
      <c r="J160" s="79"/>
      <c r="K160" s="79">
        <v>350195</v>
      </c>
      <c r="L160" s="79">
        <v>0</v>
      </c>
      <c r="M160" s="79">
        <v>662447</v>
      </c>
      <c r="N160" s="79">
        <v>27396</v>
      </c>
      <c r="O160" s="79">
        <v>1040038</v>
      </c>
      <c r="P160" s="79"/>
      <c r="Q160" s="79">
        <v>-273562</v>
      </c>
      <c r="R160" s="79"/>
      <c r="S160" s="79">
        <v>20174</v>
      </c>
      <c r="T160" s="79"/>
      <c r="U160" s="79">
        <v>-253388</v>
      </c>
    </row>
    <row r="161" spans="1:21" ht="15" x14ac:dyDescent="0.25">
      <c r="A161" s="56">
        <v>301</v>
      </c>
      <c r="B161" s="77" t="s">
        <v>173</v>
      </c>
      <c r="C161" s="78">
        <v>4.9967005005582205E-3</v>
      </c>
      <c r="D161" s="17">
        <v>2242977</v>
      </c>
      <c r="E161" s="79">
        <v>0</v>
      </c>
      <c r="F161" s="79">
        <v>0</v>
      </c>
      <c r="G161" s="79">
        <v>0</v>
      </c>
      <c r="H161" s="79">
        <v>55674</v>
      </c>
      <c r="I161" s="79">
        <v>55674</v>
      </c>
      <c r="J161" s="79"/>
      <c r="K161" s="79">
        <v>1140419</v>
      </c>
      <c r="L161" s="79">
        <v>0</v>
      </c>
      <c r="M161" s="79">
        <v>2157275</v>
      </c>
      <c r="N161" s="79">
        <v>31714</v>
      </c>
      <c r="O161" s="79">
        <v>3329408</v>
      </c>
      <c r="P161" s="79"/>
      <c r="Q161" s="79">
        <v>-890861</v>
      </c>
      <c r="R161" s="79"/>
      <c r="S161" s="79">
        <v>-2612</v>
      </c>
      <c r="T161" s="79"/>
      <c r="U161" s="79">
        <v>-893473</v>
      </c>
    </row>
    <row r="162" spans="1:21" ht="15" x14ac:dyDescent="0.25">
      <c r="A162" s="56">
        <v>305</v>
      </c>
      <c r="B162" s="77" t="s">
        <v>174</v>
      </c>
      <c r="C162" s="78">
        <v>0</v>
      </c>
      <c r="D162" s="17">
        <v>0</v>
      </c>
      <c r="E162" s="79">
        <v>0</v>
      </c>
      <c r="F162" s="79">
        <v>0</v>
      </c>
      <c r="G162" s="79">
        <v>0</v>
      </c>
      <c r="H162" s="79">
        <v>0</v>
      </c>
      <c r="I162" s="79">
        <v>0</v>
      </c>
      <c r="J162" s="79"/>
      <c r="K162" s="79">
        <v>0</v>
      </c>
      <c r="L162" s="79">
        <v>0</v>
      </c>
      <c r="M162" s="79">
        <v>0</v>
      </c>
      <c r="N162" s="79">
        <v>0</v>
      </c>
      <c r="O162" s="79">
        <v>0</v>
      </c>
      <c r="P162" s="79"/>
      <c r="Q162" s="79">
        <v>0</v>
      </c>
      <c r="R162" s="79"/>
      <c r="S162" s="79">
        <v>0</v>
      </c>
      <c r="T162" s="79"/>
      <c r="U162" s="79">
        <v>0</v>
      </c>
    </row>
    <row r="163" spans="1:21" ht="15" x14ac:dyDescent="0.25">
      <c r="A163" s="56">
        <v>310</v>
      </c>
      <c r="B163" s="77" t="s">
        <v>175</v>
      </c>
      <c r="C163" s="78">
        <v>1.4836939525106178E-3</v>
      </c>
      <c r="D163" s="17">
        <v>666017</v>
      </c>
      <c r="E163" s="79">
        <v>0</v>
      </c>
      <c r="F163" s="79">
        <v>0</v>
      </c>
      <c r="G163" s="79">
        <v>0</v>
      </c>
      <c r="H163" s="79">
        <v>362264</v>
      </c>
      <c r="I163" s="79">
        <v>362264</v>
      </c>
      <c r="J163" s="79"/>
      <c r="K163" s="79">
        <v>338630</v>
      </c>
      <c r="L163" s="79">
        <v>0</v>
      </c>
      <c r="M163" s="79">
        <v>640570</v>
      </c>
      <c r="N163" s="79">
        <v>58642</v>
      </c>
      <c r="O163" s="79">
        <v>1037842</v>
      </c>
      <c r="P163" s="79"/>
      <c r="Q163" s="79">
        <v>-264527</v>
      </c>
      <c r="R163" s="79"/>
      <c r="S163" s="79">
        <v>85514</v>
      </c>
      <c r="T163" s="79"/>
      <c r="U163" s="79">
        <v>-179013</v>
      </c>
    </row>
    <row r="164" spans="1:21" ht="15" x14ac:dyDescent="0.25">
      <c r="A164" s="56">
        <v>311</v>
      </c>
      <c r="B164" s="77" t="s">
        <v>176</v>
      </c>
      <c r="C164" s="78">
        <v>0</v>
      </c>
      <c r="D164" s="17">
        <v>0</v>
      </c>
      <c r="E164" s="79">
        <v>0</v>
      </c>
      <c r="F164" s="79">
        <v>0</v>
      </c>
      <c r="G164" s="79">
        <v>0</v>
      </c>
      <c r="H164" s="79">
        <v>0</v>
      </c>
      <c r="I164" s="79">
        <v>0</v>
      </c>
      <c r="J164" s="79"/>
      <c r="K164" s="79">
        <v>0</v>
      </c>
      <c r="L164" s="79">
        <v>0</v>
      </c>
      <c r="M164" s="79">
        <v>0</v>
      </c>
      <c r="N164" s="79">
        <v>0</v>
      </c>
      <c r="O164" s="79">
        <v>0</v>
      </c>
      <c r="P164" s="79"/>
      <c r="Q164" s="79">
        <v>0</v>
      </c>
      <c r="R164" s="79"/>
      <c r="S164" s="79">
        <v>0</v>
      </c>
      <c r="T164" s="79"/>
      <c r="U164" s="79">
        <v>0</v>
      </c>
    </row>
    <row r="165" spans="1:21" ht="15" x14ac:dyDescent="0.25">
      <c r="A165" s="56">
        <v>319</v>
      </c>
      <c r="B165" s="77" t="s">
        <v>177</v>
      </c>
      <c r="C165" s="78">
        <v>0</v>
      </c>
      <c r="D165" s="17">
        <v>0</v>
      </c>
      <c r="E165" s="79">
        <v>0</v>
      </c>
      <c r="F165" s="79">
        <v>0</v>
      </c>
      <c r="G165" s="79">
        <v>0</v>
      </c>
      <c r="H165" s="79">
        <v>0</v>
      </c>
      <c r="I165" s="79">
        <v>0</v>
      </c>
      <c r="J165" s="79"/>
      <c r="K165" s="79">
        <v>0</v>
      </c>
      <c r="L165" s="79">
        <v>0</v>
      </c>
      <c r="M165" s="79">
        <v>0</v>
      </c>
      <c r="N165" s="79">
        <v>0</v>
      </c>
      <c r="O165" s="79">
        <v>0</v>
      </c>
      <c r="P165" s="79"/>
      <c r="Q165" s="79">
        <v>0</v>
      </c>
      <c r="R165" s="79"/>
      <c r="S165" s="79">
        <v>0</v>
      </c>
      <c r="T165" s="79"/>
      <c r="U165" s="79">
        <v>0</v>
      </c>
    </row>
    <row r="166" spans="1:21" ht="15" x14ac:dyDescent="0.25">
      <c r="A166" s="56">
        <v>320</v>
      </c>
      <c r="B166" s="77" t="s">
        <v>178</v>
      </c>
      <c r="C166" s="78">
        <v>8.4121208997599186E-4</v>
      </c>
      <c r="D166" s="17">
        <v>377614</v>
      </c>
      <c r="E166" s="79">
        <v>0</v>
      </c>
      <c r="F166" s="79">
        <v>0</v>
      </c>
      <c r="G166" s="79">
        <v>0</v>
      </c>
      <c r="H166" s="79">
        <v>99520</v>
      </c>
      <c r="I166" s="79">
        <v>99520</v>
      </c>
      <c r="J166" s="79"/>
      <c r="K166" s="79">
        <v>191994</v>
      </c>
      <c r="L166" s="79">
        <v>0</v>
      </c>
      <c r="M166" s="79">
        <v>363185</v>
      </c>
      <c r="N166" s="79">
        <v>21197</v>
      </c>
      <c r="O166" s="79">
        <v>576376</v>
      </c>
      <c r="P166" s="79"/>
      <c r="Q166" s="79">
        <v>-149980</v>
      </c>
      <c r="R166" s="79"/>
      <c r="S166" s="79">
        <v>26773</v>
      </c>
      <c r="T166" s="79"/>
      <c r="U166" s="79">
        <v>-123207</v>
      </c>
    </row>
    <row r="167" spans="1:21" ht="15" x14ac:dyDescent="0.25">
      <c r="A167" s="56">
        <v>325</v>
      </c>
      <c r="B167" s="77" t="s">
        <v>179</v>
      </c>
      <c r="C167" s="78">
        <v>0</v>
      </c>
      <c r="D167" s="17">
        <v>0</v>
      </c>
      <c r="E167" s="79">
        <v>0</v>
      </c>
      <c r="F167" s="79">
        <v>0</v>
      </c>
      <c r="G167" s="79">
        <v>0</v>
      </c>
      <c r="H167" s="79">
        <v>0</v>
      </c>
      <c r="I167" s="79">
        <v>0</v>
      </c>
      <c r="J167" s="79"/>
      <c r="K167" s="79">
        <v>0</v>
      </c>
      <c r="L167" s="79">
        <v>0</v>
      </c>
      <c r="M167" s="79">
        <v>0</v>
      </c>
      <c r="N167" s="79">
        <v>0</v>
      </c>
      <c r="O167" s="79">
        <v>0</v>
      </c>
      <c r="P167" s="79"/>
      <c r="Q167" s="79">
        <v>0</v>
      </c>
      <c r="R167" s="79"/>
      <c r="S167" s="79">
        <v>0</v>
      </c>
      <c r="T167" s="79"/>
      <c r="U167" s="79">
        <v>0</v>
      </c>
    </row>
    <row r="168" spans="1:21" ht="15" x14ac:dyDescent="0.25">
      <c r="A168" s="56">
        <v>326</v>
      </c>
      <c r="B168" s="77" t="s">
        <v>180</v>
      </c>
      <c r="C168" s="78">
        <v>0</v>
      </c>
      <c r="D168" s="17">
        <v>0</v>
      </c>
      <c r="E168" s="79">
        <v>0</v>
      </c>
      <c r="F168" s="79">
        <v>0</v>
      </c>
      <c r="G168" s="79">
        <v>0</v>
      </c>
      <c r="H168" s="79">
        <v>0</v>
      </c>
      <c r="I168" s="79">
        <v>0</v>
      </c>
      <c r="J168" s="79"/>
      <c r="K168" s="79">
        <v>0</v>
      </c>
      <c r="L168" s="79">
        <v>0</v>
      </c>
      <c r="M168" s="79">
        <v>0</v>
      </c>
      <c r="N168" s="79">
        <v>0</v>
      </c>
      <c r="O168" s="79">
        <v>0</v>
      </c>
      <c r="P168" s="79"/>
      <c r="Q168" s="79">
        <v>0</v>
      </c>
      <c r="R168" s="79"/>
      <c r="S168" s="79">
        <v>0</v>
      </c>
      <c r="T168" s="79"/>
      <c r="U168" s="79">
        <v>0</v>
      </c>
    </row>
    <row r="169" spans="1:21" ht="15" x14ac:dyDescent="0.25">
      <c r="A169" s="56">
        <v>330</v>
      </c>
      <c r="B169" s="77" t="s">
        <v>181</v>
      </c>
      <c r="C169" s="78">
        <v>1.2536983009983055E-5</v>
      </c>
      <c r="D169" s="17">
        <v>5627</v>
      </c>
      <c r="E169" s="79">
        <v>0</v>
      </c>
      <c r="F169" s="79">
        <v>0</v>
      </c>
      <c r="G169" s="79">
        <v>0</v>
      </c>
      <c r="H169" s="79">
        <v>8990</v>
      </c>
      <c r="I169" s="79">
        <v>8990</v>
      </c>
      <c r="J169" s="79"/>
      <c r="K169" s="79">
        <v>2861</v>
      </c>
      <c r="L169" s="79">
        <v>0</v>
      </c>
      <c r="M169" s="79">
        <v>5413</v>
      </c>
      <c r="N169" s="79">
        <v>5319</v>
      </c>
      <c r="O169" s="79">
        <v>13593</v>
      </c>
      <c r="P169" s="79"/>
      <c r="Q169" s="79">
        <v>-2235</v>
      </c>
      <c r="R169" s="79"/>
      <c r="S169" s="79">
        <v>-105</v>
      </c>
      <c r="T169" s="79"/>
      <c r="U169" s="79">
        <v>-2340</v>
      </c>
    </row>
    <row r="170" spans="1:21" ht="15" x14ac:dyDescent="0.25">
      <c r="A170" s="56">
        <v>350</v>
      </c>
      <c r="B170" s="77" t="s">
        <v>182</v>
      </c>
      <c r="C170" s="78">
        <v>3.5308410624334451E-4</v>
      </c>
      <c r="D170" s="17">
        <v>158496</v>
      </c>
      <c r="E170" s="79">
        <v>0</v>
      </c>
      <c r="F170" s="79">
        <v>0</v>
      </c>
      <c r="G170" s="79">
        <v>0</v>
      </c>
      <c r="H170" s="79">
        <v>47460</v>
      </c>
      <c r="I170" s="79">
        <v>47460</v>
      </c>
      <c r="J170" s="79"/>
      <c r="K170" s="79">
        <v>80586</v>
      </c>
      <c r="L170" s="79">
        <v>0</v>
      </c>
      <c r="M170" s="79">
        <v>152440</v>
      </c>
      <c r="N170" s="79">
        <v>6951</v>
      </c>
      <c r="O170" s="79">
        <v>239977</v>
      </c>
      <c r="P170" s="79"/>
      <c r="Q170" s="79">
        <v>-62952</v>
      </c>
      <c r="R170" s="79"/>
      <c r="S170" s="79">
        <v>16748</v>
      </c>
      <c r="T170" s="79"/>
      <c r="U170" s="79">
        <v>-46204</v>
      </c>
    </row>
    <row r="171" spans="1:21" ht="15" x14ac:dyDescent="0.25">
      <c r="A171" s="56">
        <v>360</v>
      </c>
      <c r="B171" s="77" t="s">
        <v>183</v>
      </c>
      <c r="C171" s="78">
        <v>2.2936076040782298E-4</v>
      </c>
      <c r="D171" s="17">
        <v>102956</v>
      </c>
      <c r="E171" s="79">
        <v>0</v>
      </c>
      <c r="F171" s="79">
        <v>0</v>
      </c>
      <c r="G171" s="79">
        <v>0</v>
      </c>
      <c r="H171" s="79">
        <v>45492</v>
      </c>
      <c r="I171" s="79">
        <v>45492</v>
      </c>
      <c r="J171" s="79"/>
      <c r="K171" s="79">
        <v>52348</v>
      </c>
      <c r="L171" s="79">
        <v>0</v>
      </c>
      <c r="M171" s="79">
        <v>99024</v>
      </c>
      <c r="N171" s="79">
        <v>67571</v>
      </c>
      <c r="O171" s="79">
        <v>218943</v>
      </c>
      <c r="P171" s="79"/>
      <c r="Q171" s="79">
        <v>-40893</v>
      </c>
      <c r="R171" s="79"/>
      <c r="S171" s="79">
        <v>3134</v>
      </c>
      <c r="T171" s="79"/>
      <c r="U171" s="79">
        <v>-37759</v>
      </c>
    </row>
    <row r="172" spans="1:21" ht="15" x14ac:dyDescent="0.25">
      <c r="A172" s="56">
        <v>400</v>
      </c>
      <c r="B172" s="77" t="s">
        <v>184</v>
      </c>
      <c r="C172" s="78">
        <v>0</v>
      </c>
      <c r="D172" s="17">
        <v>0</v>
      </c>
      <c r="E172" s="79">
        <v>0</v>
      </c>
      <c r="F172" s="79">
        <v>0</v>
      </c>
      <c r="G172" s="79">
        <v>0</v>
      </c>
      <c r="H172" s="79">
        <v>49617</v>
      </c>
      <c r="I172" s="79">
        <v>49617</v>
      </c>
      <c r="J172" s="79"/>
      <c r="K172" s="79">
        <v>0</v>
      </c>
      <c r="L172" s="79">
        <v>0</v>
      </c>
      <c r="M172" s="79">
        <v>0</v>
      </c>
      <c r="N172" s="79">
        <v>88261</v>
      </c>
      <c r="O172" s="79">
        <v>88261</v>
      </c>
      <c r="P172" s="79"/>
      <c r="Q172" s="79">
        <v>0</v>
      </c>
      <c r="R172" s="79"/>
      <c r="S172" s="79">
        <v>1605</v>
      </c>
      <c r="T172" s="79"/>
      <c r="U172" s="79">
        <v>1605</v>
      </c>
    </row>
    <row r="173" spans="1:21" ht="15" x14ac:dyDescent="0.25">
      <c r="A173" s="56">
        <v>402</v>
      </c>
      <c r="B173" s="77" t="s">
        <v>185</v>
      </c>
      <c r="C173" s="78">
        <v>1.7888378547147076E-3</v>
      </c>
      <c r="D173" s="17">
        <v>802994</v>
      </c>
      <c r="E173" s="79">
        <v>0</v>
      </c>
      <c r="F173" s="79">
        <v>0</v>
      </c>
      <c r="G173" s="79">
        <v>0</v>
      </c>
      <c r="H173" s="79">
        <v>87530</v>
      </c>
      <c r="I173" s="79">
        <v>87530</v>
      </c>
      <c r="J173" s="79"/>
      <c r="K173" s="79">
        <v>408274</v>
      </c>
      <c r="L173" s="79">
        <v>0</v>
      </c>
      <c r="M173" s="79">
        <v>772313</v>
      </c>
      <c r="N173" s="79">
        <v>35645</v>
      </c>
      <c r="O173" s="79">
        <v>1216232</v>
      </c>
      <c r="P173" s="79"/>
      <c r="Q173" s="79">
        <v>-318932</v>
      </c>
      <c r="R173" s="79"/>
      <c r="S173" s="79">
        <v>2455</v>
      </c>
      <c r="T173" s="79"/>
      <c r="U173" s="79">
        <v>-316477</v>
      </c>
    </row>
    <row r="174" spans="1:21" ht="15" x14ac:dyDescent="0.25">
      <c r="A174" s="56">
        <v>403</v>
      </c>
      <c r="B174" s="77" t="s">
        <v>186</v>
      </c>
      <c r="C174" s="78">
        <v>5.1021550664924293E-3</v>
      </c>
      <c r="D174" s="17">
        <v>2290318</v>
      </c>
      <c r="E174" s="79">
        <v>0</v>
      </c>
      <c r="F174" s="79">
        <v>0</v>
      </c>
      <c r="G174" s="79">
        <v>0</v>
      </c>
      <c r="H174" s="79">
        <v>87336</v>
      </c>
      <c r="I174" s="79">
        <v>87336</v>
      </c>
      <c r="J174" s="79"/>
      <c r="K174" s="79">
        <v>1164487</v>
      </c>
      <c r="L174" s="79">
        <v>0</v>
      </c>
      <c r="M174" s="79">
        <v>2202804</v>
      </c>
      <c r="N174" s="79">
        <v>265981</v>
      </c>
      <c r="O174" s="79">
        <v>3633272</v>
      </c>
      <c r="P174" s="79"/>
      <c r="Q174" s="79">
        <v>-909662</v>
      </c>
      <c r="R174" s="79"/>
      <c r="S174" s="79">
        <v>-6965</v>
      </c>
      <c r="T174" s="79"/>
      <c r="U174" s="79">
        <v>-916627</v>
      </c>
    </row>
    <row r="175" spans="1:21" ht="15" x14ac:dyDescent="0.25">
      <c r="A175" s="56">
        <v>405</v>
      </c>
      <c r="B175" s="77" t="s">
        <v>187</v>
      </c>
      <c r="C175" s="78">
        <v>4.9301410567279746E-5</v>
      </c>
      <c r="D175" s="17">
        <v>22134</v>
      </c>
      <c r="E175" s="79">
        <v>0</v>
      </c>
      <c r="F175" s="79">
        <v>0</v>
      </c>
      <c r="G175" s="79">
        <v>0</v>
      </c>
      <c r="H175" s="79">
        <v>26071</v>
      </c>
      <c r="I175" s="79">
        <v>26071</v>
      </c>
      <c r="J175" s="79"/>
      <c r="K175" s="79">
        <v>11252</v>
      </c>
      <c r="L175" s="79">
        <v>0</v>
      </c>
      <c r="M175" s="79">
        <v>21285</v>
      </c>
      <c r="N175" s="79">
        <v>2547</v>
      </c>
      <c r="O175" s="79">
        <v>35084</v>
      </c>
      <c r="P175" s="79"/>
      <c r="Q175" s="79">
        <v>-8790</v>
      </c>
      <c r="R175" s="79"/>
      <c r="S175" s="79">
        <v>4668</v>
      </c>
      <c r="T175" s="79"/>
      <c r="U175" s="79">
        <v>-4122</v>
      </c>
    </row>
    <row r="176" spans="1:21" ht="15" x14ac:dyDescent="0.25">
      <c r="A176" s="56">
        <v>407</v>
      </c>
      <c r="B176" s="77" t="s">
        <v>188</v>
      </c>
      <c r="C176" s="78">
        <v>0</v>
      </c>
      <c r="D176" s="17">
        <v>-1</v>
      </c>
      <c r="E176" s="79">
        <v>0</v>
      </c>
      <c r="F176" s="79">
        <v>0</v>
      </c>
      <c r="G176" s="79">
        <v>0</v>
      </c>
      <c r="H176" s="79">
        <v>0</v>
      </c>
      <c r="I176" s="79">
        <v>0</v>
      </c>
      <c r="J176" s="79"/>
      <c r="K176" s="79">
        <v>0</v>
      </c>
      <c r="L176" s="79">
        <v>0</v>
      </c>
      <c r="M176" s="79">
        <v>0</v>
      </c>
      <c r="N176" s="79">
        <v>41456</v>
      </c>
      <c r="O176" s="79">
        <v>41456</v>
      </c>
      <c r="P176" s="79"/>
      <c r="Q176" s="79">
        <v>0</v>
      </c>
      <c r="R176" s="79"/>
      <c r="S176" s="79">
        <v>-12818</v>
      </c>
      <c r="T176" s="79"/>
      <c r="U176" s="79">
        <v>-12818</v>
      </c>
    </row>
    <row r="177" spans="1:21" ht="15" x14ac:dyDescent="0.25">
      <c r="A177" s="56">
        <v>408</v>
      </c>
      <c r="B177" s="77" t="s">
        <v>189</v>
      </c>
      <c r="C177" s="78">
        <v>0</v>
      </c>
      <c r="D177" s="17">
        <v>0</v>
      </c>
      <c r="E177" s="79">
        <v>0</v>
      </c>
      <c r="F177" s="79">
        <v>0</v>
      </c>
      <c r="G177" s="79">
        <v>0</v>
      </c>
      <c r="H177" s="79">
        <v>0</v>
      </c>
      <c r="I177" s="79">
        <v>0</v>
      </c>
      <c r="J177" s="79"/>
      <c r="K177" s="79">
        <v>0</v>
      </c>
      <c r="L177" s="79">
        <v>0</v>
      </c>
      <c r="M177" s="79">
        <v>0</v>
      </c>
      <c r="N177" s="79">
        <v>0</v>
      </c>
      <c r="O177" s="79">
        <v>0</v>
      </c>
      <c r="P177" s="79"/>
      <c r="Q177" s="79">
        <v>0</v>
      </c>
      <c r="R177" s="79"/>
      <c r="S177" s="79">
        <v>0</v>
      </c>
      <c r="T177" s="79"/>
      <c r="U177" s="79">
        <v>0</v>
      </c>
    </row>
    <row r="178" spans="1:21" ht="15" x14ac:dyDescent="0.25">
      <c r="A178" s="56">
        <v>409</v>
      </c>
      <c r="B178" s="77" t="s">
        <v>190</v>
      </c>
      <c r="C178" s="78">
        <v>2.0911247469485956E-3</v>
      </c>
      <c r="D178" s="17">
        <v>938689</v>
      </c>
      <c r="E178" s="79">
        <v>0</v>
      </c>
      <c r="F178" s="79">
        <v>0</v>
      </c>
      <c r="G178" s="79">
        <v>0</v>
      </c>
      <c r="H178" s="79">
        <v>15665</v>
      </c>
      <c r="I178" s="79">
        <v>15665</v>
      </c>
      <c r="J178" s="79"/>
      <c r="K178" s="79">
        <v>477267</v>
      </c>
      <c r="L178" s="79">
        <v>0</v>
      </c>
      <c r="M178" s="79">
        <v>902822</v>
      </c>
      <c r="N178" s="79">
        <v>201280</v>
      </c>
      <c r="O178" s="79">
        <v>1581369</v>
      </c>
      <c r="P178" s="79"/>
      <c r="Q178" s="79">
        <v>-372827</v>
      </c>
      <c r="R178" s="79"/>
      <c r="S178" s="79">
        <v>-63128</v>
      </c>
      <c r="T178" s="79"/>
      <c r="U178" s="79">
        <v>-435955</v>
      </c>
    </row>
    <row r="179" spans="1:21" ht="15" x14ac:dyDescent="0.25">
      <c r="A179" s="56">
        <v>411</v>
      </c>
      <c r="B179" s="77" t="s">
        <v>191</v>
      </c>
      <c r="C179" s="78">
        <v>2.8508439077952795E-3</v>
      </c>
      <c r="D179" s="17">
        <v>1279721</v>
      </c>
      <c r="E179" s="79">
        <v>0</v>
      </c>
      <c r="F179" s="79">
        <v>0</v>
      </c>
      <c r="G179" s="79">
        <v>0</v>
      </c>
      <c r="H179" s="79">
        <v>104436</v>
      </c>
      <c r="I179" s="79">
        <v>104436</v>
      </c>
      <c r="J179" s="79"/>
      <c r="K179" s="79">
        <v>650661</v>
      </c>
      <c r="L179" s="79">
        <v>0</v>
      </c>
      <c r="M179" s="79">
        <v>1230823</v>
      </c>
      <c r="N179" s="79">
        <v>140031</v>
      </c>
      <c r="O179" s="79">
        <v>2021515</v>
      </c>
      <c r="P179" s="79"/>
      <c r="Q179" s="79">
        <v>-508277</v>
      </c>
      <c r="R179" s="79"/>
      <c r="S179" s="79">
        <v>-4648</v>
      </c>
      <c r="T179" s="79"/>
      <c r="U179" s="79">
        <v>-512925</v>
      </c>
    </row>
    <row r="180" spans="1:21" ht="15" x14ac:dyDescent="0.25">
      <c r="A180" s="56">
        <v>413</v>
      </c>
      <c r="B180" s="77" t="s">
        <v>192</v>
      </c>
      <c r="C180" s="78">
        <v>1.0944252859187435E-4</v>
      </c>
      <c r="D180" s="17">
        <v>49128</v>
      </c>
      <c r="E180" s="79">
        <v>0</v>
      </c>
      <c r="F180" s="79">
        <v>0</v>
      </c>
      <c r="G180" s="79">
        <v>0</v>
      </c>
      <c r="H180" s="79">
        <v>25078</v>
      </c>
      <c r="I180" s="79">
        <v>25078</v>
      </c>
      <c r="J180" s="79"/>
      <c r="K180" s="79">
        <v>24979</v>
      </c>
      <c r="L180" s="79">
        <v>0</v>
      </c>
      <c r="M180" s="79">
        <v>47251</v>
      </c>
      <c r="N180" s="79">
        <v>8827</v>
      </c>
      <c r="O180" s="79">
        <v>81057</v>
      </c>
      <c r="P180" s="79"/>
      <c r="Q180" s="79">
        <v>-19512</v>
      </c>
      <c r="R180" s="79"/>
      <c r="S180" s="79">
        <v>4588</v>
      </c>
      <c r="T180" s="79"/>
      <c r="U180" s="79">
        <v>-14924</v>
      </c>
    </row>
    <row r="181" spans="1:21" ht="15" x14ac:dyDescent="0.25">
      <c r="A181" s="56">
        <v>417</v>
      </c>
      <c r="B181" s="77" t="s">
        <v>193</v>
      </c>
      <c r="C181" s="78">
        <v>3.0180183543005795E-5</v>
      </c>
      <c r="D181" s="17">
        <v>13546</v>
      </c>
      <c r="E181" s="79">
        <v>0</v>
      </c>
      <c r="F181" s="79">
        <v>0</v>
      </c>
      <c r="G181" s="79">
        <v>0</v>
      </c>
      <c r="H181" s="79">
        <v>3452</v>
      </c>
      <c r="I181" s="79">
        <v>3452</v>
      </c>
      <c r="J181" s="79"/>
      <c r="K181" s="79">
        <v>6888</v>
      </c>
      <c r="L181" s="79">
        <v>0</v>
      </c>
      <c r="M181" s="79">
        <v>13030</v>
      </c>
      <c r="N181" s="79">
        <v>19411</v>
      </c>
      <c r="O181" s="79">
        <v>39329</v>
      </c>
      <c r="P181" s="79"/>
      <c r="Q181" s="79">
        <v>-5381</v>
      </c>
      <c r="R181" s="79"/>
      <c r="S181" s="79">
        <v>-3930</v>
      </c>
      <c r="T181" s="79"/>
      <c r="U181" s="79">
        <v>-9311</v>
      </c>
    </row>
    <row r="182" spans="1:21" ht="15" x14ac:dyDescent="0.25">
      <c r="A182" s="56">
        <v>423</v>
      </c>
      <c r="B182" s="77" t="s">
        <v>194</v>
      </c>
      <c r="C182" s="78">
        <v>4.4241921029530476E-4</v>
      </c>
      <c r="D182" s="17">
        <v>198601</v>
      </c>
      <c r="E182" s="79">
        <v>0</v>
      </c>
      <c r="F182" s="79">
        <v>0</v>
      </c>
      <c r="G182" s="79">
        <v>0</v>
      </c>
      <c r="H182" s="79">
        <v>55321</v>
      </c>
      <c r="I182" s="79">
        <v>55321</v>
      </c>
      <c r="J182" s="79"/>
      <c r="K182" s="79">
        <v>100975</v>
      </c>
      <c r="L182" s="79">
        <v>0</v>
      </c>
      <c r="M182" s="79">
        <v>191010</v>
      </c>
      <c r="N182" s="79">
        <v>3520</v>
      </c>
      <c r="O182" s="79">
        <v>295505</v>
      </c>
      <c r="P182" s="79"/>
      <c r="Q182" s="79">
        <v>-78879</v>
      </c>
      <c r="R182" s="79"/>
      <c r="S182" s="79">
        <v>17255</v>
      </c>
      <c r="T182" s="79"/>
      <c r="U182" s="79">
        <v>-61624</v>
      </c>
    </row>
    <row r="183" spans="1:21" ht="15" x14ac:dyDescent="0.25">
      <c r="A183" s="56">
        <v>425</v>
      </c>
      <c r="B183" s="77" t="s">
        <v>195</v>
      </c>
      <c r="C183" s="78">
        <v>1.4982854431347284E-3</v>
      </c>
      <c r="D183" s="17">
        <v>672568</v>
      </c>
      <c r="E183" s="79">
        <v>0</v>
      </c>
      <c r="F183" s="79">
        <v>0</v>
      </c>
      <c r="G183" s="79">
        <v>0</v>
      </c>
      <c r="H183" s="79">
        <v>216078</v>
      </c>
      <c r="I183" s="79">
        <v>216078</v>
      </c>
      <c r="J183" s="79"/>
      <c r="K183" s="79">
        <v>341960</v>
      </c>
      <c r="L183" s="79">
        <v>0</v>
      </c>
      <c r="M183" s="79">
        <v>646870</v>
      </c>
      <c r="N183" s="79">
        <v>28512</v>
      </c>
      <c r="O183" s="79">
        <v>1017342</v>
      </c>
      <c r="P183" s="79"/>
      <c r="Q183" s="79">
        <v>-267128</v>
      </c>
      <c r="R183" s="79"/>
      <c r="S183" s="79">
        <v>81702</v>
      </c>
      <c r="T183" s="79"/>
      <c r="U183" s="79">
        <v>-185426</v>
      </c>
    </row>
    <row r="184" spans="1:21" ht="15" x14ac:dyDescent="0.25">
      <c r="A184" s="56">
        <v>440</v>
      </c>
      <c r="B184" s="77" t="s">
        <v>196</v>
      </c>
      <c r="C184" s="78">
        <v>8.8412666533640334E-3</v>
      </c>
      <c r="D184" s="17">
        <v>3968777</v>
      </c>
      <c r="E184" s="79">
        <v>0</v>
      </c>
      <c r="F184" s="79">
        <v>0</v>
      </c>
      <c r="G184" s="79">
        <v>0</v>
      </c>
      <c r="H184" s="79">
        <v>11087</v>
      </c>
      <c r="I184" s="79">
        <v>11087</v>
      </c>
      <c r="J184" s="79"/>
      <c r="K184" s="79">
        <v>2017881</v>
      </c>
      <c r="L184" s="79">
        <v>0</v>
      </c>
      <c r="M184" s="79">
        <v>3817127</v>
      </c>
      <c r="N184" s="79">
        <v>221734</v>
      </c>
      <c r="O184" s="79">
        <v>6056742</v>
      </c>
      <c r="P184" s="79"/>
      <c r="Q184" s="79">
        <v>-1576309</v>
      </c>
      <c r="R184" s="79"/>
      <c r="S184" s="79">
        <v>-85387</v>
      </c>
      <c r="T184" s="79"/>
      <c r="U184" s="79">
        <v>-1661696</v>
      </c>
    </row>
    <row r="185" spans="1:21" ht="15" x14ac:dyDescent="0.25">
      <c r="A185" s="56">
        <v>450</v>
      </c>
      <c r="B185" s="77" t="s">
        <v>197</v>
      </c>
      <c r="C185" s="78">
        <v>0</v>
      </c>
      <c r="D185" s="17">
        <v>0</v>
      </c>
      <c r="E185" s="79">
        <v>0</v>
      </c>
      <c r="F185" s="79">
        <v>0</v>
      </c>
      <c r="G185" s="79">
        <v>0</v>
      </c>
      <c r="H185" s="79">
        <v>0</v>
      </c>
      <c r="I185" s="79">
        <v>0</v>
      </c>
      <c r="J185" s="79"/>
      <c r="K185" s="79">
        <v>0</v>
      </c>
      <c r="L185" s="79">
        <v>0</v>
      </c>
      <c r="M185" s="79">
        <v>0</v>
      </c>
      <c r="N185" s="79">
        <v>0</v>
      </c>
      <c r="O185" s="79">
        <v>0</v>
      </c>
      <c r="P185" s="79"/>
      <c r="Q185" s="79">
        <v>0</v>
      </c>
      <c r="R185" s="79"/>
      <c r="S185" s="79">
        <v>0</v>
      </c>
      <c r="T185" s="79"/>
      <c r="U185" s="79">
        <v>0</v>
      </c>
    </row>
    <row r="186" spans="1:21" ht="15" x14ac:dyDescent="0.25">
      <c r="A186" s="56">
        <v>451</v>
      </c>
      <c r="B186" s="77" t="s">
        <v>198</v>
      </c>
      <c r="C186" s="78">
        <v>0</v>
      </c>
      <c r="D186" s="17">
        <v>0</v>
      </c>
      <c r="E186" s="79">
        <v>0</v>
      </c>
      <c r="F186" s="79">
        <v>0</v>
      </c>
      <c r="G186" s="79">
        <v>0</v>
      </c>
      <c r="H186" s="79">
        <v>0</v>
      </c>
      <c r="I186" s="79">
        <v>0</v>
      </c>
      <c r="J186" s="79"/>
      <c r="K186" s="79">
        <v>0</v>
      </c>
      <c r="L186" s="79">
        <v>0</v>
      </c>
      <c r="M186" s="79">
        <v>0</v>
      </c>
      <c r="N186" s="79">
        <v>0</v>
      </c>
      <c r="O186" s="79">
        <v>0</v>
      </c>
      <c r="P186" s="79"/>
      <c r="Q186" s="79">
        <v>0</v>
      </c>
      <c r="R186" s="79"/>
      <c r="S186" s="79">
        <v>0</v>
      </c>
      <c r="T186" s="79"/>
      <c r="U186" s="79">
        <v>0</v>
      </c>
    </row>
    <row r="187" spans="1:21" ht="15" x14ac:dyDescent="0.25">
      <c r="A187" s="56">
        <v>452</v>
      </c>
      <c r="B187" s="77" t="s">
        <v>199</v>
      </c>
      <c r="C187" s="78">
        <v>0</v>
      </c>
      <c r="D187" s="17">
        <v>0</v>
      </c>
      <c r="E187" s="79">
        <v>0</v>
      </c>
      <c r="F187" s="79">
        <v>0</v>
      </c>
      <c r="G187" s="79">
        <v>0</v>
      </c>
      <c r="H187" s="79">
        <v>0</v>
      </c>
      <c r="I187" s="79">
        <v>0</v>
      </c>
      <c r="J187" s="79"/>
      <c r="K187" s="79">
        <v>0</v>
      </c>
      <c r="L187" s="79">
        <v>0</v>
      </c>
      <c r="M187" s="79">
        <v>0</v>
      </c>
      <c r="N187" s="79">
        <v>0</v>
      </c>
      <c r="O187" s="79">
        <v>0</v>
      </c>
      <c r="P187" s="79"/>
      <c r="Q187" s="79">
        <v>0</v>
      </c>
      <c r="R187" s="79"/>
      <c r="S187" s="79">
        <v>0</v>
      </c>
      <c r="T187" s="79"/>
      <c r="U187" s="79">
        <v>0</v>
      </c>
    </row>
    <row r="188" spans="1:21" ht="15" x14ac:dyDescent="0.25">
      <c r="A188" s="56">
        <v>453</v>
      </c>
      <c r="B188" s="77" t="s">
        <v>200</v>
      </c>
      <c r="C188" s="78">
        <v>0</v>
      </c>
      <c r="D188" s="17">
        <v>0</v>
      </c>
      <c r="E188" s="79">
        <v>0</v>
      </c>
      <c r="F188" s="79">
        <v>0</v>
      </c>
      <c r="G188" s="79">
        <v>0</v>
      </c>
      <c r="H188" s="79">
        <v>0</v>
      </c>
      <c r="I188" s="79">
        <v>0</v>
      </c>
      <c r="J188" s="79"/>
      <c r="K188" s="79">
        <v>0</v>
      </c>
      <c r="L188" s="79">
        <v>0</v>
      </c>
      <c r="M188" s="79">
        <v>0</v>
      </c>
      <c r="N188" s="79">
        <v>0</v>
      </c>
      <c r="O188" s="79">
        <v>0</v>
      </c>
      <c r="P188" s="79"/>
      <c r="Q188" s="79">
        <v>0</v>
      </c>
      <c r="R188" s="79"/>
      <c r="S188" s="79">
        <v>0</v>
      </c>
      <c r="T188" s="79"/>
      <c r="U188" s="79">
        <v>0</v>
      </c>
    </row>
    <row r="189" spans="1:21" ht="15" x14ac:dyDescent="0.25">
      <c r="A189" s="56">
        <v>454</v>
      </c>
      <c r="B189" s="77" t="s">
        <v>201</v>
      </c>
      <c r="C189" s="78">
        <v>3.1169767144536534E-5</v>
      </c>
      <c r="D189" s="17">
        <v>13988</v>
      </c>
      <c r="E189" s="79">
        <v>0</v>
      </c>
      <c r="F189" s="79">
        <v>0</v>
      </c>
      <c r="G189" s="79">
        <v>0</v>
      </c>
      <c r="H189" s="79">
        <v>11795</v>
      </c>
      <c r="I189" s="79">
        <v>11795</v>
      </c>
      <c r="J189" s="79"/>
      <c r="K189" s="79">
        <v>7114</v>
      </c>
      <c r="L189" s="79">
        <v>0</v>
      </c>
      <c r="M189" s="79">
        <v>13457</v>
      </c>
      <c r="N189" s="79">
        <v>12530</v>
      </c>
      <c r="O189" s="79">
        <v>33101</v>
      </c>
      <c r="P189" s="79"/>
      <c r="Q189" s="79">
        <v>-5557</v>
      </c>
      <c r="R189" s="79"/>
      <c r="S189" s="79">
        <v>2241</v>
      </c>
      <c r="T189" s="79"/>
      <c r="U189" s="79">
        <v>-3316</v>
      </c>
    </row>
    <row r="190" spans="1:21" ht="15" x14ac:dyDescent="0.25">
      <c r="A190" s="56">
        <v>501</v>
      </c>
      <c r="B190" s="77" t="s">
        <v>202</v>
      </c>
      <c r="C190" s="78">
        <v>8.8074081647180585E-2</v>
      </c>
      <c r="D190" s="17">
        <v>39535820</v>
      </c>
      <c r="E190" s="79">
        <v>0</v>
      </c>
      <c r="F190" s="79">
        <v>0</v>
      </c>
      <c r="G190" s="79">
        <v>0</v>
      </c>
      <c r="H190" s="79">
        <v>1314540</v>
      </c>
      <c r="I190" s="79">
        <v>1314540</v>
      </c>
      <c r="J190" s="79"/>
      <c r="K190" s="79">
        <v>20101535</v>
      </c>
      <c r="L190" s="79">
        <v>0</v>
      </c>
      <c r="M190" s="79">
        <v>38025093</v>
      </c>
      <c r="N190" s="79">
        <v>2412818</v>
      </c>
      <c r="O190" s="79">
        <v>60539446</v>
      </c>
      <c r="P190" s="79"/>
      <c r="Q190" s="79">
        <v>-15702724</v>
      </c>
      <c r="R190" s="79"/>
      <c r="S190" s="79">
        <v>242097</v>
      </c>
      <c r="T190" s="79"/>
      <c r="U190" s="79">
        <v>-15460627</v>
      </c>
    </row>
    <row r="191" spans="1:21" ht="15" x14ac:dyDescent="0.25">
      <c r="A191" s="56">
        <v>502</v>
      </c>
      <c r="B191" s="77" t="s">
        <v>203</v>
      </c>
      <c r="C191" s="78">
        <v>0</v>
      </c>
      <c r="D191" s="17">
        <v>0</v>
      </c>
      <c r="E191" s="79">
        <v>0</v>
      </c>
      <c r="F191" s="79">
        <v>0</v>
      </c>
      <c r="G191" s="79">
        <v>0</v>
      </c>
      <c r="H191" s="79">
        <v>0</v>
      </c>
      <c r="I191" s="79">
        <v>0</v>
      </c>
      <c r="J191" s="79"/>
      <c r="K191" s="79">
        <v>0</v>
      </c>
      <c r="L191" s="79">
        <v>0</v>
      </c>
      <c r="M191" s="79">
        <v>0</v>
      </c>
      <c r="N191" s="79">
        <v>0</v>
      </c>
      <c r="O191" s="79">
        <v>0</v>
      </c>
      <c r="P191" s="79"/>
      <c r="Q191" s="79">
        <v>0</v>
      </c>
      <c r="R191" s="79"/>
      <c r="S191" s="79">
        <v>0</v>
      </c>
      <c r="T191" s="79"/>
      <c r="U191" s="79">
        <v>0</v>
      </c>
    </row>
    <row r="192" spans="1:21" ht="15" x14ac:dyDescent="0.25">
      <c r="A192" s="56">
        <v>505</v>
      </c>
      <c r="B192" s="77" t="s">
        <v>204</v>
      </c>
      <c r="C192" s="78">
        <v>7.3425579494929786E-4</v>
      </c>
      <c r="D192" s="17">
        <v>329602</v>
      </c>
      <c r="E192" s="79">
        <v>0</v>
      </c>
      <c r="F192" s="79">
        <v>0</v>
      </c>
      <c r="G192" s="79">
        <v>0</v>
      </c>
      <c r="H192" s="79">
        <v>148959</v>
      </c>
      <c r="I192" s="79">
        <v>148959</v>
      </c>
      <c r="J192" s="79"/>
      <c r="K192" s="79">
        <v>167582</v>
      </c>
      <c r="L192" s="79">
        <v>0</v>
      </c>
      <c r="M192" s="79">
        <v>317007</v>
      </c>
      <c r="N192" s="79">
        <v>5958</v>
      </c>
      <c r="O192" s="79">
        <v>490547</v>
      </c>
      <c r="P192" s="79"/>
      <c r="Q192" s="79">
        <v>-130910</v>
      </c>
      <c r="R192" s="79"/>
      <c r="S192" s="79">
        <v>51171</v>
      </c>
      <c r="T192" s="79"/>
      <c r="U192" s="79">
        <v>-79739</v>
      </c>
    </row>
    <row r="193" spans="1:21" ht="15" x14ac:dyDescent="0.25">
      <c r="A193" s="56">
        <v>506</v>
      </c>
      <c r="B193" s="77" t="s">
        <v>205</v>
      </c>
      <c r="C193" s="78">
        <v>2.4266977100086511E-4</v>
      </c>
      <c r="D193" s="17">
        <v>108936</v>
      </c>
      <c r="E193" s="79">
        <v>0</v>
      </c>
      <c r="F193" s="79">
        <v>0</v>
      </c>
      <c r="G193" s="79">
        <v>0</v>
      </c>
      <c r="H193" s="79">
        <v>10938</v>
      </c>
      <c r="I193" s="79">
        <v>10938</v>
      </c>
      <c r="J193" s="79"/>
      <c r="K193" s="79">
        <v>55386</v>
      </c>
      <c r="L193" s="79">
        <v>0</v>
      </c>
      <c r="M193" s="79">
        <v>104770</v>
      </c>
      <c r="N193" s="79">
        <v>16815</v>
      </c>
      <c r="O193" s="79">
        <v>176971</v>
      </c>
      <c r="P193" s="79"/>
      <c r="Q193" s="79">
        <v>-43265</v>
      </c>
      <c r="R193" s="79"/>
      <c r="S193" s="79">
        <v>588</v>
      </c>
      <c r="T193" s="79"/>
      <c r="U193" s="79">
        <v>-42677</v>
      </c>
    </row>
    <row r="194" spans="1:21" ht="15" x14ac:dyDescent="0.25">
      <c r="A194" s="56">
        <v>507</v>
      </c>
      <c r="B194" s="77" t="s">
        <v>206</v>
      </c>
      <c r="C194" s="78">
        <v>0</v>
      </c>
      <c r="D194" s="17">
        <v>0</v>
      </c>
      <c r="E194" s="79">
        <v>0</v>
      </c>
      <c r="F194" s="79">
        <v>0</v>
      </c>
      <c r="G194" s="79">
        <v>0</v>
      </c>
      <c r="H194" s="79">
        <v>0</v>
      </c>
      <c r="I194" s="79">
        <v>0</v>
      </c>
      <c r="J194" s="79"/>
      <c r="K194" s="79">
        <v>0</v>
      </c>
      <c r="L194" s="79">
        <v>0</v>
      </c>
      <c r="M194" s="79">
        <v>0</v>
      </c>
      <c r="N194" s="79">
        <v>0</v>
      </c>
      <c r="O194" s="79">
        <v>0</v>
      </c>
      <c r="P194" s="79"/>
      <c r="Q194" s="79">
        <v>0</v>
      </c>
      <c r="R194" s="79"/>
      <c r="S194" s="79">
        <v>0</v>
      </c>
      <c r="T194" s="79"/>
      <c r="U194" s="79">
        <v>0</v>
      </c>
    </row>
    <row r="195" spans="1:21" ht="15" x14ac:dyDescent="0.25">
      <c r="A195" s="56">
        <v>522</v>
      </c>
      <c r="B195" s="77" t="s">
        <v>421</v>
      </c>
      <c r="C195" s="78">
        <v>3.6476610256594852E-6</v>
      </c>
      <c r="D195" s="17">
        <v>1637</v>
      </c>
      <c r="E195" s="79">
        <v>0</v>
      </c>
      <c r="F195" s="79">
        <v>0</v>
      </c>
      <c r="G195" s="79">
        <v>0</v>
      </c>
      <c r="H195" s="79">
        <v>4072</v>
      </c>
      <c r="I195" s="79">
        <v>4072</v>
      </c>
      <c r="J195" s="79"/>
      <c r="K195" s="79">
        <v>833</v>
      </c>
      <c r="L195" s="79">
        <v>0</v>
      </c>
      <c r="M195" s="79">
        <v>1575</v>
      </c>
      <c r="N195" s="79">
        <v>0</v>
      </c>
      <c r="O195" s="79">
        <v>2408</v>
      </c>
      <c r="P195" s="79"/>
      <c r="Q195" s="79">
        <v>-650</v>
      </c>
      <c r="R195" s="79"/>
      <c r="S195" s="79">
        <v>758</v>
      </c>
      <c r="T195" s="79"/>
      <c r="U195" s="79">
        <v>108</v>
      </c>
    </row>
    <row r="196" spans="1:21" ht="15" x14ac:dyDescent="0.25">
      <c r="A196" s="56">
        <v>601</v>
      </c>
      <c r="B196" s="77" t="s">
        <v>207</v>
      </c>
      <c r="C196" s="78">
        <v>3.3431325445660139E-2</v>
      </c>
      <c r="D196" s="17">
        <v>15007069</v>
      </c>
      <c r="E196" s="79">
        <v>0</v>
      </c>
      <c r="F196" s="79">
        <v>0</v>
      </c>
      <c r="G196" s="79">
        <v>0</v>
      </c>
      <c r="H196" s="79">
        <v>0</v>
      </c>
      <c r="I196" s="79">
        <v>0</v>
      </c>
      <c r="J196" s="79"/>
      <c r="K196" s="79">
        <v>7630177</v>
      </c>
      <c r="L196" s="79">
        <v>0</v>
      </c>
      <c r="M196" s="79">
        <v>14433635</v>
      </c>
      <c r="N196" s="79">
        <v>665317</v>
      </c>
      <c r="O196" s="79">
        <v>22729129</v>
      </c>
      <c r="P196" s="79"/>
      <c r="Q196" s="79">
        <v>-5960468</v>
      </c>
      <c r="R196" s="79"/>
      <c r="S196" s="79">
        <v>-271402</v>
      </c>
      <c r="T196" s="79"/>
      <c r="U196" s="79">
        <v>-6231870</v>
      </c>
    </row>
    <row r="197" spans="1:21" ht="15" x14ac:dyDescent="0.25">
      <c r="A197" s="56">
        <v>602</v>
      </c>
      <c r="B197" s="77" t="s">
        <v>208</v>
      </c>
      <c r="C197" s="78">
        <v>5.2295091429241571E-3</v>
      </c>
      <c r="D197" s="17">
        <v>2347483</v>
      </c>
      <c r="E197" s="79">
        <v>0</v>
      </c>
      <c r="F197" s="79">
        <v>0</v>
      </c>
      <c r="G197" s="79">
        <v>0</v>
      </c>
      <c r="H197" s="79">
        <v>780916</v>
      </c>
      <c r="I197" s="79">
        <v>780916</v>
      </c>
      <c r="J197" s="79"/>
      <c r="K197" s="79">
        <v>1193554</v>
      </c>
      <c r="L197" s="79">
        <v>0</v>
      </c>
      <c r="M197" s="79">
        <v>2257787</v>
      </c>
      <c r="N197" s="79">
        <v>0</v>
      </c>
      <c r="O197" s="79">
        <v>3451341</v>
      </c>
      <c r="P197" s="79"/>
      <c r="Q197" s="79">
        <v>-932369</v>
      </c>
      <c r="R197" s="79"/>
      <c r="S197" s="79">
        <v>235451</v>
      </c>
      <c r="T197" s="79"/>
      <c r="U197" s="79">
        <v>-696918</v>
      </c>
    </row>
    <row r="198" spans="1:21" ht="15" x14ac:dyDescent="0.25">
      <c r="A198" s="56">
        <v>606</v>
      </c>
      <c r="B198" s="77" t="s">
        <v>209</v>
      </c>
      <c r="C198" s="78">
        <v>1.0471893877447357E-4</v>
      </c>
      <c r="D198" s="17">
        <v>47012</v>
      </c>
      <c r="E198" s="79">
        <v>0</v>
      </c>
      <c r="F198" s="79">
        <v>0</v>
      </c>
      <c r="G198" s="79">
        <v>0</v>
      </c>
      <c r="H198" s="79">
        <v>19198</v>
      </c>
      <c r="I198" s="79">
        <v>19198</v>
      </c>
      <c r="J198" s="79"/>
      <c r="K198" s="79">
        <v>23900</v>
      </c>
      <c r="L198" s="79">
        <v>0</v>
      </c>
      <c r="M198" s="79">
        <v>45211</v>
      </c>
      <c r="N198" s="79">
        <v>13127</v>
      </c>
      <c r="O198" s="79">
        <v>82238</v>
      </c>
      <c r="P198" s="79"/>
      <c r="Q198" s="79">
        <v>-18670</v>
      </c>
      <c r="R198" s="79"/>
      <c r="S198" s="79">
        <v>1014</v>
      </c>
      <c r="T198" s="79"/>
      <c r="U198" s="79">
        <v>-17656</v>
      </c>
    </row>
    <row r="199" spans="1:21" ht="15" x14ac:dyDescent="0.25">
      <c r="A199" s="56">
        <v>701</v>
      </c>
      <c r="B199" s="77" t="s">
        <v>210</v>
      </c>
      <c r="C199" s="78">
        <v>3.9588160768408804E-3</v>
      </c>
      <c r="D199" s="17">
        <v>1777082</v>
      </c>
      <c r="E199" s="79">
        <v>0</v>
      </c>
      <c r="F199" s="79">
        <v>0</v>
      </c>
      <c r="G199" s="79">
        <v>0</v>
      </c>
      <c r="H199" s="79">
        <v>307514</v>
      </c>
      <c r="I199" s="79">
        <v>307514</v>
      </c>
      <c r="J199" s="79"/>
      <c r="K199" s="79">
        <v>903538</v>
      </c>
      <c r="L199" s="79">
        <v>0</v>
      </c>
      <c r="M199" s="79">
        <v>1709179</v>
      </c>
      <c r="N199" s="79">
        <v>0</v>
      </c>
      <c r="O199" s="79">
        <v>2612717</v>
      </c>
      <c r="P199" s="79"/>
      <c r="Q199" s="79">
        <v>-705817</v>
      </c>
      <c r="R199" s="79"/>
      <c r="S199" s="79">
        <v>111787</v>
      </c>
      <c r="T199" s="79"/>
      <c r="U199" s="79">
        <v>-594030</v>
      </c>
    </row>
    <row r="200" spans="1:21" ht="15" x14ac:dyDescent="0.25">
      <c r="A200" s="56">
        <v>702</v>
      </c>
      <c r="B200" s="77" t="s">
        <v>211</v>
      </c>
      <c r="C200" s="78">
        <v>2.3877238614077312E-3</v>
      </c>
      <c r="D200" s="17">
        <v>1071828</v>
      </c>
      <c r="E200" s="79">
        <v>0</v>
      </c>
      <c r="F200" s="79">
        <v>0</v>
      </c>
      <c r="G200" s="79">
        <v>0</v>
      </c>
      <c r="H200" s="79">
        <v>77640</v>
      </c>
      <c r="I200" s="79">
        <v>77640</v>
      </c>
      <c r="J200" s="79"/>
      <c r="K200" s="79">
        <v>544961</v>
      </c>
      <c r="L200" s="79">
        <v>0</v>
      </c>
      <c r="M200" s="79">
        <v>1030876</v>
      </c>
      <c r="N200" s="79">
        <v>190360</v>
      </c>
      <c r="O200" s="79">
        <v>1766197</v>
      </c>
      <c r="P200" s="79"/>
      <c r="Q200" s="79">
        <v>-425708</v>
      </c>
      <c r="R200" s="79"/>
      <c r="S200" s="79">
        <v>-311</v>
      </c>
      <c r="T200" s="79"/>
      <c r="U200" s="79">
        <v>-426019</v>
      </c>
    </row>
    <row r="201" spans="1:21" ht="15" x14ac:dyDescent="0.25">
      <c r="A201" s="56">
        <v>703</v>
      </c>
      <c r="B201" s="77" t="s">
        <v>212</v>
      </c>
      <c r="C201" s="78">
        <v>7.2227133650451508E-3</v>
      </c>
      <c r="D201" s="17">
        <v>3242220</v>
      </c>
      <c r="E201" s="79">
        <v>0</v>
      </c>
      <c r="F201" s="79">
        <v>0</v>
      </c>
      <c r="G201" s="79">
        <v>0</v>
      </c>
      <c r="H201" s="79">
        <v>73650</v>
      </c>
      <c r="I201" s="79">
        <v>73650</v>
      </c>
      <c r="J201" s="79"/>
      <c r="K201" s="79">
        <v>1648471</v>
      </c>
      <c r="L201" s="79">
        <v>0</v>
      </c>
      <c r="M201" s="79">
        <v>3118333</v>
      </c>
      <c r="N201" s="79">
        <v>713044</v>
      </c>
      <c r="O201" s="79">
        <v>5479848</v>
      </c>
      <c r="P201" s="79"/>
      <c r="Q201" s="79">
        <v>-1287737</v>
      </c>
      <c r="R201" s="79"/>
      <c r="S201" s="79">
        <v>-218810</v>
      </c>
      <c r="T201" s="79"/>
      <c r="U201" s="79">
        <v>-1506547</v>
      </c>
    </row>
    <row r="202" spans="1:21" ht="15" x14ac:dyDescent="0.25">
      <c r="A202" s="56">
        <v>704</v>
      </c>
      <c r="B202" s="77" t="s">
        <v>213</v>
      </c>
      <c r="C202" s="78">
        <v>6.1979246285097447E-3</v>
      </c>
      <c r="D202" s="17">
        <v>2782201</v>
      </c>
      <c r="E202" s="79">
        <v>0</v>
      </c>
      <c r="F202" s="79">
        <v>0</v>
      </c>
      <c r="G202" s="79">
        <v>0</v>
      </c>
      <c r="H202" s="79">
        <v>211331</v>
      </c>
      <c r="I202" s="79">
        <v>211331</v>
      </c>
      <c r="J202" s="79"/>
      <c r="K202" s="79">
        <v>1414579</v>
      </c>
      <c r="L202" s="79">
        <v>0</v>
      </c>
      <c r="M202" s="79">
        <v>2675891</v>
      </c>
      <c r="N202" s="79">
        <v>850312</v>
      </c>
      <c r="O202" s="79">
        <v>4940782</v>
      </c>
      <c r="P202" s="79"/>
      <c r="Q202" s="79">
        <v>-1105028</v>
      </c>
      <c r="R202" s="79"/>
      <c r="S202" s="79">
        <v>-310483</v>
      </c>
      <c r="T202" s="79"/>
      <c r="U202" s="79">
        <v>-1415511</v>
      </c>
    </row>
    <row r="203" spans="1:21" ht="15" x14ac:dyDescent="0.25">
      <c r="A203" s="56">
        <v>705</v>
      </c>
      <c r="B203" s="77" t="s">
        <v>214</v>
      </c>
      <c r="C203" s="78">
        <v>5.120282477307809E-3</v>
      </c>
      <c r="D203" s="17">
        <v>2298459</v>
      </c>
      <c r="E203" s="79">
        <v>0</v>
      </c>
      <c r="F203" s="79">
        <v>0</v>
      </c>
      <c r="G203" s="79">
        <v>0</v>
      </c>
      <c r="H203" s="79">
        <v>46492</v>
      </c>
      <c r="I203" s="79">
        <v>46492</v>
      </c>
      <c r="J203" s="79"/>
      <c r="K203" s="79">
        <v>1168624</v>
      </c>
      <c r="L203" s="79">
        <v>0</v>
      </c>
      <c r="M203" s="79">
        <v>2210630</v>
      </c>
      <c r="N203" s="79">
        <v>199229</v>
      </c>
      <c r="O203" s="79">
        <v>3578483</v>
      </c>
      <c r="P203" s="79"/>
      <c r="Q203" s="79">
        <v>-912894</v>
      </c>
      <c r="R203" s="79"/>
      <c r="S203" s="79">
        <v>-23486</v>
      </c>
      <c r="T203" s="79"/>
      <c r="U203" s="79">
        <v>-936380</v>
      </c>
    </row>
    <row r="204" spans="1:21" ht="15" x14ac:dyDescent="0.25">
      <c r="A204" s="56">
        <v>706</v>
      </c>
      <c r="B204" s="77" t="s">
        <v>215</v>
      </c>
      <c r="C204" s="78">
        <v>6.7409444506150683E-3</v>
      </c>
      <c r="D204" s="17">
        <v>3025956</v>
      </c>
      <c r="E204" s="79">
        <v>0</v>
      </c>
      <c r="F204" s="79">
        <v>0</v>
      </c>
      <c r="G204" s="79">
        <v>0</v>
      </c>
      <c r="H204" s="79">
        <v>186594</v>
      </c>
      <c r="I204" s="79">
        <v>186594</v>
      </c>
      <c r="J204" s="79"/>
      <c r="K204" s="79">
        <v>1538515</v>
      </c>
      <c r="L204" s="79">
        <v>0</v>
      </c>
      <c r="M204" s="79">
        <v>2910334</v>
      </c>
      <c r="N204" s="79">
        <v>257030</v>
      </c>
      <c r="O204" s="79">
        <v>4705879</v>
      </c>
      <c r="P204" s="79"/>
      <c r="Q204" s="79">
        <v>-1201843</v>
      </c>
      <c r="R204" s="79"/>
      <c r="S204" s="79">
        <v>42425</v>
      </c>
      <c r="T204" s="79"/>
      <c r="U204" s="79">
        <v>-1159418</v>
      </c>
    </row>
    <row r="205" spans="1:21" ht="15" x14ac:dyDescent="0.25">
      <c r="A205" s="56">
        <v>707</v>
      </c>
      <c r="B205" s="77" t="s">
        <v>216</v>
      </c>
      <c r="C205" s="78">
        <v>3.7480330766718887E-4</v>
      </c>
      <c r="D205" s="17">
        <v>168247</v>
      </c>
      <c r="E205" s="79">
        <v>0</v>
      </c>
      <c r="F205" s="79">
        <v>0</v>
      </c>
      <c r="G205" s="79">
        <v>0</v>
      </c>
      <c r="H205" s="79">
        <v>0</v>
      </c>
      <c r="I205" s="79">
        <v>0</v>
      </c>
      <c r="J205" s="79"/>
      <c r="K205" s="79">
        <v>85543</v>
      </c>
      <c r="L205" s="79">
        <v>0</v>
      </c>
      <c r="M205" s="79">
        <v>161818</v>
      </c>
      <c r="N205" s="79">
        <v>6371378</v>
      </c>
      <c r="O205" s="79">
        <v>6618739</v>
      </c>
      <c r="P205" s="79"/>
      <c r="Q205" s="79">
        <v>-66823</v>
      </c>
      <c r="R205" s="79"/>
      <c r="S205" s="79">
        <v>-2065732</v>
      </c>
      <c r="T205" s="79"/>
      <c r="U205" s="79">
        <v>-2132555</v>
      </c>
    </row>
    <row r="206" spans="1:21" ht="15" x14ac:dyDescent="0.25">
      <c r="A206" s="56">
        <v>708</v>
      </c>
      <c r="B206" s="77" t="s">
        <v>217</v>
      </c>
      <c r="C206" s="78">
        <v>1.2550916753422913E-3</v>
      </c>
      <c r="D206" s="17">
        <v>563399</v>
      </c>
      <c r="E206" s="79">
        <v>0</v>
      </c>
      <c r="F206" s="79">
        <v>0</v>
      </c>
      <c r="G206" s="79">
        <v>0</v>
      </c>
      <c r="H206" s="79">
        <v>222396</v>
      </c>
      <c r="I206" s="79">
        <v>222396</v>
      </c>
      <c r="J206" s="79"/>
      <c r="K206" s="79">
        <v>286455</v>
      </c>
      <c r="L206" s="79">
        <v>0</v>
      </c>
      <c r="M206" s="79">
        <v>541873</v>
      </c>
      <c r="N206" s="79">
        <v>255446</v>
      </c>
      <c r="O206" s="79">
        <v>1083774</v>
      </c>
      <c r="P206" s="79"/>
      <c r="Q206" s="79">
        <v>-223770</v>
      </c>
      <c r="R206" s="79"/>
      <c r="S206" s="79">
        <v>10629</v>
      </c>
      <c r="T206" s="79"/>
      <c r="U206" s="79">
        <v>-213141</v>
      </c>
    </row>
    <row r="207" spans="1:21" ht="15" x14ac:dyDescent="0.25">
      <c r="A207" s="56">
        <v>709</v>
      </c>
      <c r="B207" s="77" t="s">
        <v>218</v>
      </c>
      <c r="C207" s="78">
        <v>0</v>
      </c>
      <c r="D207" s="17">
        <v>0</v>
      </c>
      <c r="E207" s="79">
        <v>0</v>
      </c>
      <c r="F207" s="79">
        <v>0</v>
      </c>
      <c r="G207" s="79">
        <v>0</v>
      </c>
      <c r="H207" s="79">
        <v>0</v>
      </c>
      <c r="I207" s="79">
        <v>0</v>
      </c>
      <c r="J207" s="79"/>
      <c r="K207" s="79">
        <v>0</v>
      </c>
      <c r="L207" s="79">
        <v>0</v>
      </c>
      <c r="M207" s="79">
        <v>0</v>
      </c>
      <c r="N207" s="79">
        <v>0</v>
      </c>
      <c r="O207" s="79">
        <v>0</v>
      </c>
      <c r="P207" s="79"/>
      <c r="Q207" s="79">
        <v>0</v>
      </c>
      <c r="R207" s="79"/>
      <c r="S207" s="79">
        <v>0</v>
      </c>
      <c r="T207" s="79"/>
      <c r="U207" s="79">
        <v>0</v>
      </c>
    </row>
    <row r="208" spans="1:21" ht="15" x14ac:dyDescent="0.25">
      <c r="A208" s="56">
        <v>711</v>
      </c>
      <c r="B208" s="77" t="s">
        <v>219</v>
      </c>
      <c r="C208" s="78">
        <v>1.9280440782850428E-3</v>
      </c>
      <c r="D208" s="17">
        <v>865483</v>
      </c>
      <c r="E208" s="79">
        <v>0</v>
      </c>
      <c r="F208" s="79">
        <v>0</v>
      </c>
      <c r="G208" s="79">
        <v>0</v>
      </c>
      <c r="H208" s="79">
        <v>214440</v>
      </c>
      <c r="I208" s="79">
        <v>214440</v>
      </c>
      <c r="J208" s="79"/>
      <c r="K208" s="79">
        <v>440046</v>
      </c>
      <c r="L208" s="79">
        <v>0</v>
      </c>
      <c r="M208" s="79">
        <v>832413</v>
      </c>
      <c r="N208" s="79">
        <v>379370</v>
      </c>
      <c r="O208" s="79">
        <v>1651829</v>
      </c>
      <c r="P208" s="79"/>
      <c r="Q208" s="79">
        <v>-343751</v>
      </c>
      <c r="R208" s="79"/>
      <c r="S208" s="79">
        <v>10076</v>
      </c>
      <c r="T208" s="79"/>
      <c r="U208" s="79">
        <v>-333675</v>
      </c>
    </row>
    <row r="209" spans="1:21" ht="15" x14ac:dyDescent="0.25">
      <c r="A209" s="56">
        <v>716</v>
      </c>
      <c r="B209" s="77" t="s">
        <v>220</v>
      </c>
      <c r="C209" s="78">
        <v>3.2443240187135999E-3</v>
      </c>
      <c r="D209" s="17">
        <v>1456353</v>
      </c>
      <c r="E209" s="79">
        <v>0</v>
      </c>
      <c r="F209" s="79">
        <v>0</v>
      </c>
      <c r="G209" s="79">
        <v>0</v>
      </c>
      <c r="H209" s="79">
        <v>752773</v>
      </c>
      <c r="I209" s="79">
        <v>752773</v>
      </c>
      <c r="J209" s="79"/>
      <c r="K209" s="79">
        <v>740466</v>
      </c>
      <c r="L209" s="79">
        <v>0</v>
      </c>
      <c r="M209" s="79">
        <v>1400704</v>
      </c>
      <c r="N209" s="79">
        <v>262881</v>
      </c>
      <c r="O209" s="79">
        <v>2404051</v>
      </c>
      <c r="P209" s="79"/>
      <c r="Q209" s="79">
        <v>-578430</v>
      </c>
      <c r="R209" s="79"/>
      <c r="S209" s="79">
        <v>72997</v>
      </c>
      <c r="T209" s="79"/>
      <c r="U209" s="79">
        <v>-505433</v>
      </c>
    </row>
    <row r="210" spans="1:21" ht="15" x14ac:dyDescent="0.25">
      <c r="A210" s="56">
        <v>717</v>
      </c>
      <c r="B210" s="77" t="s">
        <v>221</v>
      </c>
      <c r="C210" s="78">
        <v>0</v>
      </c>
      <c r="D210" s="17">
        <v>0</v>
      </c>
      <c r="E210" s="79">
        <v>0</v>
      </c>
      <c r="F210" s="79">
        <v>0</v>
      </c>
      <c r="G210" s="79">
        <v>0</v>
      </c>
      <c r="H210" s="79">
        <v>0</v>
      </c>
      <c r="I210" s="79">
        <v>0</v>
      </c>
      <c r="J210" s="79"/>
      <c r="K210" s="79">
        <v>0</v>
      </c>
      <c r="L210" s="79">
        <v>0</v>
      </c>
      <c r="M210" s="79">
        <v>0</v>
      </c>
      <c r="N210" s="79">
        <v>0</v>
      </c>
      <c r="O210" s="79">
        <v>0</v>
      </c>
      <c r="P210" s="79"/>
      <c r="Q210" s="79">
        <v>0</v>
      </c>
      <c r="R210" s="79"/>
      <c r="S210" s="79">
        <v>0</v>
      </c>
      <c r="T210" s="79"/>
      <c r="U210" s="79">
        <v>0</v>
      </c>
    </row>
    <row r="211" spans="1:21" ht="15" x14ac:dyDescent="0.25">
      <c r="A211" s="56">
        <v>718</v>
      </c>
      <c r="B211" s="77" t="s">
        <v>222</v>
      </c>
      <c r="C211" s="78">
        <v>2.9681328439171697E-3</v>
      </c>
      <c r="D211" s="17">
        <v>1332374</v>
      </c>
      <c r="E211" s="79">
        <v>0</v>
      </c>
      <c r="F211" s="79">
        <v>0</v>
      </c>
      <c r="G211" s="79">
        <v>0</v>
      </c>
      <c r="H211" s="79">
        <v>46537</v>
      </c>
      <c r="I211" s="79">
        <v>46537</v>
      </c>
      <c r="J211" s="79"/>
      <c r="K211" s="79">
        <v>677430</v>
      </c>
      <c r="L211" s="79">
        <v>0</v>
      </c>
      <c r="M211" s="79">
        <v>1281461</v>
      </c>
      <c r="N211" s="79">
        <v>76192</v>
      </c>
      <c r="O211" s="79">
        <v>2035083</v>
      </c>
      <c r="P211" s="79"/>
      <c r="Q211" s="79">
        <v>-529188</v>
      </c>
      <c r="R211" s="79"/>
      <c r="S211" s="79">
        <v>-11454</v>
      </c>
      <c r="T211" s="79"/>
      <c r="U211" s="79">
        <v>-540642</v>
      </c>
    </row>
    <row r="212" spans="1:21" ht="15" x14ac:dyDescent="0.25">
      <c r="A212" s="56">
        <v>719</v>
      </c>
      <c r="B212" s="77" t="s">
        <v>223</v>
      </c>
      <c r="C212" s="78">
        <v>0</v>
      </c>
      <c r="D212" s="17">
        <v>0</v>
      </c>
      <c r="E212" s="79">
        <v>0</v>
      </c>
      <c r="F212" s="79">
        <v>0</v>
      </c>
      <c r="G212" s="79">
        <v>0</v>
      </c>
      <c r="H212" s="79">
        <v>0</v>
      </c>
      <c r="I212" s="79">
        <v>0</v>
      </c>
      <c r="J212" s="79"/>
      <c r="K212" s="79">
        <v>0</v>
      </c>
      <c r="L212" s="79">
        <v>0</v>
      </c>
      <c r="M212" s="79">
        <v>0</v>
      </c>
      <c r="N212" s="79">
        <v>0</v>
      </c>
      <c r="O212" s="79">
        <v>0</v>
      </c>
      <c r="P212" s="79"/>
      <c r="Q212" s="79">
        <v>0</v>
      </c>
      <c r="R212" s="79"/>
      <c r="S212" s="79">
        <v>0</v>
      </c>
      <c r="T212" s="79"/>
      <c r="U212" s="79">
        <v>0</v>
      </c>
    </row>
    <row r="213" spans="1:21" ht="15" x14ac:dyDescent="0.25">
      <c r="A213" s="56">
        <v>720</v>
      </c>
      <c r="B213" s="77" t="s">
        <v>224</v>
      </c>
      <c r="C213" s="78">
        <v>5.5150069747909279E-3</v>
      </c>
      <c r="D213" s="17">
        <v>2475643</v>
      </c>
      <c r="E213" s="79">
        <v>0</v>
      </c>
      <c r="F213" s="79">
        <v>0</v>
      </c>
      <c r="G213" s="79">
        <v>0</v>
      </c>
      <c r="H213" s="79">
        <v>1237769</v>
      </c>
      <c r="I213" s="79">
        <v>1237769</v>
      </c>
      <c r="J213" s="79"/>
      <c r="K213" s="79">
        <v>1258714</v>
      </c>
      <c r="L213" s="79">
        <v>0</v>
      </c>
      <c r="M213" s="79">
        <v>2381048</v>
      </c>
      <c r="N213" s="79">
        <v>0</v>
      </c>
      <c r="O213" s="79">
        <v>3639762</v>
      </c>
      <c r="P213" s="79"/>
      <c r="Q213" s="79">
        <v>-983271</v>
      </c>
      <c r="R213" s="79"/>
      <c r="S213" s="79">
        <v>434756</v>
      </c>
      <c r="T213" s="79"/>
      <c r="U213" s="79">
        <v>-548515</v>
      </c>
    </row>
    <row r="214" spans="1:21" ht="15" x14ac:dyDescent="0.25">
      <c r="A214" s="56">
        <v>721</v>
      </c>
      <c r="B214" s="77" t="s">
        <v>225</v>
      </c>
      <c r="C214" s="78">
        <v>0</v>
      </c>
      <c r="D214" s="17">
        <v>0</v>
      </c>
      <c r="E214" s="79">
        <v>0</v>
      </c>
      <c r="F214" s="79">
        <v>0</v>
      </c>
      <c r="G214" s="79">
        <v>0</v>
      </c>
      <c r="H214" s="79">
        <v>0</v>
      </c>
      <c r="I214" s="79">
        <v>0</v>
      </c>
      <c r="J214" s="79"/>
      <c r="K214" s="79">
        <v>0</v>
      </c>
      <c r="L214" s="79">
        <v>0</v>
      </c>
      <c r="M214" s="79">
        <v>0</v>
      </c>
      <c r="N214" s="79">
        <v>0</v>
      </c>
      <c r="O214" s="79">
        <v>0</v>
      </c>
      <c r="P214" s="79"/>
      <c r="Q214" s="79">
        <v>0</v>
      </c>
      <c r="R214" s="79"/>
      <c r="S214" s="79">
        <v>0</v>
      </c>
      <c r="T214" s="79"/>
      <c r="U214" s="79">
        <v>0</v>
      </c>
    </row>
    <row r="215" spans="1:21" ht="15" x14ac:dyDescent="0.25">
      <c r="A215" s="56">
        <v>722</v>
      </c>
      <c r="B215" s="77" t="s">
        <v>226</v>
      </c>
      <c r="C215" s="78">
        <v>0</v>
      </c>
      <c r="D215" s="17">
        <v>0</v>
      </c>
      <c r="E215" s="79">
        <v>0</v>
      </c>
      <c r="F215" s="79">
        <v>0</v>
      </c>
      <c r="G215" s="79">
        <v>0</v>
      </c>
      <c r="H215" s="79">
        <v>0</v>
      </c>
      <c r="I215" s="79">
        <v>0</v>
      </c>
      <c r="J215" s="79"/>
      <c r="K215" s="79">
        <v>0</v>
      </c>
      <c r="L215" s="79">
        <v>0</v>
      </c>
      <c r="M215" s="79">
        <v>0</v>
      </c>
      <c r="N215" s="79">
        <v>0</v>
      </c>
      <c r="O215" s="79">
        <v>0</v>
      </c>
      <c r="P215" s="79"/>
      <c r="Q215" s="79">
        <v>0</v>
      </c>
      <c r="R215" s="79"/>
      <c r="S215" s="79">
        <v>0</v>
      </c>
      <c r="T215" s="79"/>
      <c r="U215" s="79">
        <v>0</v>
      </c>
    </row>
    <row r="216" spans="1:21" ht="15" x14ac:dyDescent="0.25">
      <c r="A216" s="56">
        <v>723</v>
      </c>
      <c r="B216" s="77" t="s">
        <v>227</v>
      </c>
      <c r="C216" s="78">
        <v>2.692303133789562E-3</v>
      </c>
      <c r="D216" s="17">
        <v>1208552</v>
      </c>
      <c r="E216" s="79">
        <v>0</v>
      </c>
      <c r="F216" s="79">
        <v>0</v>
      </c>
      <c r="G216" s="79">
        <v>0</v>
      </c>
      <c r="H216" s="79">
        <v>24679</v>
      </c>
      <c r="I216" s="79">
        <v>24679</v>
      </c>
      <c r="J216" s="79"/>
      <c r="K216" s="79">
        <v>614476</v>
      </c>
      <c r="L216" s="79">
        <v>0</v>
      </c>
      <c r="M216" s="79">
        <v>1162375</v>
      </c>
      <c r="N216" s="79">
        <v>268884</v>
      </c>
      <c r="O216" s="79">
        <v>2045735</v>
      </c>
      <c r="P216" s="79"/>
      <c r="Q216" s="79">
        <v>-480011</v>
      </c>
      <c r="R216" s="79"/>
      <c r="S216" s="79">
        <v>-112903</v>
      </c>
      <c r="T216" s="79"/>
      <c r="U216" s="79">
        <v>-592914</v>
      </c>
    </row>
    <row r="217" spans="1:21" ht="15" x14ac:dyDescent="0.25">
      <c r="A217" s="56">
        <v>724</v>
      </c>
      <c r="B217" s="77" t="s">
        <v>228</v>
      </c>
      <c r="C217" s="78">
        <v>2.8738227331704309E-3</v>
      </c>
      <c r="D217" s="17">
        <v>1290035</v>
      </c>
      <c r="E217" s="79">
        <v>0</v>
      </c>
      <c r="F217" s="79">
        <v>0</v>
      </c>
      <c r="G217" s="79">
        <v>0</v>
      </c>
      <c r="H217" s="79">
        <v>350653</v>
      </c>
      <c r="I217" s="79">
        <v>350653</v>
      </c>
      <c r="J217" s="79"/>
      <c r="K217" s="79">
        <v>655905</v>
      </c>
      <c r="L217" s="79">
        <v>0</v>
      </c>
      <c r="M217" s="79">
        <v>1240744</v>
      </c>
      <c r="N217" s="79">
        <v>31883</v>
      </c>
      <c r="O217" s="79">
        <v>1928532</v>
      </c>
      <c r="P217" s="79"/>
      <c r="Q217" s="79">
        <v>-512373</v>
      </c>
      <c r="R217" s="79"/>
      <c r="S217" s="79">
        <v>55720</v>
      </c>
      <c r="T217" s="79"/>
      <c r="U217" s="79">
        <v>-456653</v>
      </c>
    </row>
    <row r="218" spans="1:21" ht="15" x14ac:dyDescent="0.25">
      <c r="A218" s="56">
        <v>725</v>
      </c>
      <c r="B218" s="77" t="s">
        <v>229</v>
      </c>
      <c r="C218" s="78">
        <v>0</v>
      </c>
      <c r="D218" s="17">
        <v>1</v>
      </c>
      <c r="E218" s="79">
        <v>0</v>
      </c>
      <c r="F218" s="79">
        <v>0</v>
      </c>
      <c r="G218" s="79">
        <v>0</v>
      </c>
      <c r="H218" s="79">
        <v>0</v>
      </c>
      <c r="I218" s="79">
        <v>0</v>
      </c>
      <c r="J218" s="79"/>
      <c r="K218" s="79">
        <v>0</v>
      </c>
      <c r="L218" s="79">
        <v>0</v>
      </c>
      <c r="M218" s="79">
        <v>0</v>
      </c>
      <c r="N218" s="79">
        <v>1161301</v>
      </c>
      <c r="O218" s="79">
        <v>1161301</v>
      </c>
      <c r="P218" s="79"/>
      <c r="Q218" s="79">
        <v>0</v>
      </c>
      <c r="R218" s="79"/>
      <c r="S218" s="79">
        <v>-709007</v>
      </c>
      <c r="T218" s="79"/>
      <c r="U218" s="79">
        <v>-709007</v>
      </c>
    </row>
    <row r="219" spans="1:21" ht="15" x14ac:dyDescent="0.25">
      <c r="A219" s="56">
        <v>726</v>
      </c>
      <c r="B219" s="77" t="s">
        <v>230</v>
      </c>
      <c r="C219" s="78">
        <v>0</v>
      </c>
      <c r="D219" s="17">
        <v>0</v>
      </c>
      <c r="E219" s="79">
        <v>0</v>
      </c>
      <c r="F219" s="79">
        <v>0</v>
      </c>
      <c r="G219" s="79">
        <v>0</v>
      </c>
      <c r="H219" s="79">
        <v>0</v>
      </c>
      <c r="I219" s="79">
        <v>0</v>
      </c>
      <c r="J219" s="79"/>
      <c r="K219" s="79">
        <v>0</v>
      </c>
      <c r="L219" s="79">
        <v>0</v>
      </c>
      <c r="M219" s="79">
        <v>0</v>
      </c>
      <c r="N219" s="79">
        <v>1426</v>
      </c>
      <c r="O219" s="79">
        <v>1426</v>
      </c>
      <c r="P219" s="79"/>
      <c r="Q219" s="79">
        <v>0</v>
      </c>
      <c r="R219" s="79"/>
      <c r="S219" s="79">
        <v>-995</v>
      </c>
      <c r="T219" s="79"/>
      <c r="U219" s="79">
        <v>-995</v>
      </c>
    </row>
    <row r="220" spans="1:21" ht="15" x14ac:dyDescent="0.25">
      <c r="A220" s="56">
        <v>728</v>
      </c>
      <c r="B220" s="77" t="s">
        <v>231</v>
      </c>
      <c r="C220" s="78">
        <v>3.4035504751121657E-3</v>
      </c>
      <c r="D220" s="17">
        <v>1527831</v>
      </c>
      <c r="E220" s="79">
        <v>0</v>
      </c>
      <c r="F220" s="79">
        <v>0</v>
      </c>
      <c r="G220" s="79">
        <v>0</v>
      </c>
      <c r="H220" s="79">
        <v>302683</v>
      </c>
      <c r="I220" s="79">
        <v>302683</v>
      </c>
      <c r="J220" s="79"/>
      <c r="K220" s="79">
        <v>776807</v>
      </c>
      <c r="L220" s="79">
        <v>0</v>
      </c>
      <c r="M220" s="79">
        <v>1469448</v>
      </c>
      <c r="N220" s="79">
        <v>30323</v>
      </c>
      <c r="O220" s="79">
        <v>2276578</v>
      </c>
      <c r="P220" s="79"/>
      <c r="Q220" s="79">
        <v>-606819</v>
      </c>
      <c r="R220" s="79"/>
      <c r="S220" s="79">
        <v>75182</v>
      </c>
      <c r="T220" s="79"/>
      <c r="U220" s="79">
        <v>-531637</v>
      </c>
    </row>
    <row r="221" spans="1:21" ht="15" x14ac:dyDescent="0.25">
      <c r="A221" s="56">
        <v>729</v>
      </c>
      <c r="B221" s="77" t="s">
        <v>232</v>
      </c>
      <c r="C221" s="78">
        <v>3.1499554979852479E-3</v>
      </c>
      <c r="D221" s="17">
        <v>1413991</v>
      </c>
      <c r="E221" s="79">
        <v>0</v>
      </c>
      <c r="F221" s="79">
        <v>0</v>
      </c>
      <c r="G221" s="79">
        <v>0</v>
      </c>
      <c r="H221" s="79">
        <v>0</v>
      </c>
      <c r="I221" s="79">
        <v>0</v>
      </c>
      <c r="J221" s="79"/>
      <c r="K221" s="79">
        <v>718928</v>
      </c>
      <c r="L221" s="79">
        <v>0</v>
      </c>
      <c r="M221" s="79">
        <v>1359961</v>
      </c>
      <c r="N221" s="79">
        <v>359435</v>
      </c>
      <c r="O221" s="79">
        <v>2438324</v>
      </c>
      <c r="P221" s="79"/>
      <c r="Q221" s="79">
        <v>-561605</v>
      </c>
      <c r="R221" s="79"/>
      <c r="S221" s="79">
        <v>-89911</v>
      </c>
      <c r="T221" s="79"/>
      <c r="U221" s="79">
        <v>-651516</v>
      </c>
    </row>
    <row r="222" spans="1:21" ht="15" x14ac:dyDescent="0.25">
      <c r="A222" s="56">
        <v>730</v>
      </c>
      <c r="B222" s="77" t="s">
        <v>233</v>
      </c>
      <c r="C222" s="78">
        <v>0</v>
      </c>
      <c r="D222" s="17">
        <v>0</v>
      </c>
      <c r="E222" s="79">
        <v>0</v>
      </c>
      <c r="F222" s="79">
        <v>0</v>
      </c>
      <c r="G222" s="79">
        <v>0</v>
      </c>
      <c r="H222" s="79">
        <v>0</v>
      </c>
      <c r="I222" s="79">
        <v>0</v>
      </c>
      <c r="J222" s="79"/>
      <c r="K222" s="79">
        <v>0</v>
      </c>
      <c r="L222" s="79">
        <v>0</v>
      </c>
      <c r="M222" s="79">
        <v>0</v>
      </c>
      <c r="N222" s="79">
        <v>0</v>
      </c>
      <c r="O222" s="79">
        <v>0</v>
      </c>
      <c r="P222" s="79"/>
      <c r="Q222" s="79">
        <v>0</v>
      </c>
      <c r="R222" s="79"/>
      <c r="S222" s="79">
        <v>0</v>
      </c>
      <c r="T222" s="79"/>
      <c r="U222" s="79">
        <v>0</v>
      </c>
    </row>
    <row r="223" spans="1:21" ht="15" x14ac:dyDescent="0.25">
      <c r="A223" s="56">
        <v>731</v>
      </c>
      <c r="B223" s="77" t="s">
        <v>234</v>
      </c>
      <c r="C223" s="78">
        <v>0</v>
      </c>
      <c r="D223" s="17">
        <v>0</v>
      </c>
      <c r="E223" s="79">
        <v>0</v>
      </c>
      <c r="F223" s="79">
        <v>0</v>
      </c>
      <c r="G223" s="79">
        <v>0</v>
      </c>
      <c r="H223" s="79">
        <v>0</v>
      </c>
      <c r="I223" s="79">
        <v>0</v>
      </c>
      <c r="J223" s="79"/>
      <c r="K223" s="79">
        <v>0</v>
      </c>
      <c r="L223" s="79">
        <v>0</v>
      </c>
      <c r="M223" s="79">
        <v>0</v>
      </c>
      <c r="N223" s="79">
        <v>0</v>
      </c>
      <c r="O223" s="79">
        <v>0</v>
      </c>
      <c r="P223" s="79"/>
      <c r="Q223" s="79">
        <v>0</v>
      </c>
      <c r="R223" s="79"/>
      <c r="S223" s="79">
        <v>0</v>
      </c>
      <c r="T223" s="79"/>
      <c r="U223" s="79">
        <v>0</v>
      </c>
    </row>
    <row r="224" spans="1:21" ht="15" x14ac:dyDescent="0.25">
      <c r="A224" s="56">
        <v>733</v>
      </c>
      <c r="B224" s="77" t="s">
        <v>235</v>
      </c>
      <c r="C224" s="78">
        <v>2.4516726330163167E-3</v>
      </c>
      <c r="D224" s="17">
        <v>1100537</v>
      </c>
      <c r="E224" s="79">
        <v>0</v>
      </c>
      <c r="F224" s="79">
        <v>0</v>
      </c>
      <c r="G224" s="79">
        <v>0</v>
      </c>
      <c r="H224" s="79">
        <v>9040</v>
      </c>
      <c r="I224" s="79">
        <v>9040</v>
      </c>
      <c r="J224" s="79"/>
      <c r="K224" s="79">
        <v>559556</v>
      </c>
      <c r="L224" s="79">
        <v>0</v>
      </c>
      <c r="M224" s="79">
        <v>1058485</v>
      </c>
      <c r="N224" s="79">
        <v>1053568</v>
      </c>
      <c r="O224" s="79">
        <v>2671609</v>
      </c>
      <c r="P224" s="79"/>
      <c r="Q224" s="79">
        <v>-437109</v>
      </c>
      <c r="R224" s="79"/>
      <c r="S224" s="79">
        <v>-259789</v>
      </c>
      <c r="T224" s="79"/>
      <c r="U224" s="79">
        <v>-696898</v>
      </c>
    </row>
    <row r="225" spans="1:21" ht="15" x14ac:dyDescent="0.25">
      <c r="A225" s="56">
        <v>734</v>
      </c>
      <c r="B225" s="77" t="s">
        <v>236</v>
      </c>
      <c r="C225" s="78">
        <v>2.5897859973654574E-3</v>
      </c>
      <c r="D225" s="17">
        <v>1162535</v>
      </c>
      <c r="E225" s="79">
        <v>0</v>
      </c>
      <c r="F225" s="79">
        <v>0</v>
      </c>
      <c r="G225" s="79">
        <v>0</v>
      </c>
      <c r="H225" s="79">
        <v>19939</v>
      </c>
      <c r="I225" s="79">
        <v>19939</v>
      </c>
      <c r="J225" s="79"/>
      <c r="K225" s="79">
        <v>591078</v>
      </c>
      <c r="L225" s="79">
        <v>0</v>
      </c>
      <c r="M225" s="79">
        <v>1118114</v>
      </c>
      <c r="N225" s="79">
        <v>673178</v>
      </c>
      <c r="O225" s="79">
        <v>2382370</v>
      </c>
      <c r="P225" s="79"/>
      <c r="Q225" s="79">
        <v>-461733</v>
      </c>
      <c r="R225" s="79"/>
      <c r="S225" s="79">
        <v>-215562</v>
      </c>
      <c r="T225" s="79"/>
      <c r="U225" s="79">
        <v>-677295</v>
      </c>
    </row>
    <row r="226" spans="1:21" ht="15" x14ac:dyDescent="0.25">
      <c r="A226" s="56">
        <v>735</v>
      </c>
      <c r="B226" s="77" t="s">
        <v>237</v>
      </c>
      <c r="C226" s="78">
        <v>5.0539685247046329E-3</v>
      </c>
      <c r="D226" s="17">
        <v>2268684</v>
      </c>
      <c r="E226" s="79">
        <v>0</v>
      </c>
      <c r="F226" s="79">
        <v>0</v>
      </c>
      <c r="G226" s="79">
        <v>0</v>
      </c>
      <c r="H226" s="79">
        <v>5310</v>
      </c>
      <c r="I226" s="79">
        <v>5310</v>
      </c>
      <c r="J226" s="79"/>
      <c r="K226" s="79">
        <v>1153489</v>
      </c>
      <c r="L226" s="79">
        <v>0</v>
      </c>
      <c r="M226" s="79">
        <v>2182000</v>
      </c>
      <c r="N226" s="79">
        <v>311561</v>
      </c>
      <c r="O226" s="79">
        <v>3647050</v>
      </c>
      <c r="P226" s="79"/>
      <c r="Q226" s="79">
        <v>-901072</v>
      </c>
      <c r="R226" s="79"/>
      <c r="S226" s="79">
        <v>-98906</v>
      </c>
      <c r="T226" s="79"/>
      <c r="U226" s="79">
        <v>-999978</v>
      </c>
    </row>
    <row r="227" spans="1:21" ht="15" x14ac:dyDescent="0.25">
      <c r="A227" s="56">
        <v>736</v>
      </c>
      <c r="B227" s="77" t="s">
        <v>238</v>
      </c>
      <c r="C227" s="78">
        <v>0</v>
      </c>
      <c r="D227" s="17">
        <v>0</v>
      </c>
      <c r="E227" s="79">
        <v>0</v>
      </c>
      <c r="F227" s="79">
        <v>0</v>
      </c>
      <c r="G227" s="79">
        <v>0</v>
      </c>
      <c r="H227" s="79">
        <v>0</v>
      </c>
      <c r="I227" s="79">
        <v>0</v>
      </c>
      <c r="J227" s="79"/>
      <c r="K227" s="79">
        <v>0</v>
      </c>
      <c r="L227" s="79">
        <v>0</v>
      </c>
      <c r="M227" s="79">
        <v>0</v>
      </c>
      <c r="N227" s="79">
        <v>0</v>
      </c>
      <c r="O227" s="79">
        <v>0</v>
      </c>
      <c r="P227" s="79"/>
      <c r="Q227" s="79">
        <v>0</v>
      </c>
      <c r="R227" s="79"/>
      <c r="S227" s="79">
        <v>0</v>
      </c>
      <c r="T227" s="79"/>
      <c r="U227" s="79">
        <v>0</v>
      </c>
    </row>
    <row r="228" spans="1:21" ht="15" x14ac:dyDescent="0.25">
      <c r="A228" s="56">
        <v>737</v>
      </c>
      <c r="B228" s="77" t="s">
        <v>239</v>
      </c>
      <c r="C228" s="78">
        <v>2.4455311197322232E-3</v>
      </c>
      <c r="D228" s="17">
        <v>1097780</v>
      </c>
      <c r="E228" s="79">
        <v>0</v>
      </c>
      <c r="F228" s="79">
        <v>0</v>
      </c>
      <c r="G228" s="79">
        <v>0</v>
      </c>
      <c r="H228" s="79">
        <v>23149</v>
      </c>
      <c r="I228" s="79">
        <v>23149</v>
      </c>
      <c r="J228" s="79"/>
      <c r="K228" s="79">
        <v>558154</v>
      </c>
      <c r="L228" s="79">
        <v>0</v>
      </c>
      <c r="M228" s="79">
        <v>1055833</v>
      </c>
      <c r="N228" s="79">
        <v>301773</v>
      </c>
      <c r="O228" s="79">
        <v>1915760</v>
      </c>
      <c r="P228" s="79"/>
      <c r="Q228" s="79">
        <v>-436013</v>
      </c>
      <c r="R228" s="79"/>
      <c r="S228" s="79">
        <v>-64751</v>
      </c>
      <c r="T228" s="79"/>
      <c r="U228" s="79">
        <v>-500764</v>
      </c>
    </row>
    <row r="229" spans="1:21" ht="15" x14ac:dyDescent="0.25">
      <c r="A229" s="56">
        <v>738</v>
      </c>
      <c r="B229" s="77" t="s">
        <v>240</v>
      </c>
      <c r="C229" s="78">
        <v>1.1207944297918679E-5</v>
      </c>
      <c r="D229" s="17">
        <v>5032</v>
      </c>
      <c r="E229" s="79">
        <v>0</v>
      </c>
      <c r="F229" s="79">
        <v>0</v>
      </c>
      <c r="G229" s="79">
        <v>0</v>
      </c>
      <c r="H229" s="79">
        <v>0</v>
      </c>
      <c r="I229" s="79">
        <v>0</v>
      </c>
      <c r="J229" s="79"/>
      <c r="K229" s="79">
        <v>2558</v>
      </c>
      <c r="L229" s="79">
        <v>0</v>
      </c>
      <c r="M229" s="79">
        <v>4839</v>
      </c>
      <c r="N229" s="79">
        <v>3109717</v>
      </c>
      <c r="O229" s="79">
        <v>3117114</v>
      </c>
      <c r="P229" s="79"/>
      <c r="Q229" s="79">
        <v>-1998</v>
      </c>
      <c r="R229" s="79"/>
      <c r="S229" s="79">
        <v>-967076</v>
      </c>
      <c r="T229" s="79"/>
      <c r="U229" s="79">
        <v>-969074</v>
      </c>
    </row>
    <row r="230" spans="1:21" ht="15" x14ac:dyDescent="0.25">
      <c r="A230" s="56">
        <v>739</v>
      </c>
      <c r="B230" s="77" t="s">
        <v>241</v>
      </c>
      <c r="C230" s="78">
        <v>1.7658691875972283E-3</v>
      </c>
      <c r="D230" s="17">
        <v>792684</v>
      </c>
      <c r="E230" s="79">
        <v>0</v>
      </c>
      <c r="F230" s="79">
        <v>0</v>
      </c>
      <c r="G230" s="79">
        <v>0</v>
      </c>
      <c r="H230" s="79">
        <v>99958</v>
      </c>
      <c r="I230" s="79">
        <v>99958</v>
      </c>
      <c r="J230" s="79"/>
      <c r="K230" s="79">
        <v>403032</v>
      </c>
      <c r="L230" s="79">
        <v>0</v>
      </c>
      <c r="M230" s="79">
        <v>762396</v>
      </c>
      <c r="N230" s="79">
        <v>256755</v>
      </c>
      <c r="O230" s="79">
        <v>1422183</v>
      </c>
      <c r="P230" s="79"/>
      <c r="Q230" s="79">
        <v>-314836</v>
      </c>
      <c r="R230" s="79"/>
      <c r="S230" s="79">
        <v>-14509</v>
      </c>
      <c r="T230" s="79"/>
      <c r="U230" s="79">
        <v>-329345</v>
      </c>
    </row>
    <row r="231" spans="1:21" ht="15" x14ac:dyDescent="0.25">
      <c r="A231" s="56">
        <v>740</v>
      </c>
      <c r="B231" s="77" t="s">
        <v>242</v>
      </c>
      <c r="C231" s="78">
        <v>0</v>
      </c>
      <c r="D231" s="17">
        <v>0</v>
      </c>
      <c r="E231" s="79">
        <v>0</v>
      </c>
      <c r="F231" s="79">
        <v>0</v>
      </c>
      <c r="G231" s="79">
        <v>0</v>
      </c>
      <c r="H231" s="79">
        <v>0</v>
      </c>
      <c r="I231" s="79">
        <v>0</v>
      </c>
      <c r="J231" s="79"/>
      <c r="K231" s="79">
        <v>0</v>
      </c>
      <c r="L231" s="79">
        <v>0</v>
      </c>
      <c r="M231" s="79">
        <v>0</v>
      </c>
      <c r="N231" s="79">
        <v>0</v>
      </c>
      <c r="O231" s="79">
        <v>0</v>
      </c>
      <c r="P231" s="79"/>
      <c r="Q231" s="79">
        <v>0</v>
      </c>
      <c r="R231" s="79"/>
      <c r="S231" s="79">
        <v>0</v>
      </c>
      <c r="T231" s="79"/>
      <c r="U231" s="79">
        <v>0</v>
      </c>
    </row>
    <row r="232" spans="1:21" ht="15" x14ac:dyDescent="0.25">
      <c r="A232" s="56">
        <v>741</v>
      </c>
      <c r="B232" s="77" t="s">
        <v>243</v>
      </c>
      <c r="C232" s="78">
        <v>4.9059237704383333E-3</v>
      </c>
      <c r="D232" s="17">
        <v>2202230</v>
      </c>
      <c r="E232" s="79">
        <v>0</v>
      </c>
      <c r="F232" s="79">
        <v>0</v>
      </c>
      <c r="G232" s="79">
        <v>0</v>
      </c>
      <c r="H232" s="79">
        <v>36801</v>
      </c>
      <c r="I232" s="79">
        <v>36801</v>
      </c>
      <c r="J232" s="79"/>
      <c r="K232" s="79">
        <v>1119700</v>
      </c>
      <c r="L232" s="79">
        <v>0</v>
      </c>
      <c r="M232" s="79">
        <v>2118083</v>
      </c>
      <c r="N232" s="79">
        <v>527574</v>
      </c>
      <c r="O232" s="79">
        <v>3765357</v>
      </c>
      <c r="P232" s="79"/>
      <c r="Q232" s="79">
        <v>-874677</v>
      </c>
      <c r="R232" s="79"/>
      <c r="S232" s="79">
        <v>-120821</v>
      </c>
      <c r="T232" s="79"/>
      <c r="U232" s="79">
        <v>-995498</v>
      </c>
    </row>
    <row r="233" spans="1:21" ht="15" x14ac:dyDescent="0.25">
      <c r="A233" s="56">
        <v>742</v>
      </c>
      <c r="B233" s="77" t="s">
        <v>244</v>
      </c>
      <c r="C233" s="78">
        <v>1.4999276947916741E-3</v>
      </c>
      <c r="D233" s="17">
        <v>673311</v>
      </c>
      <c r="E233" s="79">
        <v>0</v>
      </c>
      <c r="F233" s="79">
        <v>0</v>
      </c>
      <c r="G233" s="79">
        <v>0</v>
      </c>
      <c r="H233" s="79">
        <v>250829</v>
      </c>
      <c r="I233" s="79">
        <v>250829</v>
      </c>
      <c r="J233" s="79"/>
      <c r="K233" s="79">
        <v>342335</v>
      </c>
      <c r="L233" s="79">
        <v>0</v>
      </c>
      <c r="M233" s="79">
        <v>647579</v>
      </c>
      <c r="N233" s="79">
        <v>0</v>
      </c>
      <c r="O233" s="79">
        <v>989914</v>
      </c>
      <c r="P233" s="79"/>
      <c r="Q233" s="79">
        <v>-267422</v>
      </c>
      <c r="R233" s="79"/>
      <c r="S233" s="79">
        <v>66659</v>
      </c>
      <c r="T233" s="79"/>
      <c r="U233" s="79">
        <v>-200763</v>
      </c>
    </row>
    <row r="234" spans="1:21" ht="15" x14ac:dyDescent="0.25">
      <c r="A234" s="56">
        <v>743</v>
      </c>
      <c r="B234" s="77" t="s">
        <v>245</v>
      </c>
      <c r="C234" s="78">
        <v>3.4757519845576403E-3</v>
      </c>
      <c r="D234" s="17">
        <v>1560237</v>
      </c>
      <c r="E234" s="79">
        <v>0</v>
      </c>
      <c r="F234" s="79">
        <v>0</v>
      </c>
      <c r="G234" s="79">
        <v>0</v>
      </c>
      <c r="H234" s="79">
        <v>271291</v>
      </c>
      <c r="I234" s="79">
        <v>271291</v>
      </c>
      <c r="J234" s="79"/>
      <c r="K234" s="79">
        <v>793286</v>
      </c>
      <c r="L234" s="79">
        <v>0</v>
      </c>
      <c r="M234" s="79">
        <v>1500621</v>
      </c>
      <c r="N234" s="79">
        <v>109296</v>
      </c>
      <c r="O234" s="79">
        <v>2403203</v>
      </c>
      <c r="P234" s="79"/>
      <c r="Q234" s="79">
        <v>-619691</v>
      </c>
      <c r="R234" s="79"/>
      <c r="S234" s="79">
        <v>1078</v>
      </c>
      <c r="T234" s="79"/>
      <c r="U234" s="79">
        <v>-618613</v>
      </c>
    </row>
    <row r="235" spans="1:21" ht="15" x14ac:dyDescent="0.25">
      <c r="A235" s="56">
        <v>744</v>
      </c>
      <c r="B235" s="77" t="s">
        <v>246</v>
      </c>
      <c r="C235" s="78">
        <v>0</v>
      </c>
      <c r="D235" s="17">
        <v>0</v>
      </c>
      <c r="E235" s="79">
        <v>0</v>
      </c>
      <c r="F235" s="79">
        <v>0</v>
      </c>
      <c r="G235" s="79">
        <v>0</v>
      </c>
      <c r="H235" s="79">
        <v>0</v>
      </c>
      <c r="I235" s="79">
        <v>0</v>
      </c>
      <c r="J235" s="79"/>
      <c r="K235" s="79">
        <v>0</v>
      </c>
      <c r="L235" s="79">
        <v>0</v>
      </c>
      <c r="M235" s="79">
        <v>0</v>
      </c>
      <c r="N235" s="79">
        <v>0</v>
      </c>
      <c r="O235" s="79">
        <v>0</v>
      </c>
      <c r="P235" s="79"/>
      <c r="Q235" s="79">
        <v>0</v>
      </c>
      <c r="R235" s="79"/>
      <c r="S235" s="79">
        <v>0</v>
      </c>
      <c r="T235" s="79"/>
      <c r="U235" s="79">
        <v>0</v>
      </c>
    </row>
    <row r="236" spans="1:21" ht="15" x14ac:dyDescent="0.25">
      <c r="A236" s="56">
        <v>745</v>
      </c>
      <c r="B236" s="77" t="s">
        <v>247</v>
      </c>
      <c r="C236" s="78">
        <v>3.9994863544729961E-3</v>
      </c>
      <c r="D236" s="17">
        <v>1795339</v>
      </c>
      <c r="E236" s="79">
        <v>0</v>
      </c>
      <c r="F236" s="79">
        <v>0</v>
      </c>
      <c r="G236" s="79">
        <v>0</v>
      </c>
      <c r="H236" s="79">
        <v>47847</v>
      </c>
      <c r="I236" s="79">
        <v>47847</v>
      </c>
      <c r="J236" s="79"/>
      <c r="K236" s="79">
        <v>912820</v>
      </c>
      <c r="L236" s="79">
        <v>0</v>
      </c>
      <c r="M236" s="79">
        <v>1726738</v>
      </c>
      <c r="N236" s="79">
        <v>359962</v>
      </c>
      <c r="O236" s="79">
        <v>2999520</v>
      </c>
      <c r="P236" s="79"/>
      <c r="Q236" s="79">
        <v>-713068</v>
      </c>
      <c r="R236" s="79"/>
      <c r="S236" s="79">
        <v>-53912</v>
      </c>
      <c r="T236" s="79"/>
      <c r="U236" s="79">
        <v>-766980</v>
      </c>
    </row>
    <row r="237" spans="1:21" ht="15" x14ac:dyDescent="0.25">
      <c r="A237" s="56">
        <v>747</v>
      </c>
      <c r="B237" s="77" t="s">
        <v>248</v>
      </c>
      <c r="C237" s="78">
        <v>2.8180505124661957E-3</v>
      </c>
      <c r="D237" s="17">
        <v>1264998</v>
      </c>
      <c r="E237" s="79">
        <v>0</v>
      </c>
      <c r="F237" s="79">
        <v>0</v>
      </c>
      <c r="G237" s="79">
        <v>0</v>
      </c>
      <c r="H237" s="79">
        <v>195127</v>
      </c>
      <c r="I237" s="79">
        <v>195127</v>
      </c>
      <c r="J237" s="79"/>
      <c r="K237" s="79">
        <v>643176</v>
      </c>
      <c r="L237" s="79">
        <v>0</v>
      </c>
      <c r="M237" s="79">
        <v>1216665</v>
      </c>
      <c r="N237" s="79">
        <v>38006</v>
      </c>
      <c r="O237" s="79">
        <v>1897847</v>
      </c>
      <c r="P237" s="79"/>
      <c r="Q237" s="79">
        <v>-502430</v>
      </c>
      <c r="R237" s="79"/>
      <c r="S237" s="79">
        <v>39058</v>
      </c>
      <c r="T237" s="79"/>
      <c r="U237" s="79">
        <v>-463372</v>
      </c>
    </row>
    <row r="238" spans="1:21" ht="15" x14ac:dyDescent="0.25">
      <c r="A238" s="56">
        <v>748</v>
      </c>
      <c r="B238" s="77" t="s">
        <v>249</v>
      </c>
      <c r="C238" s="78">
        <v>1.620554465080233E-3</v>
      </c>
      <c r="D238" s="17">
        <v>727456</v>
      </c>
      <c r="E238" s="79">
        <v>0</v>
      </c>
      <c r="F238" s="79">
        <v>0</v>
      </c>
      <c r="G238" s="79">
        <v>0</v>
      </c>
      <c r="H238" s="79">
        <v>171561</v>
      </c>
      <c r="I238" s="79">
        <v>171561</v>
      </c>
      <c r="J238" s="79"/>
      <c r="K238" s="79">
        <v>369866</v>
      </c>
      <c r="L238" s="79">
        <v>0</v>
      </c>
      <c r="M238" s="79">
        <v>699658</v>
      </c>
      <c r="N238" s="79">
        <v>122875</v>
      </c>
      <c r="O238" s="79">
        <v>1192399</v>
      </c>
      <c r="P238" s="79"/>
      <c r="Q238" s="79">
        <v>-288928</v>
      </c>
      <c r="R238" s="79"/>
      <c r="S238" s="79">
        <v>-11406</v>
      </c>
      <c r="T238" s="79"/>
      <c r="U238" s="79">
        <v>-300334</v>
      </c>
    </row>
    <row r="239" spans="1:21" ht="15" x14ac:dyDescent="0.25">
      <c r="A239" s="56">
        <v>749</v>
      </c>
      <c r="B239" s="77" t="s">
        <v>250</v>
      </c>
      <c r="C239" s="78">
        <v>3.3762416924043972E-3</v>
      </c>
      <c r="D239" s="17">
        <v>1515568</v>
      </c>
      <c r="E239" s="79">
        <v>0</v>
      </c>
      <c r="F239" s="79">
        <v>0</v>
      </c>
      <c r="G239" s="79">
        <v>0</v>
      </c>
      <c r="H239" s="79">
        <v>0</v>
      </c>
      <c r="I239" s="79">
        <v>0</v>
      </c>
      <c r="J239" s="79"/>
      <c r="K239" s="79">
        <v>770574</v>
      </c>
      <c r="L239" s="79">
        <v>0</v>
      </c>
      <c r="M239" s="79">
        <v>1457658</v>
      </c>
      <c r="N239" s="79">
        <v>626935</v>
      </c>
      <c r="O239" s="79">
        <v>2855167</v>
      </c>
      <c r="P239" s="79"/>
      <c r="Q239" s="79">
        <v>-601950</v>
      </c>
      <c r="R239" s="79"/>
      <c r="S239" s="79">
        <v>-173815</v>
      </c>
      <c r="T239" s="79"/>
      <c r="U239" s="79">
        <v>-775765</v>
      </c>
    </row>
    <row r="240" spans="1:21" ht="15" x14ac:dyDescent="0.25">
      <c r="A240" s="56">
        <v>750</v>
      </c>
      <c r="B240" s="77" t="s">
        <v>251</v>
      </c>
      <c r="C240" s="78">
        <v>0</v>
      </c>
      <c r="D240" s="17">
        <v>0</v>
      </c>
      <c r="E240" s="79">
        <v>0</v>
      </c>
      <c r="F240" s="79">
        <v>0</v>
      </c>
      <c r="G240" s="79">
        <v>0</v>
      </c>
      <c r="H240" s="79">
        <v>0</v>
      </c>
      <c r="I240" s="79">
        <v>0</v>
      </c>
      <c r="J240" s="79"/>
      <c r="K240" s="79">
        <v>0</v>
      </c>
      <c r="L240" s="79">
        <v>0</v>
      </c>
      <c r="M240" s="79">
        <v>0</v>
      </c>
      <c r="N240" s="79">
        <v>0</v>
      </c>
      <c r="O240" s="79">
        <v>0</v>
      </c>
      <c r="P240" s="79"/>
      <c r="Q240" s="79">
        <v>0</v>
      </c>
      <c r="R240" s="79"/>
      <c r="S240" s="79">
        <v>0</v>
      </c>
      <c r="T240" s="79"/>
      <c r="U240" s="79">
        <v>0</v>
      </c>
    </row>
    <row r="241" spans="1:21" ht="15" x14ac:dyDescent="0.25">
      <c r="A241" s="56">
        <v>751</v>
      </c>
      <c r="B241" s="77" t="s">
        <v>252</v>
      </c>
      <c r="C241" s="78">
        <v>9.8904182778823774E-5</v>
      </c>
      <c r="D241" s="17">
        <v>44396</v>
      </c>
      <c r="E241" s="79">
        <v>0</v>
      </c>
      <c r="F241" s="79">
        <v>0</v>
      </c>
      <c r="G241" s="79">
        <v>0</v>
      </c>
      <c r="H241" s="79">
        <v>15063</v>
      </c>
      <c r="I241" s="79">
        <v>15063</v>
      </c>
      <c r="J241" s="79"/>
      <c r="K241" s="79">
        <v>22573</v>
      </c>
      <c r="L241" s="79">
        <v>0</v>
      </c>
      <c r="M241" s="79">
        <v>42701</v>
      </c>
      <c r="N241" s="79">
        <v>2483</v>
      </c>
      <c r="O241" s="79">
        <v>67757</v>
      </c>
      <c r="P241" s="79"/>
      <c r="Q241" s="79">
        <v>-17633</v>
      </c>
      <c r="R241" s="79"/>
      <c r="S241" s="79">
        <v>4681</v>
      </c>
      <c r="T241" s="79"/>
      <c r="U241" s="79">
        <v>-12952</v>
      </c>
    </row>
    <row r="242" spans="1:21" ht="15" x14ac:dyDescent="0.25">
      <c r="A242" s="56">
        <v>752</v>
      </c>
      <c r="B242" s="77" t="s">
        <v>253</v>
      </c>
      <c r="C242" s="78">
        <v>5.2140000230236913E-3</v>
      </c>
      <c r="D242" s="17">
        <v>2340527</v>
      </c>
      <c r="E242" s="79">
        <v>0</v>
      </c>
      <c r="F242" s="79">
        <v>0</v>
      </c>
      <c r="G242" s="79">
        <v>0</v>
      </c>
      <c r="H242" s="79">
        <v>190160</v>
      </c>
      <c r="I242" s="79">
        <v>190160</v>
      </c>
      <c r="J242" s="79"/>
      <c r="K242" s="79">
        <v>1190014</v>
      </c>
      <c r="L242" s="79">
        <v>0</v>
      </c>
      <c r="M242" s="79">
        <v>2251091</v>
      </c>
      <c r="N242" s="79">
        <v>1199588</v>
      </c>
      <c r="O242" s="79">
        <v>4640693</v>
      </c>
      <c r="P242" s="79"/>
      <c r="Q242" s="79">
        <v>-929604</v>
      </c>
      <c r="R242" s="79"/>
      <c r="S242" s="79">
        <v>-197340</v>
      </c>
      <c r="T242" s="79"/>
      <c r="U242" s="79">
        <v>-1126944</v>
      </c>
    </row>
    <row r="243" spans="1:21" ht="15" x14ac:dyDescent="0.25">
      <c r="A243" s="56">
        <v>753</v>
      </c>
      <c r="B243" s="77" t="s">
        <v>254</v>
      </c>
      <c r="C243" s="78">
        <v>3.6973018913372987E-3</v>
      </c>
      <c r="D243" s="17">
        <v>1659692</v>
      </c>
      <c r="E243" s="79">
        <v>0</v>
      </c>
      <c r="F243" s="79">
        <v>0</v>
      </c>
      <c r="G243" s="79">
        <v>0</v>
      </c>
      <c r="H243" s="79">
        <v>35295</v>
      </c>
      <c r="I243" s="79">
        <v>35295</v>
      </c>
      <c r="J243" s="79"/>
      <c r="K243" s="79">
        <v>843851</v>
      </c>
      <c r="L243" s="79">
        <v>0</v>
      </c>
      <c r="M243" s="79">
        <v>1596273</v>
      </c>
      <c r="N243" s="79">
        <v>1145030</v>
      </c>
      <c r="O243" s="79">
        <v>3585154</v>
      </c>
      <c r="P243" s="79"/>
      <c r="Q243" s="79">
        <v>-659192</v>
      </c>
      <c r="R243" s="79"/>
      <c r="S243" s="79">
        <v>-236449</v>
      </c>
      <c r="T243" s="79"/>
      <c r="U243" s="79">
        <v>-895641</v>
      </c>
    </row>
    <row r="244" spans="1:21" ht="15" x14ac:dyDescent="0.25">
      <c r="A244" s="56">
        <v>754</v>
      </c>
      <c r="B244" s="77" t="s">
        <v>255</v>
      </c>
      <c r="C244" s="78">
        <v>3.238034364171792E-3</v>
      </c>
      <c r="D244" s="17">
        <v>1453530</v>
      </c>
      <c r="E244" s="79">
        <v>0</v>
      </c>
      <c r="F244" s="79">
        <v>0</v>
      </c>
      <c r="G244" s="79">
        <v>0</v>
      </c>
      <c r="H244" s="79">
        <v>374884</v>
      </c>
      <c r="I244" s="79">
        <v>374884</v>
      </c>
      <c r="J244" s="79"/>
      <c r="K244" s="79">
        <v>739031</v>
      </c>
      <c r="L244" s="79">
        <v>0</v>
      </c>
      <c r="M244" s="79">
        <v>1397988</v>
      </c>
      <c r="N244" s="79">
        <v>373752</v>
      </c>
      <c r="O244" s="79">
        <v>2510771</v>
      </c>
      <c r="P244" s="79"/>
      <c r="Q244" s="79">
        <v>-577309</v>
      </c>
      <c r="R244" s="79"/>
      <c r="S244" s="79">
        <v>-37153</v>
      </c>
      <c r="T244" s="79"/>
      <c r="U244" s="79">
        <v>-614462</v>
      </c>
    </row>
    <row r="245" spans="1:21" ht="15" x14ac:dyDescent="0.25">
      <c r="A245" s="56">
        <v>756</v>
      </c>
      <c r="B245" s="77" t="s">
        <v>256</v>
      </c>
      <c r="C245" s="78">
        <v>7.164905260199186E-3</v>
      </c>
      <c r="D245" s="17">
        <v>3216271</v>
      </c>
      <c r="E245" s="79">
        <v>0</v>
      </c>
      <c r="F245" s="79">
        <v>0</v>
      </c>
      <c r="G245" s="79">
        <v>0</v>
      </c>
      <c r="H245" s="79">
        <v>1045553</v>
      </c>
      <c r="I245" s="79">
        <v>1045553</v>
      </c>
      <c r="J245" s="79"/>
      <c r="K245" s="79">
        <v>1635278</v>
      </c>
      <c r="L245" s="79">
        <v>0</v>
      </c>
      <c r="M245" s="79">
        <v>3093375</v>
      </c>
      <c r="N245" s="79">
        <v>3917</v>
      </c>
      <c r="O245" s="79">
        <v>4732570</v>
      </c>
      <c r="P245" s="79"/>
      <c r="Q245" s="79">
        <v>-1277431</v>
      </c>
      <c r="R245" s="79"/>
      <c r="S245" s="79">
        <v>237466</v>
      </c>
      <c r="T245" s="79"/>
      <c r="U245" s="79">
        <v>-1039965</v>
      </c>
    </row>
    <row r="246" spans="1:21" ht="15" x14ac:dyDescent="0.25">
      <c r="A246" s="56">
        <v>757</v>
      </c>
      <c r="B246" s="77" t="s">
        <v>257</v>
      </c>
      <c r="C246" s="78">
        <v>1.6257334834499206E-3</v>
      </c>
      <c r="D246" s="17">
        <v>729779</v>
      </c>
      <c r="E246" s="79">
        <v>0</v>
      </c>
      <c r="F246" s="79">
        <v>0</v>
      </c>
      <c r="G246" s="79">
        <v>0</v>
      </c>
      <c r="H246" s="79">
        <v>50342</v>
      </c>
      <c r="I246" s="79">
        <v>50342</v>
      </c>
      <c r="J246" s="79"/>
      <c r="K246" s="79">
        <v>371048</v>
      </c>
      <c r="L246" s="79">
        <v>0</v>
      </c>
      <c r="M246" s="79">
        <v>701894</v>
      </c>
      <c r="N246" s="79">
        <v>123197</v>
      </c>
      <c r="O246" s="79">
        <v>1196139</v>
      </c>
      <c r="P246" s="79"/>
      <c r="Q246" s="79">
        <v>-289852</v>
      </c>
      <c r="R246" s="79"/>
      <c r="S246" s="79">
        <v>-26808</v>
      </c>
      <c r="T246" s="79"/>
      <c r="U246" s="79">
        <v>-316660</v>
      </c>
    </row>
    <row r="247" spans="1:21" ht="15" x14ac:dyDescent="0.25">
      <c r="A247" s="56">
        <v>759</v>
      </c>
      <c r="B247" s="77" t="s">
        <v>258</v>
      </c>
      <c r="C247" s="78">
        <v>0</v>
      </c>
      <c r="D247" s="17">
        <v>0</v>
      </c>
      <c r="E247" s="79">
        <v>0</v>
      </c>
      <c r="F247" s="79">
        <v>0</v>
      </c>
      <c r="G247" s="79">
        <v>0</v>
      </c>
      <c r="H247" s="79">
        <v>0</v>
      </c>
      <c r="I247" s="79">
        <v>0</v>
      </c>
      <c r="J247" s="79"/>
      <c r="K247" s="79">
        <v>0</v>
      </c>
      <c r="L247" s="79">
        <v>0</v>
      </c>
      <c r="M247" s="79">
        <v>0</v>
      </c>
      <c r="N247" s="79">
        <v>0</v>
      </c>
      <c r="O247" s="79">
        <v>0</v>
      </c>
      <c r="P247" s="79"/>
      <c r="Q247" s="79">
        <v>0</v>
      </c>
      <c r="R247" s="79"/>
      <c r="S247" s="79">
        <v>0</v>
      </c>
      <c r="T247" s="79"/>
      <c r="U247" s="79">
        <v>0</v>
      </c>
    </row>
    <row r="248" spans="1:21" ht="15" x14ac:dyDescent="0.25">
      <c r="A248" s="56">
        <v>760</v>
      </c>
      <c r="B248" s="77" t="s">
        <v>259</v>
      </c>
      <c r="C248" s="78">
        <v>0</v>
      </c>
      <c r="D248" s="17">
        <v>0</v>
      </c>
      <c r="E248" s="79">
        <v>0</v>
      </c>
      <c r="F248" s="79">
        <v>0</v>
      </c>
      <c r="G248" s="79">
        <v>0</v>
      </c>
      <c r="H248" s="79">
        <v>0</v>
      </c>
      <c r="I248" s="79">
        <v>0</v>
      </c>
      <c r="J248" s="79"/>
      <c r="K248" s="79">
        <v>0</v>
      </c>
      <c r="L248" s="79">
        <v>0</v>
      </c>
      <c r="M248" s="79">
        <v>0</v>
      </c>
      <c r="N248" s="79">
        <v>0</v>
      </c>
      <c r="O248" s="79">
        <v>0</v>
      </c>
      <c r="P248" s="79"/>
      <c r="Q248" s="79">
        <v>0</v>
      </c>
      <c r="R248" s="79"/>
      <c r="S248" s="79">
        <v>0</v>
      </c>
      <c r="T248" s="79"/>
      <c r="U248" s="79">
        <v>0</v>
      </c>
    </row>
    <row r="249" spans="1:21" ht="15" x14ac:dyDescent="0.25">
      <c r="A249" s="56">
        <v>761</v>
      </c>
      <c r="B249" s="77" t="s">
        <v>260</v>
      </c>
      <c r="C249" s="78">
        <v>1.4321399483046098E-3</v>
      </c>
      <c r="D249" s="17">
        <v>642877</v>
      </c>
      <c r="E249" s="79">
        <v>0</v>
      </c>
      <c r="F249" s="79">
        <v>0</v>
      </c>
      <c r="G249" s="79">
        <v>0</v>
      </c>
      <c r="H249" s="79">
        <v>1393</v>
      </c>
      <c r="I249" s="79">
        <v>1393</v>
      </c>
      <c r="J249" s="79"/>
      <c r="K249" s="79">
        <v>326864</v>
      </c>
      <c r="L249" s="79">
        <v>0</v>
      </c>
      <c r="M249" s="79">
        <v>618312</v>
      </c>
      <c r="N249" s="79">
        <v>189348</v>
      </c>
      <c r="O249" s="79">
        <v>1134524</v>
      </c>
      <c r="P249" s="79"/>
      <c r="Q249" s="79">
        <v>-255336</v>
      </c>
      <c r="R249" s="79"/>
      <c r="S249" s="79">
        <v>-42259</v>
      </c>
      <c r="T249" s="79"/>
      <c r="U249" s="79">
        <v>-297595</v>
      </c>
    </row>
    <row r="250" spans="1:21" ht="15" x14ac:dyDescent="0.25">
      <c r="A250" s="56">
        <v>762</v>
      </c>
      <c r="B250" s="77" t="s">
        <v>261</v>
      </c>
      <c r="C250" s="78">
        <v>0</v>
      </c>
      <c r="D250" s="17">
        <v>0</v>
      </c>
      <c r="E250" s="79">
        <v>0</v>
      </c>
      <c r="F250" s="79">
        <v>0</v>
      </c>
      <c r="G250" s="79">
        <v>0</v>
      </c>
      <c r="H250" s="79">
        <v>0</v>
      </c>
      <c r="I250" s="79">
        <v>0</v>
      </c>
      <c r="J250" s="79"/>
      <c r="K250" s="79">
        <v>0</v>
      </c>
      <c r="L250" s="79">
        <v>0</v>
      </c>
      <c r="M250" s="79">
        <v>0</v>
      </c>
      <c r="N250" s="79">
        <v>0</v>
      </c>
      <c r="O250" s="79">
        <v>0</v>
      </c>
      <c r="P250" s="79"/>
      <c r="Q250" s="79">
        <v>0</v>
      </c>
      <c r="R250" s="79"/>
      <c r="S250" s="79">
        <v>0</v>
      </c>
      <c r="T250" s="79"/>
      <c r="U250" s="79">
        <v>0</v>
      </c>
    </row>
    <row r="251" spans="1:21" ht="15" x14ac:dyDescent="0.25">
      <c r="A251" s="56">
        <v>765</v>
      </c>
      <c r="B251" s="77" t="s">
        <v>262</v>
      </c>
      <c r="C251" s="78">
        <v>1.7733485434167019E-2</v>
      </c>
      <c r="D251" s="17">
        <v>7960427</v>
      </c>
      <c r="E251" s="79">
        <v>0</v>
      </c>
      <c r="F251" s="79">
        <v>0</v>
      </c>
      <c r="G251" s="79">
        <v>0</v>
      </c>
      <c r="H251" s="79">
        <v>660434</v>
      </c>
      <c r="I251" s="79">
        <v>660434</v>
      </c>
      <c r="J251" s="79"/>
      <c r="K251" s="79">
        <v>4047391</v>
      </c>
      <c r="L251" s="79">
        <v>0</v>
      </c>
      <c r="M251" s="79">
        <v>7656252</v>
      </c>
      <c r="N251" s="79">
        <v>420546</v>
      </c>
      <c r="O251" s="79">
        <v>12124189</v>
      </c>
      <c r="P251" s="79"/>
      <c r="Q251" s="79">
        <v>-3161701</v>
      </c>
      <c r="R251" s="79"/>
      <c r="S251" s="79">
        <v>9408</v>
      </c>
      <c r="T251" s="79"/>
      <c r="U251" s="79">
        <v>-3152293</v>
      </c>
    </row>
    <row r="252" spans="1:21" ht="15" x14ac:dyDescent="0.25">
      <c r="A252" s="56">
        <v>766</v>
      </c>
      <c r="B252" s="77" t="s">
        <v>263</v>
      </c>
      <c r="C252" s="78">
        <v>5.8843400607018369E-5</v>
      </c>
      <c r="D252" s="17">
        <v>26414</v>
      </c>
      <c r="E252" s="79">
        <v>0</v>
      </c>
      <c r="F252" s="79">
        <v>0</v>
      </c>
      <c r="G252" s="79">
        <v>0</v>
      </c>
      <c r="H252" s="79">
        <v>0</v>
      </c>
      <c r="I252" s="79">
        <v>0</v>
      </c>
      <c r="J252" s="79"/>
      <c r="K252" s="79">
        <v>13430</v>
      </c>
      <c r="L252" s="79">
        <v>0</v>
      </c>
      <c r="M252" s="79">
        <v>25405</v>
      </c>
      <c r="N252" s="79">
        <v>53906</v>
      </c>
      <c r="O252" s="79">
        <v>92741</v>
      </c>
      <c r="P252" s="79"/>
      <c r="Q252" s="79">
        <v>-10492</v>
      </c>
      <c r="R252" s="79"/>
      <c r="S252" s="79">
        <v>-15806</v>
      </c>
      <c r="T252" s="79"/>
      <c r="U252" s="79">
        <v>-26298</v>
      </c>
    </row>
    <row r="253" spans="1:21" ht="15" x14ac:dyDescent="0.25">
      <c r="A253" s="56">
        <v>767</v>
      </c>
      <c r="B253" s="77" t="s">
        <v>264</v>
      </c>
      <c r="C253" s="78">
        <v>1.4969332943864605E-2</v>
      </c>
      <c r="D253" s="17">
        <v>6719620</v>
      </c>
      <c r="E253" s="79">
        <v>0</v>
      </c>
      <c r="F253" s="79">
        <v>0</v>
      </c>
      <c r="G253" s="79">
        <v>0</v>
      </c>
      <c r="H253" s="79">
        <v>1340011</v>
      </c>
      <c r="I253" s="79">
        <v>1340011</v>
      </c>
      <c r="J253" s="79"/>
      <c r="K253" s="79">
        <v>3416516</v>
      </c>
      <c r="L253" s="79">
        <v>0</v>
      </c>
      <c r="M253" s="79">
        <v>6462857</v>
      </c>
      <c r="N253" s="79">
        <v>109238</v>
      </c>
      <c r="O253" s="79">
        <v>9988611</v>
      </c>
      <c r="P253" s="79"/>
      <c r="Q253" s="79">
        <v>-2668881</v>
      </c>
      <c r="R253" s="79"/>
      <c r="S253" s="79">
        <v>255625</v>
      </c>
      <c r="T253" s="79"/>
      <c r="U253" s="79">
        <v>-2413256</v>
      </c>
    </row>
    <row r="254" spans="1:21" ht="15" x14ac:dyDescent="0.25">
      <c r="A254" s="56">
        <v>768</v>
      </c>
      <c r="B254" s="77" t="s">
        <v>265</v>
      </c>
      <c r="C254" s="78">
        <v>3.4646676323947289E-3</v>
      </c>
      <c r="D254" s="17">
        <v>1555262</v>
      </c>
      <c r="E254" s="79">
        <v>0</v>
      </c>
      <c r="F254" s="79">
        <v>0</v>
      </c>
      <c r="G254" s="79">
        <v>0</v>
      </c>
      <c r="H254" s="79">
        <v>3390</v>
      </c>
      <c r="I254" s="79">
        <v>3390</v>
      </c>
      <c r="J254" s="79"/>
      <c r="K254" s="79">
        <v>790756</v>
      </c>
      <c r="L254" s="79">
        <v>0</v>
      </c>
      <c r="M254" s="79">
        <v>1495835</v>
      </c>
      <c r="N254" s="79">
        <v>193724</v>
      </c>
      <c r="O254" s="79">
        <v>2480315</v>
      </c>
      <c r="P254" s="79"/>
      <c r="Q254" s="79">
        <v>-617714</v>
      </c>
      <c r="R254" s="79"/>
      <c r="S254" s="79">
        <v>-60003</v>
      </c>
      <c r="T254" s="79"/>
      <c r="U254" s="79">
        <v>-677717</v>
      </c>
    </row>
    <row r="255" spans="1:21" ht="15" x14ac:dyDescent="0.25">
      <c r="A255" s="56">
        <v>769</v>
      </c>
      <c r="B255" s="77" t="s">
        <v>266</v>
      </c>
      <c r="C255" s="78">
        <v>7.0631051274624183E-3</v>
      </c>
      <c r="D255" s="17">
        <v>3170573</v>
      </c>
      <c r="E255" s="79">
        <v>0</v>
      </c>
      <c r="F255" s="79">
        <v>0</v>
      </c>
      <c r="G255" s="79">
        <v>0</v>
      </c>
      <c r="H255" s="79">
        <v>0</v>
      </c>
      <c r="I255" s="79">
        <v>0</v>
      </c>
      <c r="J255" s="79"/>
      <c r="K255" s="79">
        <v>1612043</v>
      </c>
      <c r="L255" s="79">
        <v>0</v>
      </c>
      <c r="M255" s="79">
        <v>3049424</v>
      </c>
      <c r="N255" s="79">
        <v>1427968</v>
      </c>
      <c r="O255" s="79">
        <v>6089435</v>
      </c>
      <c r="P255" s="79"/>
      <c r="Q255" s="79">
        <v>-1259281</v>
      </c>
      <c r="R255" s="79"/>
      <c r="S255" s="79">
        <v>-385906</v>
      </c>
      <c r="T255" s="79"/>
      <c r="U255" s="79">
        <v>-1645187</v>
      </c>
    </row>
    <row r="256" spans="1:21" ht="15" x14ac:dyDescent="0.25">
      <c r="A256" s="56">
        <v>770</v>
      </c>
      <c r="B256" s="77" t="s">
        <v>267</v>
      </c>
      <c r="C256" s="78">
        <v>3.3005051092891264E-3</v>
      </c>
      <c r="D256" s="17">
        <v>1481570</v>
      </c>
      <c r="E256" s="79">
        <v>0</v>
      </c>
      <c r="F256" s="79">
        <v>0</v>
      </c>
      <c r="G256" s="79">
        <v>0</v>
      </c>
      <c r="H256" s="79">
        <v>0</v>
      </c>
      <c r="I256" s="79">
        <v>0</v>
      </c>
      <c r="J256" s="79"/>
      <c r="K256" s="79">
        <v>753289</v>
      </c>
      <c r="L256" s="79">
        <v>0</v>
      </c>
      <c r="M256" s="79">
        <v>1424960</v>
      </c>
      <c r="N256" s="79">
        <v>586950</v>
      </c>
      <c r="O256" s="79">
        <v>2765199</v>
      </c>
      <c r="P256" s="79"/>
      <c r="Q256" s="79">
        <v>-588447</v>
      </c>
      <c r="R256" s="79"/>
      <c r="S256" s="79">
        <v>-161950</v>
      </c>
      <c r="T256" s="79"/>
      <c r="U256" s="79">
        <v>-750397</v>
      </c>
    </row>
    <row r="257" spans="1:21" ht="15" x14ac:dyDescent="0.25">
      <c r="A257" s="56">
        <v>771</v>
      </c>
      <c r="B257" s="77" t="s">
        <v>268</v>
      </c>
      <c r="C257" s="78">
        <v>2.1135533333665225E-3</v>
      </c>
      <c r="D257" s="17">
        <v>948758</v>
      </c>
      <c r="E257" s="79">
        <v>0</v>
      </c>
      <c r="F257" s="79">
        <v>0</v>
      </c>
      <c r="G257" s="79">
        <v>0</v>
      </c>
      <c r="H257" s="79">
        <v>23214</v>
      </c>
      <c r="I257" s="79">
        <v>23214</v>
      </c>
      <c r="J257" s="79"/>
      <c r="K257" s="79">
        <v>482385</v>
      </c>
      <c r="L257" s="79">
        <v>0</v>
      </c>
      <c r="M257" s="79">
        <v>912505</v>
      </c>
      <c r="N257" s="79">
        <v>193685</v>
      </c>
      <c r="O257" s="79">
        <v>1588575</v>
      </c>
      <c r="P257" s="79"/>
      <c r="Q257" s="79">
        <v>-376825</v>
      </c>
      <c r="R257" s="79"/>
      <c r="S257" s="79">
        <v>-59201</v>
      </c>
      <c r="T257" s="79"/>
      <c r="U257" s="79">
        <v>-436026</v>
      </c>
    </row>
    <row r="258" spans="1:21" ht="15" x14ac:dyDescent="0.25">
      <c r="A258" s="56">
        <v>772</v>
      </c>
      <c r="B258" s="77" t="s">
        <v>269</v>
      </c>
      <c r="C258" s="78">
        <v>3.7197482547061517E-3</v>
      </c>
      <c r="D258" s="17">
        <v>1669766</v>
      </c>
      <c r="E258" s="79">
        <v>0</v>
      </c>
      <c r="F258" s="79">
        <v>0</v>
      </c>
      <c r="G258" s="79">
        <v>0</v>
      </c>
      <c r="H258" s="79">
        <v>31074</v>
      </c>
      <c r="I258" s="79">
        <v>31074</v>
      </c>
      <c r="J258" s="79"/>
      <c r="K258" s="79">
        <v>848974</v>
      </c>
      <c r="L258" s="79">
        <v>0</v>
      </c>
      <c r="M258" s="79">
        <v>1605963</v>
      </c>
      <c r="N258" s="79">
        <v>504832</v>
      </c>
      <c r="O258" s="79">
        <v>2959769</v>
      </c>
      <c r="P258" s="79"/>
      <c r="Q258" s="79">
        <v>-663193</v>
      </c>
      <c r="R258" s="79"/>
      <c r="S258" s="79">
        <v>-107217</v>
      </c>
      <c r="T258" s="79"/>
      <c r="U258" s="79">
        <v>-770410</v>
      </c>
    </row>
    <row r="259" spans="1:21" ht="15" x14ac:dyDescent="0.25">
      <c r="A259" s="56">
        <v>773</v>
      </c>
      <c r="B259" s="77" t="s">
        <v>270</v>
      </c>
      <c r="C259" s="78">
        <v>2.6275417015672303E-3</v>
      </c>
      <c r="D259" s="17">
        <v>1179484</v>
      </c>
      <c r="E259" s="79">
        <v>0</v>
      </c>
      <c r="F259" s="79">
        <v>0</v>
      </c>
      <c r="G259" s="79">
        <v>0</v>
      </c>
      <c r="H259" s="79">
        <v>0</v>
      </c>
      <c r="I259" s="79">
        <v>0</v>
      </c>
      <c r="J259" s="79"/>
      <c r="K259" s="79">
        <v>599695</v>
      </c>
      <c r="L259" s="79">
        <v>0</v>
      </c>
      <c r="M259" s="79">
        <v>1134414</v>
      </c>
      <c r="N259" s="79">
        <v>258881</v>
      </c>
      <c r="O259" s="79">
        <v>1992990</v>
      </c>
      <c r="P259" s="79"/>
      <c r="Q259" s="79">
        <v>-468464</v>
      </c>
      <c r="R259" s="79"/>
      <c r="S259" s="79">
        <v>-81354</v>
      </c>
      <c r="T259" s="79"/>
      <c r="U259" s="79">
        <v>-549818</v>
      </c>
    </row>
    <row r="260" spans="1:21" ht="15" x14ac:dyDescent="0.25">
      <c r="A260" s="56">
        <v>774</v>
      </c>
      <c r="B260" s="77" t="s">
        <v>271</v>
      </c>
      <c r="C260" s="78">
        <v>2.8117236109795911E-3</v>
      </c>
      <c r="D260" s="17">
        <v>1262167</v>
      </c>
      <c r="E260" s="79">
        <v>0</v>
      </c>
      <c r="F260" s="79">
        <v>0</v>
      </c>
      <c r="G260" s="79">
        <v>0</v>
      </c>
      <c r="H260" s="79">
        <v>21892</v>
      </c>
      <c r="I260" s="79">
        <v>21892</v>
      </c>
      <c r="J260" s="79"/>
      <c r="K260" s="79">
        <v>641732</v>
      </c>
      <c r="L260" s="79">
        <v>0</v>
      </c>
      <c r="M260" s="79">
        <v>1213933</v>
      </c>
      <c r="N260" s="79">
        <v>212936</v>
      </c>
      <c r="O260" s="79">
        <v>2068601</v>
      </c>
      <c r="P260" s="79"/>
      <c r="Q260" s="79">
        <v>-501301</v>
      </c>
      <c r="R260" s="79"/>
      <c r="S260" s="79">
        <v>-30079</v>
      </c>
      <c r="T260" s="79"/>
      <c r="U260" s="79">
        <v>-531380</v>
      </c>
    </row>
    <row r="261" spans="1:21" ht="15" x14ac:dyDescent="0.25">
      <c r="A261" s="56">
        <v>775</v>
      </c>
      <c r="B261" s="77" t="s">
        <v>272</v>
      </c>
      <c r="C261" s="78">
        <v>3.1899714145190027E-3</v>
      </c>
      <c r="D261" s="17">
        <v>1431954</v>
      </c>
      <c r="E261" s="79">
        <v>0</v>
      </c>
      <c r="F261" s="79">
        <v>0</v>
      </c>
      <c r="G261" s="79">
        <v>0</v>
      </c>
      <c r="H261" s="79">
        <v>171073</v>
      </c>
      <c r="I261" s="79">
        <v>171073</v>
      </c>
      <c r="J261" s="79"/>
      <c r="K261" s="79">
        <v>728061</v>
      </c>
      <c r="L261" s="79">
        <v>0</v>
      </c>
      <c r="M261" s="79">
        <v>1377238</v>
      </c>
      <c r="N261" s="79">
        <v>220261</v>
      </c>
      <c r="O261" s="79">
        <v>2325560</v>
      </c>
      <c r="P261" s="79"/>
      <c r="Q261" s="79">
        <v>-568739</v>
      </c>
      <c r="R261" s="79"/>
      <c r="S261" s="79">
        <v>-24853</v>
      </c>
      <c r="T261" s="79"/>
      <c r="U261" s="79">
        <v>-593592</v>
      </c>
    </row>
    <row r="262" spans="1:21" ht="15" x14ac:dyDescent="0.25">
      <c r="A262" s="56">
        <v>776</v>
      </c>
      <c r="B262" s="77" t="s">
        <v>273</v>
      </c>
      <c r="C262" s="78">
        <v>3.0717597699919216E-3</v>
      </c>
      <c r="D262" s="17">
        <v>1378886</v>
      </c>
      <c r="E262" s="79">
        <v>0</v>
      </c>
      <c r="F262" s="79">
        <v>0</v>
      </c>
      <c r="G262" s="79">
        <v>0</v>
      </c>
      <c r="H262" s="79">
        <v>7389</v>
      </c>
      <c r="I262" s="79">
        <v>7389</v>
      </c>
      <c r="J262" s="79"/>
      <c r="K262" s="79">
        <v>701081</v>
      </c>
      <c r="L262" s="79">
        <v>0</v>
      </c>
      <c r="M262" s="79">
        <v>1326201</v>
      </c>
      <c r="N262" s="79">
        <v>132986</v>
      </c>
      <c r="O262" s="79">
        <v>2160268</v>
      </c>
      <c r="P262" s="79"/>
      <c r="Q262" s="79">
        <v>-547665</v>
      </c>
      <c r="R262" s="79"/>
      <c r="S262" s="79">
        <v>-34509</v>
      </c>
      <c r="T262" s="79"/>
      <c r="U262" s="79">
        <v>-582174</v>
      </c>
    </row>
    <row r="263" spans="1:21" ht="15" x14ac:dyDescent="0.25">
      <c r="A263" s="56">
        <v>777</v>
      </c>
      <c r="B263" s="77" t="s">
        <v>274</v>
      </c>
      <c r="C263" s="78">
        <v>1.5619810201708434E-2</v>
      </c>
      <c r="D263" s="17">
        <v>7011608</v>
      </c>
      <c r="E263" s="79">
        <v>0</v>
      </c>
      <c r="F263" s="79">
        <v>0</v>
      </c>
      <c r="G263" s="79">
        <v>0</v>
      </c>
      <c r="H263" s="79">
        <v>0</v>
      </c>
      <c r="I263" s="79">
        <v>0</v>
      </c>
      <c r="J263" s="79"/>
      <c r="K263" s="79">
        <v>3564977</v>
      </c>
      <c r="L263" s="79">
        <v>0</v>
      </c>
      <c r="M263" s="79">
        <v>6743694</v>
      </c>
      <c r="N263" s="79">
        <v>1377902</v>
      </c>
      <c r="O263" s="79">
        <v>11686573</v>
      </c>
      <c r="P263" s="79"/>
      <c r="Q263" s="79">
        <v>-2784855</v>
      </c>
      <c r="R263" s="79"/>
      <c r="S263" s="79">
        <v>-547087</v>
      </c>
      <c r="T263" s="79"/>
      <c r="U263" s="79">
        <v>-3331942</v>
      </c>
    </row>
    <row r="264" spans="1:21" ht="15" x14ac:dyDescent="0.25">
      <c r="A264" s="56">
        <v>778</v>
      </c>
      <c r="B264" s="77" t="s">
        <v>275</v>
      </c>
      <c r="C264" s="78">
        <v>3.6423313264676654E-3</v>
      </c>
      <c r="D264" s="17">
        <v>1635012</v>
      </c>
      <c r="E264" s="79">
        <v>0</v>
      </c>
      <c r="F264" s="79">
        <v>0</v>
      </c>
      <c r="G264" s="79">
        <v>0</v>
      </c>
      <c r="H264" s="79">
        <v>364800</v>
      </c>
      <c r="I264" s="79">
        <v>364800</v>
      </c>
      <c r="J264" s="79"/>
      <c r="K264" s="79">
        <v>831305</v>
      </c>
      <c r="L264" s="79">
        <v>0</v>
      </c>
      <c r="M264" s="79">
        <v>1572540</v>
      </c>
      <c r="N264" s="79">
        <v>0</v>
      </c>
      <c r="O264" s="79">
        <v>2403845</v>
      </c>
      <c r="P264" s="79"/>
      <c r="Q264" s="79">
        <v>-649392</v>
      </c>
      <c r="R264" s="79"/>
      <c r="S264" s="79">
        <v>143975</v>
      </c>
      <c r="T264" s="79"/>
      <c r="U264" s="79">
        <v>-505417</v>
      </c>
    </row>
    <row r="265" spans="1:21" ht="15" x14ac:dyDescent="0.25">
      <c r="A265" s="56">
        <v>785</v>
      </c>
      <c r="B265" s="77" t="s">
        <v>276</v>
      </c>
      <c r="C265" s="78">
        <v>3.9323588947346002E-3</v>
      </c>
      <c r="D265" s="17">
        <v>1765203</v>
      </c>
      <c r="E265" s="79">
        <v>0</v>
      </c>
      <c r="F265" s="79">
        <v>0</v>
      </c>
      <c r="G265" s="79">
        <v>0</v>
      </c>
      <c r="H265" s="79">
        <v>219485</v>
      </c>
      <c r="I265" s="79">
        <v>219485</v>
      </c>
      <c r="J265" s="79"/>
      <c r="K265" s="79">
        <v>897499</v>
      </c>
      <c r="L265" s="79">
        <v>0</v>
      </c>
      <c r="M265" s="79">
        <v>1697756</v>
      </c>
      <c r="N265" s="79">
        <v>94455</v>
      </c>
      <c r="O265" s="79">
        <v>2689710</v>
      </c>
      <c r="P265" s="79"/>
      <c r="Q265" s="79">
        <v>-701100</v>
      </c>
      <c r="R265" s="79"/>
      <c r="S265" s="79">
        <v>87725</v>
      </c>
      <c r="T265" s="79"/>
      <c r="U265" s="79">
        <v>-613375</v>
      </c>
    </row>
    <row r="266" spans="1:21" ht="15" x14ac:dyDescent="0.25">
      <c r="A266" s="56">
        <v>786</v>
      </c>
      <c r="B266" s="77" t="s">
        <v>277</v>
      </c>
      <c r="C266" s="78">
        <v>0</v>
      </c>
      <c r="D266" s="17">
        <v>0</v>
      </c>
      <c r="E266" s="79">
        <v>0</v>
      </c>
      <c r="F266" s="79">
        <v>0</v>
      </c>
      <c r="G266" s="79">
        <v>0</v>
      </c>
      <c r="H266" s="79">
        <v>0</v>
      </c>
      <c r="I266" s="79">
        <v>0</v>
      </c>
      <c r="J266" s="79"/>
      <c r="K266" s="79">
        <v>0</v>
      </c>
      <c r="L266" s="79">
        <v>0</v>
      </c>
      <c r="M266" s="79">
        <v>0</v>
      </c>
      <c r="N266" s="79">
        <v>10043</v>
      </c>
      <c r="O266" s="79">
        <v>10043</v>
      </c>
      <c r="P266" s="79"/>
      <c r="Q266" s="79">
        <v>0</v>
      </c>
      <c r="R266" s="79"/>
      <c r="S266" s="79">
        <v>-7022</v>
      </c>
      <c r="T266" s="79"/>
      <c r="U266" s="79">
        <v>-7022</v>
      </c>
    </row>
    <row r="267" spans="1:21" ht="15" x14ac:dyDescent="0.25">
      <c r="A267" s="56">
        <v>794</v>
      </c>
      <c r="B267" s="77" t="s">
        <v>278</v>
      </c>
      <c r="C267" s="78">
        <v>4.2631024527931731E-3</v>
      </c>
      <c r="D267" s="17">
        <v>1913671</v>
      </c>
      <c r="E267" s="79">
        <v>0</v>
      </c>
      <c r="F267" s="79">
        <v>0</v>
      </c>
      <c r="G267" s="79">
        <v>0</v>
      </c>
      <c r="H267" s="79">
        <v>523435</v>
      </c>
      <c r="I267" s="79">
        <v>523435</v>
      </c>
      <c r="J267" s="79"/>
      <c r="K267" s="79">
        <v>972986</v>
      </c>
      <c r="L267" s="79">
        <v>0</v>
      </c>
      <c r="M267" s="79">
        <v>1840551</v>
      </c>
      <c r="N267" s="79">
        <v>179827</v>
      </c>
      <c r="O267" s="79">
        <v>2993364</v>
      </c>
      <c r="P267" s="79"/>
      <c r="Q267" s="79">
        <v>-760068</v>
      </c>
      <c r="R267" s="79"/>
      <c r="S267" s="79">
        <v>21543</v>
      </c>
      <c r="T267" s="79"/>
      <c r="U267" s="79">
        <v>-738525</v>
      </c>
    </row>
    <row r="268" spans="1:21" ht="15" x14ac:dyDescent="0.25">
      <c r="A268" s="56">
        <v>820</v>
      </c>
      <c r="B268" s="77" t="s">
        <v>279</v>
      </c>
      <c r="C268" s="78">
        <v>0</v>
      </c>
      <c r="D268" s="17">
        <v>0</v>
      </c>
      <c r="E268" s="79">
        <v>0</v>
      </c>
      <c r="F268" s="79">
        <v>0</v>
      </c>
      <c r="G268" s="79">
        <v>0</v>
      </c>
      <c r="H268" s="79">
        <v>0</v>
      </c>
      <c r="I268" s="79">
        <v>0</v>
      </c>
      <c r="J268" s="79"/>
      <c r="K268" s="79">
        <v>0</v>
      </c>
      <c r="L268" s="79">
        <v>0</v>
      </c>
      <c r="M268" s="79">
        <v>0</v>
      </c>
      <c r="N268" s="79">
        <v>0</v>
      </c>
      <c r="O268" s="79">
        <v>0</v>
      </c>
      <c r="P268" s="79"/>
      <c r="Q268" s="79">
        <v>0</v>
      </c>
      <c r="R268" s="79"/>
      <c r="S268" s="79">
        <v>0</v>
      </c>
      <c r="T268" s="79"/>
      <c r="U268" s="79">
        <v>0</v>
      </c>
    </row>
    <row r="269" spans="1:21" ht="15" x14ac:dyDescent="0.25">
      <c r="A269" s="56">
        <v>834</v>
      </c>
      <c r="B269" s="77" t="s">
        <v>280</v>
      </c>
      <c r="C269" s="78">
        <v>0</v>
      </c>
      <c r="D269" s="17">
        <v>0</v>
      </c>
      <c r="E269" s="79">
        <v>0</v>
      </c>
      <c r="F269" s="79">
        <v>0</v>
      </c>
      <c r="G269" s="79">
        <v>0</v>
      </c>
      <c r="H269" s="79">
        <v>0</v>
      </c>
      <c r="I269" s="79">
        <v>0</v>
      </c>
      <c r="J269" s="79"/>
      <c r="K269" s="79">
        <v>0</v>
      </c>
      <c r="L269" s="79">
        <v>0</v>
      </c>
      <c r="M269" s="79">
        <v>0</v>
      </c>
      <c r="N269" s="79">
        <v>0</v>
      </c>
      <c r="O269" s="79">
        <v>0</v>
      </c>
      <c r="P269" s="79"/>
      <c r="Q269" s="79">
        <v>0</v>
      </c>
      <c r="R269" s="79"/>
      <c r="S269" s="79">
        <v>0</v>
      </c>
      <c r="T269" s="79"/>
      <c r="U269" s="79">
        <v>0</v>
      </c>
    </row>
    <row r="270" spans="1:21" ht="15" x14ac:dyDescent="0.25">
      <c r="A270" s="56">
        <v>837</v>
      </c>
      <c r="B270" s="77" t="s">
        <v>281</v>
      </c>
      <c r="C270" s="78">
        <v>0</v>
      </c>
      <c r="D270" s="17">
        <v>0</v>
      </c>
      <c r="E270" s="79">
        <v>0</v>
      </c>
      <c r="F270" s="79">
        <v>0</v>
      </c>
      <c r="G270" s="79">
        <v>0</v>
      </c>
      <c r="H270" s="79">
        <v>0</v>
      </c>
      <c r="I270" s="79">
        <v>0</v>
      </c>
      <c r="J270" s="79"/>
      <c r="K270" s="79">
        <v>0</v>
      </c>
      <c r="L270" s="79">
        <v>0</v>
      </c>
      <c r="M270" s="79">
        <v>0</v>
      </c>
      <c r="N270" s="79">
        <v>0</v>
      </c>
      <c r="O270" s="79">
        <v>0</v>
      </c>
      <c r="P270" s="79"/>
      <c r="Q270" s="79">
        <v>0</v>
      </c>
      <c r="R270" s="79"/>
      <c r="S270" s="79">
        <v>0</v>
      </c>
      <c r="T270" s="79"/>
      <c r="U270" s="79">
        <v>0</v>
      </c>
    </row>
    <row r="271" spans="1:21" ht="15" x14ac:dyDescent="0.25">
      <c r="A271" s="56">
        <v>838</v>
      </c>
      <c r="B271" s="77" t="s">
        <v>282</v>
      </c>
      <c r="C271" s="78">
        <v>0</v>
      </c>
      <c r="D271" s="17">
        <v>0</v>
      </c>
      <c r="E271" s="79">
        <v>0</v>
      </c>
      <c r="F271" s="79">
        <v>0</v>
      </c>
      <c r="G271" s="79">
        <v>0</v>
      </c>
      <c r="H271" s="79">
        <v>0</v>
      </c>
      <c r="I271" s="79">
        <v>0</v>
      </c>
      <c r="J271" s="79"/>
      <c r="K271" s="79">
        <v>0</v>
      </c>
      <c r="L271" s="79">
        <v>0</v>
      </c>
      <c r="M271" s="79">
        <v>0</v>
      </c>
      <c r="N271" s="79">
        <v>0</v>
      </c>
      <c r="O271" s="79">
        <v>0</v>
      </c>
      <c r="P271" s="79"/>
      <c r="Q271" s="79">
        <v>0</v>
      </c>
      <c r="R271" s="79"/>
      <c r="S271" s="79">
        <v>0</v>
      </c>
      <c r="T271" s="79"/>
      <c r="U271" s="79">
        <v>0</v>
      </c>
    </row>
    <row r="272" spans="1:21" ht="15" x14ac:dyDescent="0.25">
      <c r="A272" s="56">
        <v>839</v>
      </c>
      <c r="B272" s="77" t="s">
        <v>283</v>
      </c>
      <c r="C272" s="78">
        <v>0</v>
      </c>
      <c r="D272" s="17">
        <v>0</v>
      </c>
      <c r="E272" s="79">
        <v>0</v>
      </c>
      <c r="F272" s="79">
        <v>0</v>
      </c>
      <c r="G272" s="79">
        <v>0</v>
      </c>
      <c r="H272" s="79">
        <v>0</v>
      </c>
      <c r="I272" s="79">
        <v>0</v>
      </c>
      <c r="J272" s="79"/>
      <c r="K272" s="79">
        <v>0</v>
      </c>
      <c r="L272" s="79">
        <v>0</v>
      </c>
      <c r="M272" s="79">
        <v>0</v>
      </c>
      <c r="N272" s="79">
        <v>0</v>
      </c>
      <c r="O272" s="79">
        <v>0</v>
      </c>
      <c r="P272" s="79"/>
      <c r="Q272" s="79">
        <v>0</v>
      </c>
      <c r="R272" s="79"/>
      <c r="S272" s="79">
        <v>0</v>
      </c>
      <c r="T272" s="79"/>
      <c r="U272" s="79">
        <v>0</v>
      </c>
    </row>
    <row r="273" spans="1:21" ht="15" x14ac:dyDescent="0.25">
      <c r="A273" s="56">
        <v>840</v>
      </c>
      <c r="B273" s="77" t="s">
        <v>284</v>
      </c>
      <c r="C273" s="78">
        <v>0</v>
      </c>
      <c r="D273" s="17">
        <v>0</v>
      </c>
      <c r="E273" s="79">
        <v>0</v>
      </c>
      <c r="F273" s="79">
        <v>0</v>
      </c>
      <c r="G273" s="79">
        <v>0</v>
      </c>
      <c r="H273" s="79">
        <v>0</v>
      </c>
      <c r="I273" s="79">
        <v>0</v>
      </c>
      <c r="J273" s="79"/>
      <c r="K273" s="79">
        <v>0</v>
      </c>
      <c r="L273" s="79">
        <v>0</v>
      </c>
      <c r="M273" s="79">
        <v>0</v>
      </c>
      <c r="N273" s="79">
        <v>0</v>
      </c>
      <c r="O273" s="79">
        <v>0</v>
      </c>
      <c r="P273" s="79"/>
      <c r="Q273" s="79">
        <v>0</v>
      </c>
      <c r="R273" s="79"/>
      <c r="S273" s="79">
        <v>0</v>
      </c>
      <c r="T273" s="79"/>
      <c r="U273" s="79">
        <v>0</v>
      </c>
    </row>
    <row r="274" spans="1:21" ht="15" x14ac:dyDescent="0.25">
      <c r="A274" s="56">
        <v>841</v>
      </c>
      <c r="B274" s="77" t="s">
        <v>285</v>
      </c>
      <c r="C274" s="78">
        <v>3.4767144794720458E-4</v>
      </c>
      <c r="D274" s="17">
        <v>156066</v>
      </c>
      <c r="E274" s="79">
        <v>0</v>
      </c>
      <c r="F274" s="79">
        <v>0</v>
      </c>
      <c r="G274" s="79">
        <v>0</v>
      </c>
      <c r="H274" s="79">
        <v>22329</v>
      </c>
      <c r="I274" s="79">
        <v>22329</v>
      </c>
      <c r="J274" s="79"/>
      <c r="K274" s="79">
        <v>79351</v>
      </c>
      <c r="L274" s="79">
        <v>0</v>
      </c>
      <c r="M274" s="79">
        <v>150104</v>
      </c>
      <c r="N274" s="79">
        <v>21614</v>
      </c>
      <c r="O274" s="79">
        <v>251069</v>
      </c>
      <c r="P274" s="79"/>
      <c r="Q274" s="79">
        <v>-61986</v>
      </c>
      <c r="R274" s="79"/>
      <c r="S274" s="79">
        <v>-727</v>
      </c>
      <c r="T274" s="79"/>
      <c r="U274" s="79">
        <v>-62713</v>
      </c>
    </row>
    <row r="275" spans="1:21" ht="15" x14ac:dyDescent="0.25">
      <c r="A275" s="56">
        <v>842</v>
      </c>
      <c r="B275" s="77" t="s">
        <v>286</v>
      </c>
      <c r="C275" s="78">
        <v>0</v>
      </c>
      <c r="D275" s="17">
        <v>0</v>
      </c>
      <c r="E275" s="79">
        <v>0</v>
      </c>
      <c r="F275" s="79">
        <v>0</v>
      </c>
      <c r="G275" s="79">
        <v>0</v>
      </c>
      <c r="H275" s="79">
        <v>0</v>
      </c>
      <c r="I275" s="79">
        <v>0</v>
      </c>
      <c r="J275" s="79"/>
      <c r="K275" s="79">
        <v>0</v>
      </c>
      <c r="L275" s="79">
        <v>0</v>
      </c>
      <c r="M275" s="79">
        <v>0</v>
      </c>
      <c r="N275" s="79">
        <v>0</v>
      </c>
      <c r="O275" s="79">
        <v>0</v>
      </c>
      <c r="P275" s="79"/>
      <c r="Q275" s="79">
        <v>0</v>
      </c>
      <c r="R275" s="79"/>
      <c r="S275" s="79">
        <v>0</v>
      </c>
      <c r="T275" s="79"/>
      <c r="U275" s="79">
        <v>0</v>
      </c>
    </row>
    <row r="276" spans="1:21" ht="15" x14ac:dyDescent="0.25">
      <c r="A276" s="56">
        <v>844</v>
      </c>
      <c r="B276" s="77" t="s">
        <v>287</v>
      </c>
      <c r="C276" s="78">
        <v>0</v>
      </c>
      <c r="D276" s="17">
        <v>0</v>
      </c>
      <c r="E276" s="79">
        <v>0</v>
      </c>
      <c r="F276" s="79">
        <v>0</v>
      </c>
      <c r="G276" s="79">
        <v>0</v>
      </c>
      <c r="H276" s="79">
        <v>0</v>
      </c>
      <c r="I276" s="79">
        <v>0</v>
      </c>
      <c r="J276" s="79"/>
      <c r="K276" s="79">
        <v>0</v>
      </c>
      <c r="L276" s="79">
        <v>0</v>
      </c>
      <c r="M276" s="79">
        <v>0</v>
      </c>
      <c r="N276" s="79">
        <v>0</v>
      </c>
      <c r="O276" s="79">
        <v>0</v>
      </c>
      <c r="P276" s="79"/>
      <c r="Q276" s="79">
        <v>0</v>
      </c>
      <c r="R276" s="79"/>
      <c r="S276" s="79">
        <v>0</v>
      </c>
      <c r="T276" s="79"/>
      <c r="U276" s="79">
        <v>0</v>
      </c>
    </row>
    <row r="277" spans="1:21" ht="15" x14ac:dyDescent="0.25">
      <c r="A277" s="56">
        <v>845</v>
      </c>
      <c r="B277" s="77" t="s">
        <v>288</v>
      </c>
      <c r="C277" s="78">
        <v>0</v>
      </c>
      <c r="D277" s="17">
        <v>0</v>
      </c>
      <c r="E277" s="79">
        <v>0</v>
      </c>
      <c r="F277" s="79">
        <v>0</v>
      </c>
      <c r="G277" s="79">
        <v>0</v>
      </c>
      <c r="H277" s="79">
        <v>0</v>
      </c>
      <c r="I277" s="79">
        <v>0</v>
      </c>
      <c r="J277" s="79"/>
      <c r="K277" s="79">
        <v>0</v>
      </c>
      <c r="L277" s="79">
        <v>0</v>
      </c>
      <c r="M277" s="79">
        <v>0</v>
      </c>
      <c r="N277" s="79">
        <v>0</v>
      </c>
      <c r="O277" s="79">
        <v>0</v>
      </c>
      <c r="P277" s="79"/>
      <c r="Q277" s="79">
        <v>0</v>
      </c>
      <c r="R277" s="79"/>
      <c r="S277" s="79">
        <v>0</v>
      </c>
      <c r="T277" s="79"/>
      <c r="U277" s="79">
        <v>0</v>
      </c>
    </row>
    <row r="278" spans="1:21" ht="15" x14ac:dyDescent="0.25">
      <c r="A278" s="56">
        <v>847</v>
      </c>
      <c r="B278" s="77" t="s">
        <v>289</v>
      </c>
      <c r="C278" s="78">
        <v>0</v>
      </c>
      <c r="D278" s="17">
        <v>0</v>
      </c>
      <c r="E278" s="79">
        <v>0</v>
      </c>
      <c r="F278" s="79">
        <v>0</v>
      </c>
      <c r="G278" s="79">
        <v>0</v>
      </c>
      <c r="H278" s="79">
        <v>0</v>
      </c>
      <c r="I278" s="79">
        <v>0</v>
      </c>
      <c r="J278" s="79"/>
      <c r="K278" s="79">
        <v>0</v>
      </c>
      <c r="L278" s="79">
        <v>0</v>
      </c>
      <c r="M278" s="79">
        <v>0</v>
      </c>
      <c r="N278" s="79">
        <v>0</v>
      </c>
      <c r="O278" s="79">
        <v>0</v>
      </c>
      <c r="P278" s="79"/>
      <c r="Q278" s="79">
        <v>0</v>
      </c>
      <c r="R278" s="79"/>
      <c r="S278" s="79">
        <v>0</v>
      </c>
      <c r="T278" s="79"/>
      <c r="U278" s="79">
        <v>0</v>
      </c>
    </row>
    <row r="279" spans="1:21" ht="15" x14ac:dyDescent="0.25">
      <c r="A279" s="56">
        <v>848</v>
      </c>
      <c r="B279" s="77" t="s">
        <v>290</v>
      </c>
      <c r="C279" s="78">
        <v>5.6657089599598844E-3</v>
      </c>
      <c r="D279" s="17">
        <v>2543299</v>
      </c>
      <c r="E279" s="79">
        <v>0</v>
      </c>
      <c r="F279" s="79">
        <v>0</v>
      </c>
      <c r="G279" s="79">
        <v>0</v>
      </c>
      <c r="H279" s="79">
        <v>320753</v>
      </c>
      <c r="I279" s="79">
        <v>320753</v>
      </c>
      <c r="J279" s="79"/>
      <c r="K279" s="79">
        <v>1293109</v>
      </c>
      <c r="L279" s="79">
        <v>0</v>
      </c>
      <c r="M279" s="79">
        <v>2446112</v>
      </c>
      <c r="N279" s="79">
        <v>150466</v>
      </c>
      <c r="O279" s="79">
        <v>3889687</v>
      </c>
      <c r="P279" s="79"/>
      <c r="Q279" s="79">
        <v>-1010139</v>
      </c>
      <c r="R279" s="79"/>
      <c r="S279" s="79">
        <v>23308</v>
      </c>
      <c r="T279" s="79"/>
      <c r="U279" s="79">
        <v>-986831</v>
      </c>
    </row>
    <row r="280" spans="1:21" ht="15" x14ac:dyDescent="0.25">
      <c r="A280" s="56">
        <v>850</v>
      </c>
      <c r="B280" s="77" t="s">
        <v>291</v>
      </c>
      <c r="C280" s="78">
        <v>0</v>
      </c>
      <c r="D280" s="17">
        <v>0</v>
      </c>
      <c r="E280" s="79">
        <v>0</v>
      </c>
      <c r="F280" s="79">
        <v>0</v>
      </c>
      <c r="G280" s="79">
        <v>0</v>
      </c>
      <c r="H280" s="79">
        <v>0</v>
      </c>
      <c r="I280" s="79">
        <v>0</v>
      </c>
      <c r="J280" s="79"/>
      <c r="K280" s="79">
        <v>0</v>
      </c>
      <c r="L280" s="79">
        <v>0</v>
      </c>
      <c r="M280" s="79">
        <v>0</v>
      </c>
      <c r="N280" s="79">
        <v>0</v>
      </c>
      <c r="O280" s="79">
        <v>0</v>
      </c>
      <c r="P280" s="79"/>
      <c r="Q280" s="79">
        <v>0</v>
      </c>
      <c r="R280" s="79"/>
      <c r="S280" s="79">
        <v>0</v>
      </c>
      <c r="T280" s="79"/>
      <c r="U280" s="79">
        <v>0</v>
      </c>
    </row>
    <row r="281" spans="1:21" ht="15" x14ac:dyDescent="0.25">
      <c r="A281" s="56">
        <v>851</v>
      </c>
      <c r="B281" s="77" t="s">
        <v>292</v>
      </c>
      <c r="C281" s="78">
        <v>1.717592068011858E-4</v>
      </c>
      <c r="D281" s="17">
        <v>77103</v>
      </c>
      <c r="E281" s="79">
        <v>0</v>
      </c>
      <c r="F281" s="79">
        <v>0</v>
      </c>
      <c r="G281" s="79">
        <v>0</v>
      </c>
      <c r="H281" s="79">
        <v>25128</v>
      </c>
      <c r="I281" s="79">
        <v>25128</v>
      </c>
      <c r="J281" s="79"/>
      <c r="K281" s="79">
        <v>39201</v>
      </c>
      <c r="L281" s="79">
        <v>0</v>
      </c>
      <c r="M281" s="79">
        <v>74155</v>
      </c>
      <c r="N281" s="79">
        <v>9533</v>
      </c>
      <c r="O281" s="79">
        <v>122889</v>
      </c>
      <c r="P281" s="79"/>
      <c r="Q281" s="79">
        <v>-30622</v>
      </c>
      <c r="R281" s="79"/>
      <c r="S281" s="79">
        <v>7479</v>
      </c>
      <c r="T281" s="79"/>
      <c r="U281" s="79">
        <v>-23143</v>
      </c>
    </row>
    <row r="282" spans="1:21" ht="15" x14ac:dyDescent="0.25">
      <c r="A282" s="56">
        <v>852</v>
      </c>
      <c r="B282" s="77" t="s">
        <v>293</v>
      </c>
      <c r="C282" s="78">
        <v>2.0810122014362892E-4</v>
      </c>
      <c r="D282" s="17">
        <v>93416</v>
      </c>
      <c r="E282" s="79">
        <v>0</v>
      </c>
      <c r="F282" s="79">
        <v>0</v>
      </c>
      <c r="G282" s="79">
        <v>0</v>
      </c>
      <c r="H282" s="79">
        <v>21835</v>
      </c>
      <c r="I282" s="79">
        <v>21835</v>
      </c>
      <c r="J282" s="79"/>
      <c r="K282" s="79">
        <v>47496</v>
      </c>
      <c r="L282" s="79">
        <v>0</v>
      </c>
      <c r="M282" s="79">
        <v>89846</v>
      </c>
      <c r="N282" s="79">
        <v>12455</v>
      </c>
      <c r="O282" s="79">
        <v>149797</v>
      </c>
      <c r="P282" s="79"/>
      <c r="Q282" s="79">
        <v>-37102</v>
      </c>
      <c r="R282" s="79"/>
      <c r="S282" s="79">
        <v>-467</v>
      </c>
      <c r="T282" s="79"/>
      <c r="U282" s="79">
        <v>-37569</v>
      </c>
    </row>
    <row r="283" spans="1:21" ht="15" x14ac:dyDescent="0.25">
      <c r="A283" s="56">
        <v>853</v>
      </c>
      <c r="B283" s="77" t="s">
        <v>294</v>
      </c>
      <c r="C283" s="78">
        <v>0</v>
      </c>
      <c r="D283" s="17">
        <v>0</v>
      </c>
      <c r="E283" s="79">
        <v>0</v>
      </c>
      <c r="F283" s="79">
        <v>0</v>
      </c>
      <c r="G283" s="79">
        <v>0</v>
      </c>
      <c r="H283" s="79">
        <v>0</v>
      </c>
      <c r="I283" s="79">
        <v>0</v>
      </c>
      <c r="J283" s="79"/>
      <c r="K283" s="79">
        <v>0</v>
      </c>
      <c r="L283" s="79">
        <v>0</v>
      </c>
      <c r="M283" s="79">
        <v>0</v>
      </c>
      <c r="N283" s="79">
        <v>0</v>
      </c>
      <c r="O283" s="79">
        <v>0</v>
      </c>
      <c r="P283" s="79"/>
      <c r="Q283" s="79">
        <v>0</v>
      </c>
      <c r="R283" s="79"/>
      <c r="S283" s="79">
        <v>0</v>
      </c>
      <c r="T283" s="79"/>
      <c r="U283" s="79">
        <v>0</v>
      </c>
    </row>
    <row r="284" spans="1:21" ht="15" x14ac:dyDescent="0.25">
      <c r="A284" s="56">
        <v>859</v>
      </c>
      <c r="B284" s="77" t="s">
        <v>295</v>
      </c>
      <c r="C284" s="78">
        <v>0</v>
      </c>
      <c r="D284" s="17">
        <v>0</v>
      </c>
      <c r="E284" s="79">
        <v>0</v>
      </c>
      <c r="F284" s="79">
        <v>0</v>
      </c>
      <c r="G284" s="79">
        <v>0</v>
      </c>
      <c r="H284" s="79">
        <v>0</v>
      </c>
      <c r="I284" s="79">
        <v>0</v>
      </c>
      <c r="J284" s="79"/>
      <c r="K284" s="79">
        <v>0</v>
      </c>
      <c r="L284" s="79">
        <v>0</v>
      </c>
      <c r="M284" s="79">
        <v>0</v>
      </c>
      <c r="N284" s="79">
        <v>0</v>
      </c>
      <c r="O284" s="79">
        <v>0</v>
      </c>
      <c r="P284" s="79"/>
      <c r="Q284" s="79">
        <v>0</v>
      </c>
      <c r="R284" s="79"/>
      <c r="S284" s="79">
        <v>0</v>
      </c>
      <c r="T284" s="79"/>
      <c r="U284" s="79">
        <v>0</v>
      </c>
    </row>
    <row r="285" spans="1:21" ht="15" x14ac:dyDescent="0.25">
      <c r="A285" s="56">
        <v>861</v>
      </c>
      <c r="B285" s="77" t="s">
        <v>296</v>
      </c>
      <c r="C285" s="78">
        <v>0</v>
      </c>
      <c r="D285" s="17">
        <v>0</v>
      </c>
      <c r="E285" s="79">
        <v>0</v>
      </c>
      <c r="F285" s="79">
        <v>0</v>
      </c>
      <c r="G285" s="79">
        <v>0</v>
      </c>
      <c r="H285" s="79">
        <v>0</v>
      </c>
      <c r="I285" s="79">
        <v>0</v>
      </c>
      <c r="J285" s="79"/>
      <c r="K285" s="79">
        <v>0</v>
      </c>
      <c r="L285" s="79">
        <v>0</v>
      </c>
      <c r="M285" s="79">
        <v>0</v>
      </c>
      <c r="N285" s="79">
        <v>0</v>
      </c>
      <c r="O285" s="79">
        <v>0</v>
      </c>
      <c r="P285" s="79"/>
      <c r="Q285" s="79">
        <v>0</v>
      </c>
      <c r="R285" s="79"/>
      <c r="S285" s="79">
        <v>0</v>
      </c>
      <c r="T285" s="79"/>
      <c r="U285" s="79">
        <v>0</v>
      </c>
    </row>
    <row r="286" spans="1:21" ht="15" x14ac:dyDescent="0.25">
      <c r="A286" s="56">
        <v>862</v>
      </c>
      <c r="B286" s="77" t="s">
        <v>297</v>
      </c>
      <c r="C286" s="78">
        <v>0</v>
      </c>
      <c r="D286" s="17">
        <v>0</v>
      </c>
      <c r="E286" s="79">
        <v>0</v>
      </c>
      <c r="F286" s="79">
        <v>0</v>
      </c>
      <c r="G286" s="79">
        <v>0</v>
      </c>
      <c r="H286" s="79">
        <v>0</v>
      </c>
      <c r="I286" s="79">
        <v>0</v>
      </c>
      <c r="J286" s="79"/>
      <c r="K286" s="79">
        <v>0</v>
      </c>
      <c r="L286" s="79">
        <v>0</v>
      </c>
      <c r="M286" s="79">
        <v>0</v>
      </c>
      <c r="N286" s="79">
        <v>0</v>
      </c>
      <c r="O286" s="79">
        <v>0</v>
      </c>
      <c r="P286" s="79"/>
      <c r="Q286" s="79">
        <v>0</v>
      </c>
      <c r="R286" s="79"/>
      <c r="S286" s="79">
        <v>0</v>
      </c>
      <c r="T286" s="79"/>
      <c r="U286" s="79">
        <v>0</v>
      </c>
    </row>
    <row r="287" spans="1:21" ht="15" x14ac:dyDescent="0.25">
      <c r="A287" s="56">
        <v>863</v>
      </c>
      <c r="B287" s="77" t="s">
        <v>298</v>
      </c>
      <c r="C287" s="78">
        <v>0</v>
      </c>
      <c r="D287" s="17">
        <v>0</v>
      </c>
      <c r="E287" s="79">
        <v>0</v>
      </c>
      <c r="F287" s="79">
        <v>0</v>
      </c>
      <c r="G287" s="79">
        <v>0</v>
      </c>
      <c r="H287" s="79">
        <v>0</v>
      </c>
      <c r="I287" s="79">
        <v>0</v>
      </c>
      <c r="J287" s="79"/>
      <c r="K287" s="79">
        <v>0</v>
      </c>
      <c r="L287" s="79">
        <v>0</v>
      </c>
      <c r="M287" s="79">
        <v>0</v>
      </c>
      <c r="N287" s="79">
        <v>0</v>
      </c>
      <c r="O287" s="79">
        <v>0</v>
      </c>
      <c r="P287" s="79"/>
      <c r="Q287" s="79">
        <v>0</v>
      </c>
      <c r="R287" s="79"/>
      <c r="S287" s="79">
        <v>0</v>
      </c>
      <c r="T287" s="79"/>
      <c r="U287" s="79">
        <v>0</v>
      </c>
    </row>
    <row r="288" spans="1:21" ht="15" x14ac:dyDescent="0.25">
      <c r="A288" s="56">
        <v>864</v>
      </c>
      <c r="B288" s="77" t="s">
        <v>299</v>
      </c>
      <c r="C288" s="78">
        <v>0</v>
      </c>
      <c r="D288" s="17">
        <v>0</v>
      </c>
      <c r="E288" s="79">
        <v>0</v>
      </c>
      <c r="F288" s="79">
        <v>0</v>
      </c>
      <c r="G288" s="79">
        <v>0</v>
      </c>
      <c r="H288" s="79">
        <v>0</v>
      </c>
      <c r="I288" s="79">
        <v>0</v>
      </c>
      <c r="J288" s="79"/>
      <c r="K288" s="79">
        <v>0</v>
      </c>
      <c r="L288" s="79">
        <v>0</v>
      </c>
      <c r="M288" s="79">
        <v>0</v>
      </c>
      <c r="N288" s="79">
        <v>0</v>
      </c>
      <c r="O288" s="79">
        <v>0</v>
      </c>
      <c r="P288" s="79"/>
      <c r="Q288" s="79">
        <v>0</v>
      </c>
      <c r="R288" s="79"/>
      <c r="S288" s="79">
        <v>0</v>
      </c>
      <c r="T288" s="79"/>
      <c r="U288" s="79">
        <v>0</v>
      </c>
    </row>
    <row r="289" spans="1:21" ht="15" x14ac:dyDescent="0.25">
      <c r="A289" s="56">
        <v>865</v>
      </c>
      <c r="B289" s="77" t="s">
        <v>300</v>
      </c>
      <c r="C289" s="78">
        <v>0</v>
      </c>
      <c r="D289" s="17">
        <v>0</v>
      </c>
      <c r="E289" s="79">
        <v>0</v>
      </c>
      <c r="F289" s="79">
        <v>0</v>
      </c>
      <c r="G289" s="79">
        <v>0</v>
      </c>
      <c r="H289" s="79">
        <v>0</v>
      </c>
      <c r="I289" s="79">
        <v>0</v>
      </c>
      <c r="J289" s="79"/>
      <c r="K289" s="79">
        <v>0</v>
      </c>
      <c r="L289" s="79">
        <v>0</v>
      </c>
      <c r="M289" s="79">
        <v>0</v>
      </c>
      <c r="N289" s="79">
        <v>0</v>
      </c>
      <c r="O289" s="79">
        <v>0</v>
      </c>
      <c r="P289" s="79"/>
      <c r="Q289" s="79">
        <v>0</v>
      </c>
      <c r="R289" s="79"/>
      <c r="S289" s="79">
        <v>0</v>
      </c>
      <c r="T289" s="79"/>
      <c r="U289" s="79">
        <v>0</v>
      </c>
    </row>
    <row r="290" spans="1:21" ht="15" x14ac:dyDescent="0.25">
      <c r="A290" s="56">
        <v>866</v>
      </c>
      <c r="B290" s="77" t="s">
        <v>301</v>
      </c>
      <c r="C290" s="78">
        <v>0</v>
      </c>
      <c r="D290" s="17">
        <v>0</v>
      </c>
      <c r="E290" s="79">
        <v>0</v>
      </c>
      <c r="F290" s="79">
        <v>0</v>
      </c>
      <c r="G290" s="79">
        <v>0</v>
      </c>
      <c r="H290" s="79">
        <v>0</v>
      </c>
      <c r="I290" s="79">
        <v>0</v>
      </c>
      <c r="J290" s="79"/>
      <c r="K290" s="79">
        <v>0</v>
      </c>
      <c r="L290" s="79">
        <v>0</v>
      </c>
      <c r="M290" s="79">
        <v>0</v>
      </c>
      <c r="N290" s="79">
        <v>0</v>
      </c>
      <c r="O290" s="79">
        <v>0</v>
      </c>
      <c r="P290" s="79"/>
      <c r="Q290" s="79">
        <v>0</v>
      </c>
      <c r="R290" s="79"/>
      <c r="S290" s="79">
        <v>0</v>
      </c>
      <c r="T290" s="79"/>
      <c r="U290" s="79">
        <v>0</v>
      </c>
    </row>
    <row r="291" spans="1:21" ht="15" x14ac:dyDescent="0.25">
      <c r="A291" s="56">
        <v>867</v>
      </c>
      <c r="B291" s="77" t="s">
        <v>302</v>
      </c>
      <c r="C291" s="78">
        <v>0</v>
      </c>
      <c r="D291" s="17">
        <v>0</v>
      </c>
      <c r="E291" s="79">
        <v>0</v>
      </c>
      <c r="F291" s="79">
        <v>0</v>
      </c>
      <c r="G291" s="79">
        <v>0</v>
      </c>
      <c r="H291" s="79">
        <v>0</v>
      </c>
      <c r="I291" s="79">
        <v>0</v>
      </c>
      <c r="J291" s="79"/>
      <c r="K291" s="79">
        <v>0</v>
      </c>
      <c r="L291" s="79">
        <v>0</v>
      </c>
      <c r="M291" s="79">
        <v>0</v>
      </c>
      <c r="N291" s="79">
        <v>0</v>
      </c>
      <c r="O291" s="79">
        <v>0</v>
      </c>
      <c r="P291" s="79"/>
      <c r="Q291" s="79">
        <v>0</v>
      </c>
      <c r="R291" s="79"/>
      <c r="S291" s="79">
        <v>0</v>
      </c>
      <c r="T291" s="79"/>
      <c r="U291" s="79">
        <v>0</v>
      </c>
    </row>
    <row r="292" spans="1:21" ht="15" x14ac:dyDescent="0.25">
      <c r="A292" s="56">
        <v>868</v>
      </c>
      <c r="B292" s="77" t="s">
        <v>303</v>
      </c>
      <c r="C292" s="78">
        <v>0</v>
      </c>
      <c r="D292" s="17">
        <v>0</v>
      </c>
      <c r="E292" s="79">
        <v>0</v>
      </c>
      <c r="F292" s="79">
        <v>0</v>
      </c>
      <c r="G292" s="79">
        <v>0</v>
      </c>
      <c r="H292" s="79">
        <v>0</v>
      </c>
      <c r="I292" s="79">
        <v>0</v>
      </c>
      <c r="J292" s="79"/>
      <c r="K292" s="79">
        <v>0</v>
      </c>
      <c r="L292" s="79">
        <v>0</v>
      </c>
      <c r="M292" s="79">
        <v>0</v>
      </c>
      <c r="N292" s="79">
        <v>0</v>
      </c>
      <c r="O292" s="79">
        <v>0</v>
      </c>
      <c r="P292" s="79"/>
      <c r="Q292" s="79">
        <v>0</v>
      </c>
      <c r="R292" s="79"/>
      <c r="S292" s="79">
        <v>0</v>
      </c>
      <c r="T292" s="79"/>
      <c r="U292" s="79">
        <v>0</v>
      </c>
    </row>
    <row r="293" spans="1:21" ht="15" x14ac:dyDescent="0.25">
      <c r="A293" s="56">
        <v>869</v>
      </c>
      <c r="B293" s="77" t="s">
        <v>304</v>
      </c>
      <c r="C293" s="78">
        <v>0</v>
      </c>
      <c r="D293" s="17">
        <v>0</v>
      </c>
      <c r="E293" s="79">
        <v>0</v>
      </c>
      <c r="F293" s="79">
        <v>0</v>
      </c>
      <c r="G293" s="79">
        <v>0</v>
      </c>
      <c r="H293" s="79">
        <v>0</v>
      </c>
      <c r="I293" s="79">
        <v>0</v>
      </c>
      <c r="J293" s="79"/>
      <c r="K293" s="79">
        <v>0</v>
      </c>
      <c r="L293" s="79">
        <v>0</v>
      </c>
      <c r="M293" s="79">
        <v>0</v>
      </c>
      <c r="N293" s="79">
        <v>0</v>
      </c>
      <c r="O293" s="79">
        <v>0</v>
      </c>
      <c r="P293" s="79"/>
      <c r="Q293" s="79">
        <v>0</v>
      </c>
      <c r="R293" s="79"/>
      <c r="S293" s="79">
        <v>0</v>
      </c>
      <c r="T293" s="79"/>
      <c r="U293" s="79">
        <v>0</v>
      </c>
    </row>
    <row r="294" spans="1:21" ht="15" x14ac:dyDescent="0.25">
      <c r="A294" s="56">
        <v>879</v>
      </c>
      <c r="B294" s="77" t="s">
        <v>305</v>
      </c>
      <c r="C294" s="78">
        <v>0</v>
      </c>
      <c r="D294" s="17">
        <v>0</v>
      </c>
      <c r="E294" s="79">
        <v>0</v>
      </c>
      <c r="F294" s="79">
        <v>0</v>
      </c>
      <c r="G294" s="79">
        <v>0</v>
      </c>
      <c r="H294" s="79">
        <v>0</v>
      </c>
      <c r="I294" s="79">
        <v>0</v>
      </c>
      <c r="J294" s="79"/>
      <c r="K294" s="79">
        <v>0</v>
      </c>
      <c r="L294" s="79">
        <v>0</v>
      </c>
      <c r="M294" s="79">
        <v>0</v>
      </c>
      <c r="N294" s="79">
        <v>0</v>
      </c>
      <c r="O294" s="79">
        <v>0</v>
      </c>
      <c r="P294" s="79"/>
      <c r="Q294" s="79">
        <v>0</v>
      </c>
      <c r="R294" s="79"/>
      <c r="S294" s="79">
        <v>0</v>
      </c>
      <c r="T294" s="79"/>
      <c r="U294" s="79">
        <v>0</v>
      </c>
    </row>
    <row r="295" spans="1:21" ht="15" x14ac:dyDescent="0.25">
      <c r="A295" s="56">
        <v>911</v>
      </c>
      <c r="B295" s="77" t="s">
        <v>306</v>
      </c>
      <c r="C295" s="78">
        <v>0</v>
      </c>
      <c r="D295" s="17">
        <v>0</v>
      </c>
      <c r="E295" s="79">
        <v>0</v>
      </c>
      <c r="F295" s="79">
        <v>0</v>
      </c>
      <c r="G295" s="79">
        <v>0</v>
      </c>
      <c r="H295" s="79">
        <v>0</v>
      </c>
      <c r="I295" s="79">
        <v>0</v>
      </c>
      <c r="J295" s="79"/>
      <c r="K295" s="79">
        <v>0</v>
      </c>
      <c r="L295" s="79">
        <v>0</v>
      </c>
      <c r="M295" s="79">
        <v>0</v>
      </c>
      <c r="N295" s="79">
        <v>0</v>
      </c>
      <c r="O295" s="79">
        <v>0</v>
      </c>
      <c r="P295" s="79"/>
      <c r="Q295" s="79">
        <v>0</v>
      </c>
      <c r="R295" s="79"/>
      <c r="S295" s="79">
        <v>0</v>
      </c>
      <c r="T295" s="79"/>
      <c r="U295" s="79">
        <v>0</v>
      </c>
    </row>
    <row r="296" spans="1:21" ht="15" x14ac:dyDescent="0.25">
      <c r="A296" s="56">
        <v>912</v>
      </c>
      <c r="B296" s="77" t="s">
        <v>307</v>
      </c>
      <c r="C296" s="78">
        <v>1.8325649213845709E-3</v>
      </c>
      <c r="D296" s="17">
        <v>822620</v>
      </c>
      <c r="E296" s="79">
        <v>0</v>
      </c>
      <c r="F296" s="79">
        <v>0</v>
      </c>
      <c r="G296" s="79">
        <v>0</v>
      </c>
      <c r="H296" s="79">
        <v>329405</v>
      </c>
      <c r="I296" s="79">
        <v>329405</v>
      </c>
      <c r="J296" s="79"/>
      <c r="K296" s="79">
        <v>418254</v>
      </c>
      <c r="L296" s="79">
        <v>0</v>
      </c>
      <c r="M296" s="79">
        <v>791191</v>
      </c>
      <c r="N296" s="79">
        <v>25496</v>
      </c>
      <c r="O296" s="79">
        <v>1234941</v>
      </c>
      <c r="P296" s="79"/>
      <c r="Q296" s="79">
        <v>-326728</v>
      </c>
      <c r="R296" s="79"/>
      <c r="S296" s="79">
        <v>135574</v>
      </c>
      <c r="T296" s="79"/>
      <c r="U296" s="79">
        <v>-191154</v>
      </c>
    </row>
    <row r="297" spans="1:21" ht="15" x14ac:dyDescent="0.25">
      <c r="A297" s="56">
        <v>913</v>
      </c>
      <c r="B297" s="77" t="s">
        <v>308</v>
      </c>
      <c r="C297" s="78">
        <v>8.7606507204803928E-6</v>
      </c>
      <c r="D297" s="17">
        <v>3938</v>
      </c>
      <c r="E297" s="79">
        <v>0</v>
      </c>
      <c r="F297" s="79">
        <v>0</v>
      </c>
      <c r="G297" s="79">
        <v>0</v>
      </c>
      <c r="H297" s="79">
        <v>6210</v>
      </c>
      <c r="I297" s="79">
        <v>6210</v>
      </c>
      <c r="J297" s="79"/>
      <c r="K297" s="79">
        <v>1999</v>
      </c>
      <c r="L297" s="79">
        <v>0</v>
      </c>
      <c r="M297" s="79">
        <v>3782</v>
      </c>
      <c r="N297" s="79">
        <v>14</v>
      </c>
      <c r="O297" s="79">
        <v>5795</v>
      </c>
      <c r="P297" s="79"/>
      <c r="Q297" s="79">
        <v>-1562</v>
      </c>
      <c r="R297" s="79"/>
      <c r="S297" s="79">
        <v>2198</v>
      </c>
      <c r="T297" s="79"/>
      <c r="U297" s="79">
        <v>636</v>
      </c>
    </row>
    <row r="298" spans="1:21" ht="15" x14ac:dyDescent="0.25">
      <c r="A298" s="56">
        <v>916</v>
      </c>
      <c r="B298" s="77" t="s">
        <v>309</v>
      </c>
      <c r="C298" s="78">
        <v>0</v>
      </c>
      <c r="D298" s="17">
        <v>0</v>
      </c>
      <c r="E298" s="79">
        <v>0</v>
      </c>
      <c r="F298" s="79">
        <v>0</v>
      </c>
      <c r="G298" s="79">
        <v>0</v>
      </c>
      <c r="H298" s="79">
        <v>0</v>
      </c>
      <c r="I298" s="79">
        <v>0</v>
      </c>
      <c r="J298" s="79"/>
      <c r="K298" s="79">
        <v>0</v>
      </c>
      <c r="L298" s="79">
        <v>0</v>
      </c>
      <c r="M298" s="79">
        <v>0</v>
      </c>
      <c r="N298" s="79">
        <v>0</v>
      </c>
      <c r="O298" s="79">
        <v>0</v>
      </c>
      <c r="P298" s="79"/>
      <c r="Q298" s="79">
        <v>0</v>
      </c>
      <c r="R298" s="79"/>
      <c r="S298" s="79">
        <v>0</v>
      </c>
      <c r="T298" s="79"/>
      <c r="U298" s="79">
        <v>0</v>
      </c>
    </row>
    <row r="299" spans="1:21" ht="15" x14ac:dyDescent="0.25">
      <c r="A299" s="56">
        <v>920</v>
      </c>
      <c r="B299" s="77" t="s">
        <v>310</v>
      </c>
      <c r="C299" s="78">
        <v>0</v>
      </c>
      <c r="D299" s="17">
        <v>0</v>
      </c>
      <c r="E299" s="79">
        <v>0</v>
      </c>
      <c r="F299" s="79">
        <v>0</v>
      </c>
      <c r="G299" s="79">
        <v>0</v>
      </c>
      <c r="H299" s="79">
        <v>0</v>
      </c>
      <c r="I299" s="79">
        <v>0</v>
      </c>
      <c r="J299" s="79"/>
      <c r="K299" s="79">
        <v>0</v>
      </c>
      <c r="L299" s="79">
        <v>0</v>
      </c>
      <c r="M299" s="79">
        <v>0</v>
      </c>
      <c r="N299" s="79">
        <v>0</v>
      </c>
      <c r="O299" s="79">
        <v>0</v>
      </c>
      <c r="P299" s="79"/>
      <c r="Q299" s="79">
        <v>0</v>
      </c>
      <c r="R299" s="79"/>
      <c r="S299" s="79">
        <v>0</v>
      </c>
      <c r="T299" s="79"/>
      <c r="U299" s="79">
        <v>0</v>
      </c>
    </row>
    <row r="300" spans="1:21" ht="15" x14ac:dyDescent="0.25">
      <c r="A300" s="56">
        <v>922</v>
      </c>
      <c r="B300" s="77" t="s">
        <v>311</v>
      </c>
      <c r="C300" s="78">
        <v>2.6512680054027338E-3</v>
      </c>
      <c r="D300" s="17">
        <v>1190133</v>
      </c>
      <c r="E300" s="79">
        <v>0</v>
      </c>
      <c r="F300" s="79">
        <v>0</v>
      </c>
      <c r="G300" s="79">
        <v>0</v>
      </c>
      <c r="H300" s="79">
        <v>181359</v>
      </c>
      <c r="I300" s="79">
        <v>181359</v>
      </c>
      <c r="J300" s="79"/>
      <c r="K300" s="79">
        <v>605110</v>
      </c>
      <c r="L300" s="79">
        <v>0</v>
      </c>
      <c r="M300" s="79">
        <v>1144658</v>
      </c>
      <c r="N300" s="79">
        <v>157598</v>
      </c>
      <c r="O300" s="79">
        <v>1907366</v>
      </c>
      <c r="P300" s="79"/>
      <c r="Q300" s="79">
        <v>-472695</v>
      </c>
      <c r="R300" s="79"/>
      <c r="S300" s="79">
        <v>76764</v>
      </c>
      <c r="T300" s="79"/>
      <c r="U300" s="79">
        <v>-395931</v>
      </c>
    </row>
    <row r="301" spans="1:21" ht="15" x14ac:dyDescent="0.25">
      <c r="A301" s="56">
        <v>937</v>
      </c>
      <c r="B301" s="77" t="s">
        <v>312</v>
      </c>
      <c r="C301" s="78">
        <v>3.4280987512976148E-4</v>
      </c>
      <c r="D301" s="17">
        <v>153882</v>
      </c>
      <c r="E301" s="79">
        <v>0</v>
      </c>
      <c r="F301" s="79">
        <v>0</v>
      </c>
      <c r="G301" s="79">
        <v>0</v>
      </c>
      <c r="H301" s="79">
        <v>15637</v>
      </c>
      <c r="I301" s="79">
        <v>15637</v>
      </c>
      <c r="J301" s="79"/>
      <c r="K301" s="79">
        <v>78241</v>
      </c>
      <c r="L301" s="79">
        <v>0</v>
      </c>
      <c r="M301" s="79">
        <v>148005</v>
      </c>
      <c r="N301" s="79">
        <v>61425</v>
      </c>
      <c r="O301" s="79">
        <v>287671</v>
      </c>
      <c r="P301" s="79"/>
      <c r="Q301" s="79">
        <v>-61120</v>
      </c>
      <c r="R301" s="79"/>
      <c r="S301" s="79">
        <v>-3830</v>
      </c>
      <c r="T301" s="79"/>
      <c r="U301" s="79">
        <v>-64950</v>
      </c>
    </row>
    <row r="302" spans="1:21" ht="15" x14ac:dyDescent="0.25">
      <c r="A302" s="56">
        <v>938</v>
      </c>
      <c r="B302" s="77" t="s">
        <v>313</v>
      </c>
      <c r="C302" s="78">
        <v>1.6957856748763304E-4</v>
      </c>
      <c r="D302" s="17">
        <v>76122</v>
      </c>
      <c r="E302" s="79">
        <v>0</v>
      </c>
      <c r="F302" s="79">
        <v>0</v>
      </c>
      <c r="G302" s="79">
        <v>0</v>
      </c>
      <c r="H302" s="79">
        <v>48910</v>
      </c>
      <c r="I302" s="79">
        <v>48910</v>
      </c>
      <c r="J302" s="79"/>
      <c r="K302" s="79">
        <v>38704</v>
      </c>
      <c r="L302" s="79">
        <v>0</v>
      </c>
      <c r="M302" s="79">
        <v>73214</v>
      </c>
      <c r="N302" s="79">
        <v>2478</v>
      </c>
      <c r="O302" s="79">
        <v>114396</v>
      </c>
      <c r="P302" s="79"/>
      <c r="Q302" s="79">
        <v>-30235</v>
      </c>
      <c r="R302" s="79"/>
      <c r="S302" s="79">
        <v>11246</v>
      </c>
      <c r="T302" s="79"/>
      <c r="U302" s="79">
        <v>-18989</v>
      </c>
    </row>
    <row r="303" spans="1:21" ht="15" x14ac:dyDescent="0.25">
      <c r="A303" s="56">
        <v>942</v>
      </c>
      <c r="B303" s="77" t="s">
        <v>314</v>
      </c>
      <c r="C303" s="78">
        <v>2.9110180401573077E-4</v>
      </c>
      <c r="D303" s="17">
        <v>130675</v>
      </c>
      <c r="E303" s="79">
        <v>0</v>
      </c>
      <c r="F303" s="79">
        <v>0</v>
      </c>
      <c r="G303" s="79">
        <v>0</v>
      </c>
      <c r="H303" s="79">
        <v>4021</v>
      </c>
      <c r="I303" s="79">
        <v>4021</v>
      </c>
      <c r="J303" s="79"/>
      <c r="K303" s="79">
        <v>66439</v>
      </c>
      <c r="L303" s="79">
        <v>0</v>
      </c>
      <c r="M303" s="79">
        <v>125680</v>
      </c>
      <c r="N303" s="79">
        <v>96213</v>
      </c>
      <c r="O303" s="79">
        <v>288332</v>
      </c>
      <c r="P303" s="79"/>
      <c r="Q303" s="79">
        <v>-51901</v>
      </c>
      <c r="R303" s="79"/>
      <c r="S303" s="79">
        <v>-22759</v>
      </c>
      <c r="T303" s="79"/>
      <c r="U303" s="79">
        <v>-74660</v>
      </c>
    </row>
    <row r="304" spans="1:21" ht="15" x14ac:dyDescent="0.25">
      <c r="A304" s="56">
        <v>946</v>
      </c>
      <c r="B304" s="77" t="s">
        <v>315</v>
      </c>
      <c r="C304" s="78">
        <v>0</v>
      </c>
      <c r="D304" s="17">
        <v>0</v>
      </c>
      <c r="E304" s="79">
        <v>0</v>
      </c>
      <c r="F304" s="79">
        <v>0</v>
      </c>
      <c r="G304" s="79">
        <v>0</v>
      </c>
      <c r="H304" s="79">
        <v>0</v>
      </c>
      <c r="I304" s="79">
        <v>0</v>
      </c>
      <c r="J304" s="79"/>
      <c r="K304" s="79">
        <v>0</v>
      </c>
      <c r="L304" s="79">
        <v>0</v>
      </c>
      <c r="M304" s="79">
        <v>0</v>
      </c>
      <c r="N304" s="79">
        <v>0</v>
      </c>
      <c r="O304" s="79">
        <v>0</v>
      </c>
      <c r="P304" s="79"/>
      <c r="Q304" s="79">
        <v>0</v>
      </c>
      <c r="R304" s="79"/>
      <c r="S304" s="79">
        <v>0</v>
      </c>
      <c r="T304" s="79"/>
      <c r="U304" s="79">
        <v>0</v>
      </c>
    </row>
    <row r="305" spans="1:21" ht="15" x14ac:dyDescent="0.25">
      <c r="A305" s="56">
        <v>948</v>
      </c>
      <c r="B305" s="77" t="s">
        <v>316</v>
      </c>
      <c r="C305" s="78">
        <v>1.8312206452859988E-4</v>
      </c>
      <c r="D305" s="17">
        <v>82200</v>
      </c>
      <c r="E305" s="79">
        <v>0</v>
      </c>
      <c r="F305" s="79">
        <v>0</v>
      </c>
      <c r="G305" s="79">
        <v>0</v>
      </c>
      <c r="H305" s="79">
        <v>0</v>
      </c>
      <c r="I305" s="79">
        <v>0</v>
      </c>
      <c r="J305" s="79"/>
      <c r="K305" s="79">
        <v>41795</v>
      </c>
      <c r="L305" s="79">
        <v>0</v>
      </c>
      <c r="M305" s="79">
        <v>79061</v>
      </c>
      <c r="N305" s="79">
        <v>68368</v>
      </c>
      <c r="O305" s="79">
        <v>189224</v>
      </c>
      <c r="P305" s="79"/>
      <c r="Q305" s="79">
        <v>-32649</v>
      </c>
      <c r="R305" s="79"/>
      <c r="S305" s="79">
        <v>-18566</v>
      </c>
      <c r="T305" s="79"/>
      <c r="U305" s="79">
        <v>-51215</v>
      </c>
    </row>
    <row r="306" spans="1:21" ht="15" x14ac:dyDescent="0.25">
      <c r="A306" s="56">
        <v>957</v>
      </c>
      <c r="B306" s="77" t="s">
        <v>317</v>
      </c>
      <c r="C306" s="78">
        <v>7.488836859967325E-5</v>
      </c>
      <c r="D306" s="17">
        <v>33619</v>
      </c>
      <c r="E306" s="79">
        <v>0</v>
      </c>
      <c r="F306" s="79">
        <v>0</v>
      </c>
      <c r="G306" s="79">
        <v>0</v>
      </c>
      <c r="H306" s="79">
        <v>13849</v>
      </c>
      <c r="I306" s="79">
        <v>13849</v>
      </c>
      <c r="J306" s="79"/>
      <c r="K306" s="79">
        <v>17092</v>
      </c>
      <c r="L306" s="79">
        <v>0</v>
      </c>
      <c r="M306" s="79">
        <v>32332</v>
      </c>
      <c r="N306" s="79">
        <v>7410</v>
      </c>
      <c r="O306" s="79">
        <v>56834</v>
      </c>
      <c r="P306" s="79"/>
      <c r="Q306" s="79">
        <v>-13352</v>
      </c>
      <c r="R306" s="79"/>
      <c r="S306" s="79">
        <v>1923</v>
      </c>
      <c r="T306" s="79"/>
      <c r="U306" s="79">
        <v>-11429</v>
      </c>
    </row>
    <row r="307" spans="1:21" ht="15" x14ac:dyDescent="0.25">
      <c r="A307" s="56">
        <v>960</v>
      </c>
      <c r="B307" s="77" t="s">
        <v>318</v>
      </c>
      <c r="C307" s="78">
        <v>7.843351587499452E-4</v>
      </c>
      <c r="D307" s="17">
        <v>352083</v>
      </c>
      <c r="E307" s="79">
        <v>0</v>
      </c>
      <c r="F307" s="79">
        <v>0</v>
      </c>
      <c r="G307" s="79">
        <v>0</v>
      </c>
      <c r="H307" s="79">
        <v>66195</v>
      </c>
      <c r="I307" s="79">
        <v>66195</v>
      </c>
      <c r="J307" s="79"/>
      <c r="K307" s="79">
        <v>179012</v>
      </c>
      <c r="L307" s="79">
        <v>0</v>
      </c>
      <c r="M307" s="79">
        <v>338629</v>
      </c>
      <c r="N307" s="79">
        <v>52951</v>
      </c>
      <c r="O307" s="79">
        <v>570592</v>
      </c>
      <c r="P307" s="79"/>
      <c r="Q307" s="79">
        <v>-139839</v>
      </c>
      <c r="R307" s="79"/>
      <c r="S307" s="79">
        <v>705</v>
      </c>
      <c r="T307" s="79"/>
      <c r="U307" s="79">
        <v>-139134</v>
      </c>
    </row>
    <row r="308" spans="1:21" ht="15" x14ac:dyDescent="0.25">
      <c r="A308" s="56">
        <v>961</v>
      </c>
      <c r="B308" s="77" t="s">
        <v>319</v>
      </c>
      <c r="C308" s="78">
        <v>8.3419696653212088E-4</v>
      </c>
      <c r="D308" s="17">
        <v>374468</v>
      </c>
      <c r="E308" s="79">
        <v>0</v>
      </c>
      <c r="F308" s="79">
        <v>0</v>
      </c>
      <c r="G308" s="79">
        <v>0</v>
      </c>
      <c r="H308" s="79">
        <v>60552</v>
      </c>
      <c r="I308" s="79">
        <v>60552</v>
      </c>
      <c r="J308" s="79"/>
      <c r="K308" s="79">
        <v>190392</v>
      </c>
      <c r="L308" s="79">
        <v>0</v>
      </c>
      <c r="M308" s="79">
        <v>360156</v>
      </c>
      <c r="N308" s="79">
        <v>81938</v>
      </c>
      <c r="O308" s="79">
        <v>632486</v>
      </c>
      <c r="P308" s="79"/>
      <c r="Q308" s="79">
        <v>-148729</v>
      </c>
      <c r="R308" s="79"/>
      <c r="S308" s="79">
        <v>-17511</v>
      </c>
      <c r="T308" s="79"/>
      <c r="U308" s="79">
        <v>-166240</v>
      </c>
    </row>
    <row r="309" spans="1:21" ht="15" x14ac:dyDescent="0.25">
      <c r="A309" s="56">
        <v>962</v>
      </c>
      <c r="B309" s="77" t="s">
        <v>320</v>
      </c>
      <c r="C309" s="78">
        <v>0</v>
      </c>
      <c r="D309" s="17">
        <v>0</v>
      </c>
      <c r="E309" s="79">
        <v>0</v>
      </c>
      <c r="F309" s="79">
        <v>0</v>
      </c>
      <c r="G309" s="79">
        <v>0</v>
      </c>
      <c r="H309" s="79">
        <v>0</v>
      </c>
      <c r="I309" s="79">
        <v>0</v>
      </c>
      <c r="J309" s="79"/>
      <c r="K309" s="79">
        <v>0</v>
      </c>
      <c r="L309" s="79">
        <v>0</v>
      </c>
      <c r="M309" s="79">
        <v>0</v>
      </c>
      <c r="N309" s="79">
        <v>0</v>
      </c>
      <c r="O309" s="79">
        <v>0</v>
      </c>
      <c r="P309" s="79"/>
      <c r="Q309" s="79">
        <v>0</v>
      </c>
      <c r="R309" s="79"/>
      <c r="S309" s="79">
        <v>0</v>
      </c>
      <c r="T309" s="79"/>
      <c r="U309" s="79">
        <v>0</v>
      </c>
    </row>
    <row r="310" spans="1:21" ht="15" x14ac:dyDescent="0.25">
      <c r="A310" s="56">
        <v>963</v>
      </c>
      <c r="B310" s="77" t="s">
        <v>321</v>
      </c>
      <c r="C310" s="78">
        <v>0</v>
      </c>
      <c r="D310" s="17">
        <v>0</v>
      </c>
      <c r="E310" s="79">
        <v>0</v>
      </c>
      <c r="F310" s="79">
        <v>0</v>
      </c>
      <c r="G310" s="79">
        <v>0</v>
      </c>
      <c r="H310" s="79">
        <v>0</v>
      </c>
      <c r="I310" s="79">
        <v>0</v>
      </c>
      <c r="J310" s="79"/>
      <c r="K310" s="79">
        <v>0</v>
      </c>
      <c r="L310" s="79">
        <v>0</v>
      </c>
      <c r="M310" s="79">
        <v>0</v>
      </c>
      <c r="N310" s="79">
        <v>0</v>
      </c>
      <c r="O310" s="79">
        <v>0</v>
      </c>
      <c r="P310" s="79"/>
      <c r="Q310" s="79">
        <v>0</v>
      </c>
      <c r="R310" s="79"/>
      <c r="S310" s="79">
        <v>0</v>
      </c>
      <c r="T310" s="79"/>
      <c r="U310" s="79">
        <v>0</v>
      </c>
    </row>
    <row r="311" spans="1:21" ht="15" x14ac:dyDescent="0.25">
      <c r="A311" s="56">
        <v>964</v>
      </c>
      <c r="B311" s="77" t="s">
        <v>322</v>
      </c>
      <c r="C311" s="78">
        <v>0</v>
      </c>
      <c r="D311" s="17">
        <v>0</v>
      </c>
      <c r="E311" s="79">
        <v>0</v>
      </c>
      <c r="F311" s="79">
        <v>0</v>
      </c>
      <c r="G311" s="79">
        <v>0</v>
      </c>
      <c r="H311" s="79">
        <v>0</v>
      </c>
      <c r="I311" s="79">
        <v>0</v>
      </c>
      <c r="J311" s="79"/>
      <c r="K311" s="79">
        <v>0</v>
      </c>
      <c r="L311" s="79">
        <v>0</v>
      </c>
      <c r="M311" s="79">
        <v>0</v>
      </c>
      <c r="N311" s="79">
        <v>0</v>
      </c>
      <c r="O311" s="79">
        <v>0</v>
      </c>
      <c r="P311" s="79"/>
      <c r="Q311" s="79">
        <v>0</v>
      </c>
      <c r="R311" s="79"/>
      <c r="S311" s="79">
        <v>0</v>
      </c>
      <c r="T311" s="79"/>
      <c r="U311" s="79">
        <v>0</v>
      </c>
    </row>
    <row r="312" spans="1:21" ht="15" x14ac:dyDescent="0.25">
      <c r="A312" s="56">
        <v>968</v>
      </c>
      <c r="B312" s="77" t="s">
        <v>323</v>
      </c>
      <c r="C312" s="78">
        <v>0</v>
      </c>
      <c r="D312" s="17">
        <v>0</v>
      </c>
      <c r="E312" s="79">
        <v>0</v>
      </c>
      <c r="F312" s="79">
        <v>0</v>
      </c>
      <c r="G312" s="79">
        <v>0</v>
      </c>
      <c r="H312" s="79">
        <v>0</v>
      </c>
      <c r="I312" s="79">
        <v>0</v>
      </c>
      <c r="J312" s="79"/>
      <c r="K312" s="79">
        <v>0</v>
      </c>
      <c r="L312" s="79">
        <v>0</v>
      </c>
      <c r="M312" s="79">
        <v>0</v>
      </c>
      <c r="N312" s="79">
        <v>0</v>
      </c>
      <c r="O312" s="79">
        <v>0</v>
      </c>
      <c r="P312" s="79"/>
      <c r="Q312" s="79">
        <v>0</v>
      </c>
      <c r="R312" s="79"/>
      <c r="S312" s="79">
        <v>0</v>
      </c>
      <c r="T312" s="79"/>
      <c r="U312" s="79">
        <v>0</v>
      </c>
    </row>
    <row r="313" spans="1:21" ht="15" x14ac:dyDescent="0.25">
      <c r="A313" s="56">
        <v>972</v>
      </c>
      <c r="B313" s="77" t="s">
        <v>324</v>
      </c>
      <c r="C313" s="78">
        <v>0</v>
      </c>
      <c r="D313" s="17">
        <v>0</v>
      </c>
      <c r="E313" s="79">
        <v>0</v>
      </c>
      <c r="F313" s="79">
        <v>0</v>
      </c>
      <c r="G313" s="79">
        <v>0</v>
      </c>
      <c r="H313" s="79">
        <v>0</v>
      </c>
      <c r="I313" s="79">
        <v>0</v>
      </c>
      <c r="J313" s="79"/>
      <c r="K313" s="79">
        <v>0</v>
      </c>
      <c r="L313" s="79">
        <v>0</v>
      </c>
      <c r="M313" s="79">
        <v>0</v>
      </c>
      <c r="N313" s="79">
        <v>0</v>
      </c>
      <c r="O313" s="79">
        <v>0</v>
      </c>
      <c r="P313" s="79"/>
      <c r="Q313" s="79">
        <v>0</v>
      </c>
      <c r="R313" s="79"/>
      <c r="S313" s="79">
        <v>0</v>
      </c>
      <c r="T313" s="79"/>
      <c r="U313" s="79">
        <v>0</v>
      </c>
    </row>
    <row r="314" spans="1:21" ht="15" x14ac:dyDescent="0.25">
      <c r="A314" s="56">
        <v>980</v>
      </c>
      <c r="B314" s="77" t="s">
        <v>325</v>
      </c>
      <c r="C314" s="78">
        <v>0</v>
      </c>
      <c r="D314" s="17">
        <v>0</v>
      </c>
      <c r="E314" s="79">
        <v>0</v>
      </c>
      <c r="F314" s="79">
        <v>0</v>
      </c>
      <c r="G314" s="79">
        <v>0</v>
      </c>
      <c r="H314" s="79">
        <v>0</v>
      </c>
      <c r="I314" s="79">
        <v>0</v>
      </c>
      <c r="J314" s="79"/>
      <c r="K314" s="79">
        <v>0</v>
      </c>
      <c r="L314" s="79">
        <v>0</v>
      </c>
      <c r="M314" s="79">
        <v>0</v>
      </c>
      <c r="N314" s="79">
        <v>0</v>
      </c>
      <c r="O314" s="79">
        <v>0</v>
      </c>
      <c r="P314" s="79"/>
      <c r="Q314" s="79">
        <v>0</v>
      </c>
      <c r="R314" s="79"/>
      <c r="S314" s="79">
        <v>0</v>
      </c>
      <c r="T314" s="79"/>
      <c r="U314" s="79">
        <v>0</v>
      </c>
    </row>
    <row r="315" spans="1:21" ht="15" x14ac:dyDescent="0.25">
      <c r="A315" s="56">
        <v>986</v>
      </c>
      <c r="B315" s="77" t="s">
        <v>326</v>
      </c>
      <c r="C315" s="78">
        <v>0</v>
      </c>
      <c r="D315" s="17">
        <v>0</v>
      </c>
      <c r="E315" s="79">
        <v>0</v>
      </c>
      <c r="F315" s="79">
        <v>0</v>
      </c>
      <c r="G315" s="79">
        <v>0</v>
      </c>
      <c r="H315" s="79">
        <v>0</v>
      </c>
      <c r="I315" s="79">
        <v>0</v>
      </c>
      <c r="J315" s="79"/>
      <c r="K315" s="79">
        <v>0</v>
      </c>
      <c r="L315" s="79">
        <v>0</v>
      </c>
      <c r="M315" s="79">
        <v>0</v>
      </c>
      <c r="N315" s="79">
        <v>0</v>
      </c>
      <c r="O315" s="79">
        <v>0</v>
      </c>
      <c r="P315" s="79"/>
      <c r="Q315" s="79">
        <v>0</v>
      </c>
      <c r="R315" s="79"/>
      <c r="S315" s="79">
        <v>0</v>
      </c>
      <c r="T315" s="79"/>
      <c r="U315" s="79">
        <v>0</v>
      </c>
    </row>
    <row r="316" spans="1:21" ht="15" x14ac:dyDescent="0.25">
      <c r="A316" s="56">
        <v>989</v>
      </c>
      <c r="B316" s="77" t="s">
        <v>327</v>
      </c>
      <c r="C316" s="78">
        <v>0</v>
      </c>
      <c r="D316" s="17">
        <v>0</v>
      </c>
      <c r="E316" s="79">
        <v>0</v>
      </c>
      <c r="F316" s="79">
        <v>0</v>
      </c>
      <c r="G316" s="79">
        <v>0</v>
      </c>
      <c r="H316" s="79">
        <v>0</v>
      </c>
      <c r="I316" s="79">
        <v>0</v>
      </c>
      <c r="J316" s="79"/>
      <c r="K316" s="79">
        <v>0</v>
      </c>
      <c r="L316" s="79">
        <v>0</v>
      </c>
      <c r="M316" s="79">
        <v>0</v>
      </c>
      <c r="N316" s="79">
        <v>0</v>
      </c>
      <c r="O316" s="79">
        <v>0</v>
      </c>
      <c r="P316" s="79"/>
      <c r="Q316" s="79">
        <v>0</v>
      </c>
      <c r="R316" s="79"/>
      <c r="S316" s="79">
        <v>0</v>
      </c>
      <c r="T316" s="79"/>
      <c r="U316" s="79">
        <v>0</v>
      </c>
    </row>
    <row r="317" spans="1:21" ht="15" x14ac:dyDescent="0.25">
      <c r="A317" s="56">
        <v>992</v>
      </c>
      <c r="B317" s="77" t="s">
        <v>328</v>
      </c>
      <c r="C317" s="78">
        <v>0</v>
      </c>
      <c r="D317" s="17">
        <v>0</v>
      </c>
      <c r="E317" s="79">
        <v>0</v>
      </c>
      <c r="F317" s="79">
        <v>0</v>
      </c>
      <c r="G317" s="79">
        <v>0</v>
      </c>
      <c r="H317" s="79">
        <v>0</v>
      </c>
      <c r="I317" s="79">
        <v>0</v>
      </c>
      <c r="J317" s="79"/>
      <c r="K317" s="79">
        <v>0</v>
      </c>
      <c r="L317" s="79">
        <v>0</v>
      </c>
      <c r="M317" s="79">
        <v>0</v>
      </c>
      <c r="N317" s="79">
        <v>0</v>
      </c>
      <c r="O317" s="79">
        <v>0</v>
      </c>
      <c r="P317" s="79"/>
      <c r="Q317" s="79">
        <v>0</v>
      </c>
      <c r="R317" s="79"/>
      <c r="S317" s="79">
        <v>0</v>
      </c>
      <c r="T317" s="79"/>
      <c r="U317" s="79">
        <v>0</v>
      </c>
    </row>
    <row r="318" spans="1:21" ht="15" x14ac:dyDescent="0.25">
      <c r="A318" s="56">
        <v>993</v>
      </c>
      <c r="B318" s="77" t="s">
        <v>329</v>
      </c>
      <c r="C318" s="78">
        <v>0</v>
      </c>
      <c r="D318" s="17">
        <v>0</v>
      </c>
      <c r="E318" s="79">
        <v>0</v>
      </c>
      <c r="F318" s="79">
        <v>0</v>
      </c>
      <c r="G318" s="79">
        <v>0</v>
      </c>
      <c r="H318" s="79">
        <v>0</v>
      </c>
      <c r="I318" s="79">
        <v>0</v>
      </c>
      <c r="J318" s="79"/>
      <c r="K318" s="79">
        <v>0</v>
      </c>
      <c r="L318" s="79">
        <v>0</v>
      </c>
      <c r="M318" s="79">
        <v>0</v>
      </c>
      <c r="N318" s="79">
        <v>0</v>
      </c>
      <c r="O318" s="79">
        <v>0</v>
      </c>
      <c r="P318" s="79"/>
      <c r="Q318" s="79">
        <v>0</v>
      </c>
      <c r="R318" s="79"/>
      <c r="S318" s="79">
        <v>0</v>
      </c>
      <c r="T318" s="79"/>
      <c r="U318" s="79">
        <v>0</v>
      </c>
    </row>
    <row r="319" spans="1:21" ht="15" x14ac:dyDescent="0.25">
      <c r="A319" s="56">
        <v>995</v>
      </c>
      <c r="B319" s="77" t="s">
        <v>330</v>
      </c>
      <c r="C319" s="78">
        <v>0</v>
      </c>
      <c r="D319" s="17">
        <v>0</v>
      </c>
      <c r="E319" s="79">
        <v>0</v>
      </c>
      <c r="F319" s="79">
        <v>0</v>
      </c>
      <c r="G319" s="79">
        <v>0</v>
      </c>
      <c r="H319" s="79">
        <v>0</v>
      </c>
      <c r="I319" s="79">
        <v>0</v>
      </c>
      <c r="J319" s="79"/>
      <c r="K319" s="79">
        <v>0</v>
      </c>
      <c r="L319" s="79">
        <v>0</v>
      </c>
      <c r="M319" s="79">
        <v>0</v>
      </c>
      <c r="N319" s="79">
        <v>0</v>
      </c>
      <c r="O319" s="79">
        <v>0</v>
      </c>
      <c r="P319" s="79"/>
      <c r="Q319" s="79">
        <v>0</v>
      </c>
      <c r="R319" s="79"/>
      <c r="S319" s="79">
        <v>0</v>
      </c>
      <c r="T319" s="79"/>
      <c r="U319" s="79">
        <v>0</v>
      </c>
    </row>
    <row r="320" spans="1:21" ht="15" x14ac:dyDescent="0.25">
      <c r="A320" s="56">
        <v>999</v>
      </c>
      <c r="B320" s="77" t="s">
        <v>331</v>
      </c>
      <c r="C320" s="80">
        <v>1.2706347407538105E-2</v>
      </c>
      <c r="D320" s="41">
        <v>5703784</v>
      </c>
      <c r="E320" s="81">
        <v>0</v>
      </c>
      <c r="F320" s="81">
        <v>0</v>
      </c>
      <c r="G320" s="81">
        <v>0</v>
      </c>
      <c r="H320" s="81">
        <v>1576281</v>
      </c>
      <c r="I320" s="81">
        <v>1576281</v>
      </c>
      <c r="J320" s="81"/>
      <c r="K320" s="81">
        <v>2900025</v>
      </c>
      <c r="L320" s="81">
        <v>0</v>
      </c>
      <c r="M320" s="81">
        <v>5485836</v>
      </c>
      <c r="N320" s="81">
        <v>0</v>
      </c>
      <c r="O320" s="81">
        <v>8385861</v>
      </c>
      <c r="P320" s="81"/>
      <c r="Q320" s="81">
        <v>-2265413</v>
      </c>
      <c r="R320" s="81"/>
      <c r="S320" s="81">
        <v>429543</v>
      </c>
      <c r="T320" s="81"/>
      <c r="U320" s="81">
        <v>-1835870</v>
      </c>
    </row>
    <row r="321" spans="1:21" x14ac:dyDescent="0.2">
      <c r="A321" s="56"/>
      <c r="B321" s="57"/>
      <c r="C321" s="82"/>
    </row>
    <row r="322" spans="1:21" ht="16.5" x14ac:dyDescent="0.35">
      <c r="A322" s="56" t="s">
        <v>332</v>
      </c>
      <c r="B322" s="57"/>
      <c r="C322" s="78">
        <v>1</v>
      </c>
      <c r="D322" s="47">
        <v>448892255</v>
      </c>
      <c r="E322" s="47">
        <v>0</v>
      </c>
      <c r="F322" s="47">
        <v>0</v>
      </c>
      <c r="G322" s="47">
        <v>0</v>
      </c>
      <c r="H322" s="47">
        <v>52893815</v>
      </c>
      <c r="I322" s="47">
        <v>52893815</v>
      </c>
      <c r="J322" s="47"/>
      <c r="K322" s="47">
        <v>228234359</v>
      </c>
      <c r="L322" s="47">
        <v>0</v>
      </c>
      <c r="M322" s="47">
        <v>431739833</v>
      </c>
      <c r="N322" s="47">
        <v>52893815</v>
      </c>
      <c r="O322" s="47">
        <v>712868007</v>
      </c>
      <c r="P322" s="47"/>
      <c r="Q322" s="47">
        <v>-178289932</v>
      </c>
      <c r="R322" s="79"/>
      <c r="S322" s="47">
        <v>0</v>
      </c>
      <c r="T322" s="47"/>
      <c r="U322" s="47">
        <v>-178289932</v>
      </c>
    </row>
  </sheetData>
  <sheetProtection algorithmName="SHA-512" hashValue="aPKUe1N/OmEvfBHtJQvXFeIpkrNx1zSBL6ftPibna2TPBSrEWNKFsvKcSgjtGYRDWQiIm1hxUIKTEJapfc4qGQ==" saltValue="nbq7VwAF4cf5TtqckHtHXg==" spinCount="100000" sheet="1" objects="1" scenarios="1"/>
  <mergeCells count="3">
    <mergeCell ref="E2:I2"/>
    <mergeCell ref="K2:O2"/>
    <mergeCell ref="Q2:U2"/>
  </mergeCells>
  <pageMargins left="0" right="0" top="0.25" bottom="0.5" header="0.3" footer="0.3"/>
  <pageSetup scale="75" orientation="landscape" r:id="rId1"/>
  <headerFooter>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A1:H313"/>
  <sheetViews>
    <sheetView showGridLines="0" showRowColHeaders="0" zoomScaleNormal="100" workbookViewId="0">
      <pane xSplit="2" ySplit="3" topLeftCell="C4" activePane="bottomRight" state="frozen"/>
      <selection pane="topRight"/>
      <selection pane="bottomLeft"/>
      <selection pane="bottomRight"/>
    </sheetView>
  </sheetViews>
  <sheetFormatPr defaultColWidth="9.140625" defaultRowHeight="12.75" x14ac:dyDescent="0.2"/>
  <cols>
    <col min="1" max="1" width="10.42578125" style="14" bestFit="1" customWidth="1"/>
    <col min="2" max="2" width="55.28515625" style="84" customWidth="1"/>
    <col min="3" max="8" width="14.28515625" style="2" customWidth="1"/>
    <col min="9" max="16384" width="9.140625" style="2"/>
  </cols>
  <sheetData>
    <row r="1" spans="1:8" ht="15.75" x14ac:dyDescent="0.25">
      <c r="A1" s="83" t="s">
        <v>407</v>
      </c>
      <c r="C1" s="3" t="s">
        <v>1</v>
      </c>
      <c r="D1" s="3" t="s">
        <v>2</v>
      </c>
      <c r="E1" s="3" t="s">
        <v>3</v>
      </c>
      <c r="F1" s="3" t="s">
        <v>4</v>
      </c>
      <c r="G1" s="3" t="s">
        <v>5</v>
      </c>
      <c r="H1" s="3" t="s">
        <v>6</v>
      </c>
    </row>
    <row r="2" spans="1:8" x14ac:dyDescent="0.2">
      <c r="B2" s="85"/>
      <c r="C2" s="163" t="s">
        <v>408</v>
      </c>
      <c r="D2" s="163"/>
      <c r="E2" s="163"/>
      <c r="F2" s="163"/>
      <c r="G2" s="163"/>
      <c r="H2" s="86"/>
    </row>
    <row r="3" spans="1:8" x14ac:dyDescent="0.2">
      <c r="A3" s="51" t="s">
        <v>18</v>
      </c>
      <c r="B3" s="31" t="s">
        <v>13</v>
      </c>
      <c r="C3" s="87">
        <v>2023</v>
      </c>
      <c r="D3" s="87">
        <v>2024</v>
      </c>
      <c r="E3" s="87">
        <v>2025</v>
      </c>
      <c r="F3" s="87">
        <v>2026</v>
      </c>
      <c r="G3" s="87">
        <v>2027</v>
      </c>
      <c r="H3" s="88" t="s">
        <v>409</v>
      </c>
    </row>
    <row r="4" spans="1:8" x14ac:dyDescent="0.2">
      <c r="A4" s="33">
        <v>5</v>
      </c>
      <c r="B4" s="33" t="s">
        <v>25</v>
      </c>
      <c r="C4" s="89">
        <v>0</v>
      </c>
      <c r="D4" s="89">
        <v>0</v>
      </c>
      <c r="E4" s="89">
        <v>0</v>
      </c>
      <c r="F4" s="89">
        <v>0</v>
      </c>
      <c r="G4" s="89">
        <v>0</v>
      </c>
      <c r="H4" s="89">
        <v>0</v>
      </c>
    </row>
    <row r="5" spans="1:8" x14ac:dyDescent="0.2">
      <c r="A5" s="33">
        <v>6</v>
      </c>
      <c r="B5" s="33" t="s">
        <v>26</v>
      </c>
      <c r="C5" s="49">
        <v>0</v>
      </c>
      <c r="D5" s="49">
        <v>0</v>
      </c>
      <c r="E5" s="49">
        <v>0</v>
      </c>
      <c r="F5" s="49">
        <v>0</v>
      </c>
      <c r="G5" s="49">
        <v>0</v>
      </c>
      <c r="H5" s="49">
        <v>0</v>
      </c>
    </row>
    <row r="6" spans="1:8" x14ac:dyDescent="0.2">
      <c r="A6" s="33">
        <v>7</v>
      </c>
      <c r="B6" s="33" t="s">
        <v>27</v>
      </c>
      <c r="C6" s="49">
        <v>0</v>
      </c>
      <c r="D6" s="49">
        <v>0</v>
      </c>
      <c r="E6" s="49">
        <v>0</v>
      </c>
      <c r="F6" s="49">
        <v>0</v>
      </c>
      <c r="G6" s="49">
        <v>0</v>
      </c>
      <c r="H6" s="49">
        <v>0</v>
      </c>
    </row>
    <row r="7" spans="1:8" x14ac:dyDescent="0.2">
      <c r="A7" s="33">
        <v>47</v>
      </c>
      <c r="B7" s="33" t="s">
        <v>28</v>
      </c>
      <c r="C7" s="49">
        <v>0</v>
      </c>
      <c r="D7" s="49">
        <v>0</v>
      </c>
      <c r="E7" s="49">
        <v>0</v>
      </c>
      <c r="F7" s="49">
        <v>0</v>
      </c>
      <c r="G7" s="49">
        <v>0</v>
      </c>
      <c r="H7" s="49">
        <v>0</v>
      </c>
    </row>
    <row r="8" spans="1:8" x14ac:dyDescent="0.2">
      <c r="A8" s="33">
        <v>48</v>
      </c>
      <c r="B8" s="33" t="s">
        <v>29</v>
      </c>
      <c r="C8" s="49">
        <v>0</v>
      </c>
      <c r="D8" s="49">
        <v>0</v>
      </c>
      <c r="E8" s="49">
        <v>0</v>
      </c>
      <c r="F8" s="49">
        <v>0</v>
      </c>
      <c r="G8" s="49">
        <v>0</v>
      </c>
      <c r="H8" s="49">
        <v>0</v>
      </c>
    </row>
    <row r="9" spans="1:8" x14ac:dyDescent="0.2">
      <c r="A9" s="33">
        <v>90</v>
      </c>
      <c r="B9" s="33" t="s">
        <v>30</v>
      </c>
      <c r="C9" s="49">
        <v>-10510</v>
      </c>
      <c r="D9" s="49">
        <v>-8850</v>
      </c>
      <c r="E9" s="49">
        <v>-4771</v>
      </c>
      <c r="F9" s="49">
        <v>-1503</v>
      </c>
      <c r="G9" s="49">
        <v>-47</v>
      </c>
      <c r="H9" s="49">
        <v>93</v>
      </c>
    </row>
    <row r="10" spans="1:8" x14ac:dyDescent="0.2">
      <c r="A10" s="33">
        <v>91</v>
      </c>
      <c r="B10" s="33" t="s">
        <v>31</v>
      </c>
      <c r="C10" s="49">
        <v>-95</v>
      </c>
      <c r="D10" s="49">
        <v>-8345</v>
      </c>
      <c r="E10" s="49">
        <v>-8358</v>
      </c>
      <c r="F10" s="49">
        <v>-4284</v>
      </c>
      <c r="G10" s="49">
        <v>-1746</v>
      </c>
      <c r="H10" s="49">
        <v>-329</v>
      </c>
    </row>
    <row r="11" spans="1:8" x14ac:dyDescent="0.2">
      <c r="A11" s="33">
        <v>100</v>
      </c>
      <c r="B11" s="33" t="s">
        <v>32</v>
      </c>
      <c r="C11" s="49">
        <v>-293556</v>
      </c>
      <c r="D11" s="49">
        <v>-247698</v>
      </c>
      <c r="E11" s="49">
        <v>-149738</v>
      </c>
      <c r="F11" s="49">
        <v>-76020</v>
      </c>
      <c r="G11" s="49">
        <v>-34543</v>
      </c>
      <c r="H11" s="49">
        <v>-8613</v>
      </c>
    </row>
    <row r="12" spans="1:8" x14ac:dyDescent="0.2">
      <c r="A12" s="33">
        <v>101</v>
      </c>
      <c r="B12" s="33" t="s">
        <v>33</v>
      </c>
      <c r="C12" s="49">
        <v>-545116</v>
      </c>
      <c r="D12" s="49">
        <v>-474296</v>
      </c>
      <c r="E12" s="49">
        <v>-307846</v>
      </c>
      <c r="F12" s="49">
        <v>-171121</v>
      </c>
      <c r="G12" s="49">
        <v>-85315</v>
      </c>
      <c r="H12" s="49">
        <v>-22216</v>
      </c>
    </row>
    <row r="13" spans="1:8" x14ac:dyDescent="0.2">
      <c r="A13" s="33">
        <v>102</v>
      </c>
      <c r="B13" s="33" t="s">
        <v>34</v>
      </c>
      <c r="C13" s="49">
        <v>0</v>
      </c>
      <c r="D13" s="49">
        <v>0</v>
      </c>
      <c r="E13" s="49">
        <v>0</v>
      </c>
      <c r="F13" s="49">
        <v>0</v>
      </c>
      <c r="G13" s="49">
        <v>0</v>
      </c>
      <c r="H13" s="49">
        <v>0</v>
      </c>
    </row>
    <row r="14" spans="1:8" x14ac:dyDescent="0.2">
      <c r="A14" s="33">
        <v>103</v>
      </c>
      <c r="B14" s="33" t="s">
        <v>35</v>
      </c>
      <c r="C14" s="49">
        <v>-908688</v>
      </c>
      <c r="D14" s="49">
        <v>-776584</v>
      </c>
      <c r="E14" s="49">
        <v>-477312</v>
      </c>
      <c r="F14" s="49">
        <v>-217743</v>
      </c>
      <c r="G14" s="49">
        <v>-90990</v>
      </c>
      <c r="H14" s="49">
        <v>-23022</v>
      </c>
    </row>
    <row r="15" spans="1:8" x14ac:dyDescent="0.2">
      <c r="A15" s="33">
        <v>107</v>
      </c>
      <c r="B15" s="33" t="s">
        <v>36</v>
      </c>
      <c r="C15" s="49">
        <v>-179207</v>
      </c>
      <c r="D15" s="49">
        <v>-155216</v>
      </c>
      <c r="E15" s="49">
        <v>-88812</v>
      </c>
      <c r="F15" s="49">
        <v>-38580</v>
      </c>
      <c r="G15" s="49">
        <v>-18652</v>
      </c>
      <c r="H15" s="49">
        <v>-5574</v>
      </c>
    </row>
    <row r="16" spans="1:8" x14ac:dyDescent="0.2">
      <c r="A16" s="33">
        <v>109</v>
      </c>
      <c r="B16" s="33" t="s">
        <v>37</v>
      </c>
      <c r="C16" s="49">
        <v>-67446</v>
      </c>
      <c r="D16" s="49">
        <v>-54675</v>
      </c>
      <c r="E16" s="49">
        <v>-32219</v>
      </c>
      <c r="F16" s="49">
        <v>-13902</v>
      </c>
      <c r="G16" s="49">
        <v>-5393</v>
      </c>
      <c r="H16" s="49">
        <v>-1345</v>
      </c>
    </row>
    <row r="17" spans="1:8" x14ac:dyDescent="0.2">
      <c r="A17" s="33">
        <v>110</v>
      </c>
      <c r="B17" s="33" t="s">
        <v>38</v>
      </c>
      <c r="C17" s="49">
        <v>-72170</v>
      </c>
      <c r="D17" s="49">
        <v>-59383</v>
      </c>
      <c r="E17" s="49">
        <v>-34447</v>
      </c>
      <c r="F17" s="49">
        <v>-9763</v>
      </c>
      <c r="G17" s="49">
        <v>-6798</v>
      </c>
      <c r="H17" s="49">
        <v>-3290</v>
      </c>
    </row>
    <row r="18" spans="1:8" x14ac:dyDescent="0.2">
      <c r="A18" s="33">
        <v>111</v>
      </c>
      <c r="B18" s="33" t="s">
        <v>39</v>
      </c>
      <c r="C18" s="49">
        <v>-724157</v>
      </c>
      <c r="D18" s="49">
        <v>-619156</v>
      </c>
      <c r="E18" s="49">
        <v>-371050</v>
      </c>
      <c r="F18" s="49">
        <v>-177679</v>
      </c>
      <c r="G18" s="49">
        <v>-87631</v>
      </c>
      <c r="H18" s="49">
        <v>-25030</v>
      </c>
    </row>
    <row r="19" spans="1:8" x14ac:dyDescent="0.2">
      <c r="A19" s="33">
        <v>112</v>
      </c>
      <c r="B19" s="33" t="s">
        <v>40</v>
      </c>
      <c r="C19" s="49">
        <v>-6382</v>
      </c>
      <c r="D19" s="49">
        <v>-5656</v>
      </c>
      <c r="E19" s="49">
        <v>-5316</v>
      </c>
      <c r="F19" s="49">
        <v>-2363</v>
      </c>
      <c r="G19" s="49">
        <v>-857</v>
      </c>
      <c r="H19" s="49">
        <v>-218</v>
      </c>
    </row>
    <row r="20" spans="1:8" x14ac:dyDescent="0.2">
      <c r="A20" s="33">
        <v>113</v>
      </c>
      <c r="B20" s="33" t="s">
        <v>41</v>
      </c>
      <c r="C20" s="49">
        <v>-481607</v>
      </c>
      <c r="D20" s="49">
        <v>-407969</v>
      </c>
      <c r="E20" s="49">
        <v>-236349</v>
      </c>
      <c r="F20" s="49">
        <v>-103418</v>
      </c>
      <c r="G20" s="49">
        <v>-49240</v>
      </c>
      <c r="H20" s="49">
        <v>-14608</v>
      </c>
    </row>
    <row r="21" spans="1:8" x14ac:dyDescent="0.2">
      <c r="A21" s="33">
        <v>114</v>
      </c>
      <c r="B21" s="33" t="s">
        <v>42</v>
      </c>
      <c r="C21" s="49">
        <v>-2372415</v>
      </c>
      <c r="D21" s="49">
        <v>-2025063</v>
      </c>
      <c r="E21" s="49">
        <v>-1232143</v>
      </c>
      <c r="F21" s="49">
        <v>-609726</v>
      </c>
      <c r="G21" s="49">
        <v>-286771</v>
      </c>
      <c r="H21" s="49">
        <v>-76180</v>
      </c>
    </row>
    <row r="22" spans="1:8" x14ac:dyDescent="0.2">
      <c r="A22" s="33">
        <v>115</v>
      </c>
      <c r="B22" s="33" t="s">
        <v>43</v>
      </c>
      <c r="C22" s="49">
        <v>-1622594</v>
      </c>
      <c r="D22" s="49">
        <v>-1378083</v>
      </c>
      <c r="E22" s="49">
        <v>-806595</v>
      </c>
      <c r="F22" s="49">
        <v>-403120</v>
      </c>
      <c r="G22" s="49">
        <v>-211049</v>
      </c>
      <c r="H22" s="49">
        <v>-61349</v>
      </c>
    </row>
    <row r="23" spans="1:8" x14ac:dyDescent="0.2">
      <c r="A23" s="33">
        <v>116</v>
      </c>
      <c r="B23" s="33" t="s">
        <v>44</v>
      </c>
      <c r="C23" s="49">
        <v>-459559</v>
      </c>
      <c r="D23" s="49">
        <v>-410553</v>
      </c>
      <c r="E23" s="49">
        <v>-285288</v>
      </c>
      <c r="F23" s="49">
        <v>-161512</v>
      </c>
      <c r="G23" s="49">
        <v>-77457</v>
      </c>
      <c r="H23" s="49">
        <v>-19186</v>
      </c>
    </row>
    <row r="24" spans="1:8" x14ac:dyDescent="0.2">
      <c r="A24" s="33">
        <v>117</v>
      </c>
      <c r="B24" s="33" t="s">
        <v>45</v>
      </c>
      <c r="C24" s="49">
        <v>-244801</v>
      </c>
      <c r="D24" s="49">
        <v>-219454</v>
      </c>
      <c r="E24" s="49">
        <v>-134363</v>
      </c>
      <c r="F24" s="49">
        <v>-69125</v>
      </c>
      <c r="G24" s="49">
        <v>-34493</v>
      </c>
      <c r="H24" s="49">
        <v>-9329</v>
      </c>
    </row>
    <row r="25" spans="1:8" x14ac:dyDescent="0.2">
      <c r="A25" s="33">
        <v>119</v>
      </c>
      <c r="B25" s="33" t="s">
        <v>46</v>
      </c>
      <c r="C25" s="49">
        <v>-5156</v>
      </c>
      <c r="D25" s="49">
        <v>-3744</v>
      </c>
      <c r="E25" s="49">
        <v>-1919</v>
      </c>
      <c r="F25" s="49">
        <v>-2494</v>
      </c>
      <c r="G25" s="49">
        <v>-3005</v>
      </c>
      <c r="H25" s="49">
        <v>-1161</v>
      </c>
    </row>
    <row r="26" spans="1:8" x14ac:dyDescent="0.2">
      <c r="A26" s="33">
        <v>121</v>
      </c>
      <c r="B26" s="33" t="s">
        <v>47</v>
      </c>
      <c r="C26" s="49">
        <v>-69601</v>
      </c>
      <c r="D26" s="49">
        <v>-58796</v>
      </c>
      <c r="E26" s="49">
        <v>-35010</v>
      </c>
      <c r="F26" s="49">
        <v>-18284</v>
      </c>
      <c r="G26" s="49">
        <v>-5246</v>
      </c>
      <c r="H26" s="49">
        <v>-288</v>
      </c>
    </row>
    <row r="27" spans="1:8" x14ac:dyDescent="0.2">
      <c r="A27" s="33">
        <v>122</v>
      </c>
      <c r="B27" s="33" t="s">
        <v>48</v>
      </c>
      <c r="C27" s="49">
        <v>-117913</v>
      </c>
      <c r="D27" s="49">
        <v>-98681</v>
      </c>
      <c r="E27" s="49">
        <v>-57750</v>
      </c>
      <c r="F27" s="49">
        <v>-26948</v>
      </c>
      <c r="G27" s="49">
        <v>-11417</v>
      </c>
      <c r="H27" s="49">
        <v>-2826</v>
      </c>
    </row>
    <row r="28" spans="1:8" x14ac:dyDescent="0.2">
      <c r="A28" s="33">
        <v>123</v>
      </c>
      <c r="B28" s="33" t="s">
        <v>49</v>
      </c>
      <c r="C28" s="49">
        <v>-650862</v>
      </c>
      <c r="D28" s="49">
        <v>-542572</v>
      </c>
      <c r="E28" s="49">
        <v>-304504</v>
      </c>
      <c r="F28" s="49">
        <v>-119970</v>
      </c>
      <c r="G28" s="49">
        <v>-44280</v>
      </c>
      <c r="H28" s="49">
        <v>-11347</v>
      </c>
    </row>
    <row r="29" spans="1:8" x14ac:dyDescent="0.2">
      <c r="A29" s="33">
        <v>124</v>
      </c>
      <c r="B29" s="33" t="s">
        <v>50</v>
      </c>
      <c r="C29" s="49">
        <v>0</v>
      </c>
      <c r="D29" s="49">
        <v>0</v>
      </c>
      <c r="E29" s="49">
        <v>0</v>
      </c>
      <c r="F29" s="49">
        <v>0</v>
      </c>
      <c r="G29" s="49">
        <v>0</v>
      </c>
      <c r="H29" s="49">
        <v>0</v>
      </c>
    </row>
    <row r="30" spans="1:8" x14ac:dyDescent="0.2">
      <c r="A30" s="33">
        <v>125</v>
      </c>
      <c r="B30" s="33" t="s">
        <v>51</v>
      </c>
      <c r="C30" s="49">
        <v>-168685</v>
      </c>
      <c r="D30" s="49">
        <v>-146698</v>
      </c>
      <c r="E30" s="49">
        <v>-86414</v>
      </c>
      <c r="F30" s="49">
        <v>-34143</v>
      </c>
      <c r="G30" s="49">
        <v>-3312</v>
      </c>
      <c r="H30" s="49">
        <v>1980</v>
      </c>
    </row>
    <row r="31" spans="1:8" x14ac:dyDescent="0.2">
      <c r="A31" s="33">
        <v>126</v>
      </c>
      <c r="B31" s="33" t="s">
        <v>52</v>
      </c>
      <c r="C31" s="49">
        <v>0</v>
      </c>
      <c r="D31" s="49">
        <v>0</v>
      </c>
      <c r="E31" s="49">
        <v>0</v>
      </c>
      <c r="F31" s="49">
        <v>0</v>
      </c>
      <c r="G31" s="49">
        <v>0</v>
      </c>
      <c r="H31" s="49">
        <v>0</v>
      </c>
    </row>
    <row r="32" spans="1:8" x14ac:dyDescent="0.2">
      <c r="A32" s="33">
        <v>127</v>
      </c>
      <c r="B32" s="33" t="s">
        <v>53</v>
      </c>
      <c r="C32" s="49">
        <v>-283488</v>
      </c>
      <c r="D32" s="49">
        <v>-247431</v>
      </c>
      <c r="E32" s="49">
        <v>-158778</v>
      </c>
      <c r="F32" s="49">
        <v>-64272</v>
      </c>
      <c r="G32" s="49">
        <v>-1835</v>
      </c>
      <c r="H32" s="49">
        <v>6136</v>
      </c>
    </row>
    <row r="33" spans="1:8" x14ac:dyDescent="0.2">
      <c r="A33" s="33">
        <v>128</v>
      </c>
      <c r="B33" s="33" t="s">
        <v>54</v>
      </c>
      <c r="C33" s="49">
        <v>-563619</v>
      </c>
      <c r="D33" s="49">
        <v>-466158</v>
      </c>
      <c r="E33" s="49">
        <v>-266540</v>
      </c>
      <c r="F33" s="49">
        <v>-111357</v>
      </c>
      <c r="G33" s="49">
        <v>-50483</v>
      </c>
      <c r="H33" s="49">
        <v>-15060</v>
      </c>
    </row>
    <row r="34" spans="1:8" x14ac:dyDescent="0.2">
      <c r="A34" s="33">
        <v>129</v>
      </c>
      <c r="B34" s="33" t="s">
        <v>55</v>
      </c>
      <c r="C34" s="49">
        <v>-252364</v>
      </c>
      <c r="D34" s="49">
        <v>-220927</v>
      </c>
      <c r="E34" s="49">
        <v>-143573</v>
      </c>
      <c r="F34" s="49">
        <v>-67845</v>
      </c>
      <c r="G34" s="49">
        <v>-35866</v>
      </c>
      <c r="H34" s="49">
        <v>-11189</v>
      </c>
    </row>
    <row r="35" spans="1:8" x14ac:dyDescent="0.2">
      <c r="A35" s="33">
        <v>131</v>
      </c>
      <c r="B35" s="33" t="s">
        <v>56</v>
      </c>
      <c r="C35" s="49">
        <v>0</v>
      </c>
      <c r="D35" s="49">
        <v>0</v>
      </c>
      <c r="E35" s="49">
        <v>0</v>
      </c>
      <c r="F35" s="49">
        <v>0</v>
      </c>
      <c r="G35" s="49">
        <v>0</v>
      </c>
      <c r="H35" s="49">
        <v>0</v>
      </c>
    </row>
    <row r="36" spans="1:8" x14ac:dyDescent="0.2">
      <c r="A36" s="33">
        <v>132</v>
      </c>
      <c r="B36" s="33" t="s">
        <v>57</v>
      </c>
      <c r="C36" s="49">
        <v>-63062</v>
      </c>
      <c r="D36" s="49">
        <v>-51847</v>
      </c>
      <c r="E36" s="49">
        <v>-24170</v>
      </c>
      <c r="F36" s="49">
        <v>-10339</v>
      </c>
      <c r="G36" s="49">
        <v>-7010</v>
      </c>
      <c r="H36" s="49">
        <v>-2554</v>
      </c>
    </row>
    <row r="37" spans="1:8" x14ac:dyDescent="0.2">
      <c r="A37" s="33">
        <v>133</v>
      </c>
      <c r="B37" s="33" t="s">
        <v>58</v>
      </c>
      <c r="C37" s="49">
        <v>-271322</v>
      </c>
      <c r="D37" s="49">
        <v>-231328</v>
      </c>
      <c r="E37" s="49">
        <v>-150159</v>
      </c>
      <c r="F37" s="49">
        <v>-86969</v>
      </c>
      <c r="G37" s="49">
        <v>-36863</v>
      </c>
      <c r="H37" s="49">
        <v>-7343</v>
      </c>
    </row>
    <row r="38" spans="1:8" x14ac:dyDescent="0.2">
      <c r="A38" s="33">
        <v>135</v>
      </c>
      <c r="B38" s="33" t="s">
        <v>59</v>
      </c>
      <c r="C38" s="49">
        <v>0</v>
      </c>
      <c r="D38" s="49">
        <v>0</v>
      </c>
      <c r="E38" s="49">
        <v>0</v>
      </c>
      <c r="F38" s="49">
        <v>0</v>
      </c>
      <c r="G38" s="49">
        <v>0</v>
      </c>
      <c r="H38" s="49">
        <v>0</v>
      </c>
    </row>
    <row r="39" spans="1:8" x14ac:dyDescent="0.2">
      <c r="A39" s="33">
        <v>136</v>
      </c>
      <c r="B39" s="33" t="s">
        <v>60</v>
      </c>
      <c r="C39" s="49">
        <v>-583311</v>
      </c>
      <c r="D39" s="49">
        <v>-495860</v>
      </c>
      <c r="E39" s="49">
        <v>-299839</v>
      </c>
      <c r="F39" s="49">
        <v>-135273</v>
      </c>
      <c r="G39" s="49">
        <v>-50467</v>
      </c>
      <c r="H39" s="49">
        <v>-11023</v>
      </c>
    </row>
    <row r="40" spans="1:8" x14ac:dyDescent="0.2">
      <c r="A40" s="33">
        <v>137</v>
      </c>
      <c r="B40" s="33" t="s">
        <v>61</v>
      </c>
      <c r="C40" s="49">
        <v>0</v>
      </c>
      <c r="D40" s="49">
        <v>0</v>
      </c>
      <c r="E40" s="49">
        <v>0</v>
      </c>
      <c r="F40" s="49">
        <v>0</v>
      </c>
      <c r="G40" s="49">
        <v>0</v>
      </c>
      <c r="H40" s="49">
        <v>0</v>
      </c>
    </row>
    <row r="41" spans="1:8" x14ac:dyDescent="0.2">
      <c r="A41" s="33">
        <v>138</v>
      </c>
      <c r="B41" s="33" t="s">
        <v>62</v>
      </c>
      <c r="C41" s="49">
        <v>0</v>
      </c>
      <c r="D41" s="49">
        <v>0</v>
      </c>
      <c r="E41" s="49">
        <v>0</v>
      </c>
      <c r="F41" s="49">
        <v>0</v>
      </c>
      <c r="G41" s="49">
        <v>0</v>
      </c>
      <c r="H41" s="49">
        <v>0</v>
      </c>
    </row>
    <row r="42" spans="1:8" x14ac:dyDescent="0.2">
      <c r="A42" s="33">
        <v>140</v>
      </c>
      <c r="B42" s="33" t="s">
        <v>63</v>
      </c>
      <c r="C42" s="49">
        <v>-273144</v>
      </c>
      <c r="D42" s="49">
        <v>-233425</v>
      </c>
      <c r="E42" s="49">
        <v>-136055</v>
      </c>
      <c r="F42" s="49">
        <v>-48768</v>
      </c>
      <c r="G42" s="49">
        <v>-12348</v>
      </c>
      <c r="H42" s="49">
        <v>-2168</v>
      </c>
    </row>
    <row r="43" spans="1:8" x14ac:dyDescent="0.2">
      <c r="A43" s="33">
        <v>141</v>
      </c>
      <c r="B43" s="33" t="s">
        <v>64</v>
      </c>
      <c r="C43" s="49">
        <v>-1038668</v>
      </c>
      <c r="D43" s="49">
        <v>-894360</v>
      </c>
      <c r="E43" s="49">
        <v>-541746</v>
      </c>
      <c r="F43" s="49">
        <v>-252029</v>
      </c>
      <c r="G43" s="49">
        <v>-91035</v>
      </c>
      <c r="H43" s="49">
        <v>-17775</v>
      </c>
    </row>
    <row r="44" spans="1:8" x14ac:dyDescent="0.2">
      <c r="A44" s="33">
        <v>142</v>
      </c>
      <c r="B44" s="33" t="s">
        <v>65</v>
      </c>
      <c r="C44" s="49">
        <v>0</v>
      </c>
      <c r="D44" s="49">
        <v>0</v>
      </c>
      <c r="E44" s="49">
        <v>0</v>
      </c>
      <c r="F44" s="49">
        <v>0</v>
      </c>
      <c r="G44" s="49">
        <v>0</v>
      </c>
      <c r="H44" s="49">
        <v>0</v>
      </c>
    </row>
    <row r="45" spans="1:8" x14ac:dyDescent="0.2">
      <c r="A45" s="33">
        <v>143</v>
      </c>
      <c r="B45" s="33" t="s">
        <v>66</v>
      </c>
      <c r="C45" s="49">
        <v>-71123</v>
      </c>
      <c r="D45" s="49">
        <v>-58403</v>
      </c>
      <c r="E45" s="49">
        <v>-39057</v>
      </c>
      <c r="F45" s="49">
        <v>-23530</v>
      </c>
      <c r="G45" s="49">
        <v>-9742</v>
      </c>
      <c r="H45" s="49">
        <v>-1816</v>
      </c>
    </row>
    <row r="46" spans="1:8" x14ac:dyDescent="0.2">
      <c r="A46" s="33">
        <v>146</v>
      </c>
      <c r="B46" s="33" t="s">
        <v>67</v>
      </c>
      <c r="C46" s="49">
        <v>-152125</v>
      </c>
      <c r="D46" s="49">
        <v>-130981</v>
      </c>
      <c r="E46" s="49">
        <v>-85723</v>
      </c>
      <c r="F46" s="49">
        <v>-53294</v>
      </c>
      <c r="G46" s="49">
        <v>-29811</v>
      </c>
      <c r="H46" s="49">
        <v>-8179</v>
      </c>
    </row>
    <row r="47" spans="1:8" x14ac:dyDescent="0.2">
      <c r="A47" s="33">
        <v>147</v>
      </c>
      <c r="B47" s="33" t="s">
        <v>68</v>
      </c>
      <c r="C47" s="49">
        <v>-83608</v>
      </c>
      <c r="D47" s="49">
        <v>-73028</v>
      </c>
      <c r="E47" s="49">
        <v>-50663</v>
      </c>
      <c r="F47" s="49">
        <v>-25401</v>
      </c>
      <c r="G47" s="49">
        <v>-11671</v>
      </c>
      <c r="H47" s="49">
        <v>-3092</v>
      </c>
    </row>
    <row r="48" spans="1:8" x14ac:dyDescent="0.2">
      <c r="A48" s="33">
        <v>148</v>
      </c>
      <c r="B48" s="33" t="s">
        <v>69</v>
      </c>
      <c r="C48" s="49">
        <v>-13899</v>
      </c>
      <c r="D48" s="49">
        <v>-11010</v>
      </c>
      <c r="E48" s="49">
        <v>-6220</v>
      </c>
      <c r="F48" s="49">
        <v>-4776</v>
      </c>
      <c r="G48" s="49">
        <v>-2781</v>
      </c>
      <c r="H48" s="49">
        <v>-701</v>
      </c>
    </row>
    <row r="49" spans="1:8" x14ac:dyDescent="0.2">
      <c r="A49" s="33">
        <v>149</v>
      </c>
      <c r="B49" s="33" t="s">
        <v>70</v>
      </c>
      <c r="C49" s="49">
        <v>0</v>
      </c>
      <c r="D49" s="49">
        <v>0</v>
      </c>
      <c r="E49" s="49">
        <v>0</v>
      </c>
      <c r="F49" s="49">
        <v>0</v>
      </c>
      <c r="G49" s="49">
        <v>0</v>
      </c>
      <c r="H49" s="49">
        <v>0</v>
      </c>
    </row>
    <row r="50" spans="1:8" x14ac:dyDescent="0.2">
      <c r="A50" s="33">
        <v>150</v>
      </c>
      <c r="B50" s="33" t="s">
        <v>71</v>
      </c>
      <c r="C50" s="49">
        <v>0</v>
      </c>
      <c r="D50" s="49">
        <v>0</v>
      </c>
      <c r="E50" s="49">
        <v>0</v>
      </c>
      <c r="F50" s="49">
        <v>0</v>
      </c>
      <c r="G50" s="49">
        <v>0</v>
      </c>
      <c r="H50" s="49">
        <v>0</v>
      </c>
    </row>
    <row r="51" spans="1:8" x14ac:dyDescent="0.2">
      <c r="A51" s="33">
        <v>151</v>
      </c>
      <c r="B51" s="33" t="s">
        <v>72</v>
      </c>
      <c r="C51" s="49">
        <v>-373239</v>
      </c>
      <c r="D51" s="49">
        <v>-332640</v>
      </c>
      <c r="E51" s="49">
        <v>-207135</v>
      </c>
      <c r="F51" s="49">
        <v>-98750</v>
      </c>
      <c r="G51" s="49">
        <v>-43604</v>
      </c>
      <c r="H51" s="49">
        <v>-11095</v>
      </c>
    </row>
    <row r="52" spans="1:8" x14ac:dyDescent="0.2">
      <c r="A52" s="33">
        <v>152</v>
      </c>
      <c r="B52" s="33" t="s">
        <v>73</v>
      </c>
      <c r="C52" s="49">
        <v>-252639</v>
      </c>
      <c r="D52" s="49">
        <v>-212396</v>
      </c>
      <c r="E52" s="49">
        <v>-120310</v>
      </c>
      <c r="F52" s="49">
        <v>-59364</v>
      </c>
      <c r="G52" s="49">
        <v>-28417</v>
      </c>
      <c r="H52" s="49">
        <v>-7568</v>
      </c>
    </row>
    <row r="53" spans="1:8" x14ac:dyDescent="0.2">
      <c r="A53" s="33">
        <v>154</v>
      </c>
      <c r="B53" s="33" t="s">
        <v>74</v>
      </c>
      <c r="C53" s="49">
        <v>-4553140</v>
      </c>
      <c r="D53" s="49">
        <v>-3878177</v>
      </c>
      <c r="E53" s="49">
        <v>-2292298</v>
      </c>
      <c r="F53" s="49">
        <v>-1110281</v>
      </c>
      <c r="G53" s="49">
        <v>-549456</v>
      </c>
      <c r="H53" s="49">
        <v>-155457</v>
      </c>
    </row>
    <row r="54" spans="1:8" x14ac:dyDescent="0.2">
      <c r="A54" s="33">
        <v>156</v>
      </c>
      <c r="B54" s="33" t="s">
        <v>75</v>
      </c>
      <c r="C54" s="49">
        <v>-7848898</v>
      </c>
      <c r="D54" s="49">
        <v>-6638981</v>
      </c>
      <c r="E54" s="49">
        <v>-3877607</v>
      </c>
      <c r="F54" s="49">
        <v>-2000165</v>
      </c>
      <c r="G54" s="49">
        <v>-924192</v>
      </c>
      <c r="H54" s="49">
        <v>-228601</v>
      </c>
    </row>
    <row r="55" spans="1:8" x14ac:dyDescent="0.2">
      <c r="A55" s="33">
        <v>157</v>
      </c>
      <c r="B55" s="33" t="s">
        <v>76</v>
      </c>
      <c r="C55" s="49">
        <v>-39699</v>
      </c>
      <c r="D55" s="49">
        <v>-30929</v>
      </c>
      <c r="E55" s="49">
        <v>-13444</v>
      </c>
      <c r="F55" s="49">
        <v>-6485</v>
      </c>
      <c r="G55" s="49">
        <v>-2991</v>
      </c>
      <c r="H55" s="49">
        <v>-723</v>
      </c>
    </row>
    <row r="56" spans="1:8" x14ac:dyDescent="0.2">
      <c r="A56" s="33">
        <v>158</v>
      </c>
      <c r="B56" s="33" t="s">
        <v>77</v>
      </c>
      <c r="C56" s="49">
        <v>0</v>
      </c>
      <c r="D56" s="49">
        <v>0</v>
      </c>
      <c r="E56" s="49">
        <v>0</v>
      </c>
      <c r="F56" s="49">
        <v>0</v>
      </c>
      <c r="G56" s="49">
        <v>0</v>
      </c>
      <c r="H56" s="49">
        <v>0</v>
      </c>
    </row>
    <row r="57" spans="1:8" x14ac:dyDescent="0.2">
      <c r="A57" s="33">
        <v>160</v>
      </c>
      <c r="B57" s="33" t="s">
        <v>78</v>
      </c>
      <c r="C57" s="49">
        <v>-20316</v>
      </c>
      <c r="D57" s="49">
        <v>-16637</v>
      </c>
      <c r="E57" s="49">
        <v>-7826</v>
      </c>
      <c r="F57" s="49">
        <v>-5636</v>
      </c>
      <c r="G57" s="49">
        <v>-3392</v>
      </c>
      <c r="H57" s="49">
        <v>-875</v>
      </c>
    </row>
    <row r="58" spans="1:8" x14ac:dyDescent="0.2">
      <c r="A58" s="33">
        <v>161</v>
      </c>
      <c r="B58" s="33" t="s">
        <v>79</v>
      </c>
      <c r="C58" s="49">
        <v>-2057002</v>
      </c>
      <c r="D58" s="49">
        <v>-1794319</v>
      </c>
      <c r="E58" s="49">
        <v>-1143246</v>
      </c>
      <c r="F58" s="49">
        <v>-641847</v>
      </c>
      <c r="G58" s="49">
        <v>-341260</v>
      </c>
      <c r="H58" s="49">
        <v>-94081</v>
      </c>
    </row>
    <row r="59" spans="1:8" x14ac:dyDescent="0.2">
      <c r="A59" s="33">
        <v>162</v>
      </c>
      <c r="B59" s="33" t="s">
        <v>80</v>
      </c>
      <c r="C59" s="49">
        <v>-4240</v>
      </c>
      <c r="D59" s="49">
        <v>-3623</v>
      </c>
      <c r="E59" s="49">
        <v>-2190</v>
      </c>
      <c r="F59" s="49">
        <v>-1100</v>
      </c>
      <c r="G59" s="49">
        <v>-505</v>
      </c>
      <c r="H59" s="49">
        <v>-132</v>
      </c>
    </row>
    <row r="60" spans="1:8" x14ac:dyDescent="0.2">
      <c r="A60" s="33">
        <v>163</v>
      </c>
      <c r="B60" s="33" t="s">
        <v>81</v>
      </c>
      <c r="C60" s="49">
        <v>0</v>
      </c>
      <c r="D60" s="49">
        <v>0</v>
      </c>
      <c r="E60" s="49">
        <v>0</v>
      </c>
      <c r="F60" s="49">
        <v>0</v>
      </c>
      <c r="G60" s="49">
        <v>0</v>
      </c>
      <c r="H60" s="49">
        <v>0</v>
      </c>
    </row>
    <row r="61" spans="1:8" x14ac:dyDescent="0.2">
      <c r="A61" s="33">
        <v>164</v>
      </c>
      <c r="B61" s="33" t="s">
        <v>82</v>
      </c>
      <c r="C61" s="49">
        <v>1739</v>
      </c>
      <c r="D61" s="49">
        <v>3403</v>
      </c>
      <c r="E61" s="49">
        <v>5006</v>
      </c>
      <c r="F61" s="49">
        <v>327</v>
      </c>
      <c r="G61" s="49">
        <v>-4338</v>
      </c>
      <c r="H61" s="49">
        <v>-2189</v>
      </c>
    </row>
    <row r="62" spans="1:8" x14ac:dyDescent="0.2">
      <c r="A62" s="33">
        <v>165</v>
      </c>
      <c r="B62" s="33" t="s">
        <v>83</v>
      </c>
      <c r="C62" s="49">
        <v>-239703</v>
      </c>
      <c r="D62" s="49">
        <v>-199640</v>
      </c>
      <c r="E62" s="49">
        <v>-108258</v>
      </c>
      <c r="F62" s="49">
        <v>-41991</v>
      </c>
      <c r="G62" s="49">
        <v>-4849</v>
      </c>
      <c r="H62" s="49">
        <v>1985</v>
      </c>
    </row>
    <row r="63" spans="1:8" x14ac:dyDescent="0.2">
      <c r="A63" s="33">
        <v>166</v>
      </c>
      <c r="B63" s="33" t="s">
        <v>84</v>
      </c>
      <c r="C63" s="49">
        <v>-47059</v>
      </c>
      <c r="D63" s="49">
        <v>-40159</v>
      </c>
      <c r="E63" s="49">
        <v>-19817</v>
      </c>
      <c r="F63" s="49">
        <v>-4799</v>
      </c>
      <c r="G63" s="49">
        <v>-1166</v>
      </c>
      <c r="H63" s="49">
        <v>-471</v>
      </c>
    </row>
    <row r="64" spans="1:8" x14ac:dyDescent="0.2">
      <c r="A64" s="33">
        <v>169</v>
      </c>
      <c r="B64" s="33" t="s">
        <v>85</v>
      </c>
      <c r="C64" s="49">
        <v>0</v>
      </c>
      <c r="D64" s="49">
        <v>0</v>
      </c>
      <c r="E64" s="49">
        <v>0</v>
      </c>
      <c r="F64" s="49">
        <v>0</v>
      </c>
      <c r="G64" s="49">
        <v>0</v>
      </c>
      <c r="H64" s="49">
        <v>0</v>
      </c>
    </row>
    <row r="65" spans="1:8" x14ac:dyDescent="0.2">
      <c r="A65" s="33">
        <v>170</v>
      </c>
      <c r="B65" s="33" t="s">
        <v>86</v>
      </c>
      <c r="C65" s="49">
        <v>0</v>
      </c>
      <c r="D65" s="49">
        <v>0</v>
      </c>
      <c r="E65" s="49">
        <v>0</v>
      </c>
      <c r="F65" s="49">
        <v>0</v>
      </c>
      <c r="G65" s="49">
        <v>0</v>
      </c>
      <c r="H65" s="49">
        <v>0</v>
      </c>
    </row>
    <row r="66" spans="1:8" x14ac:dyDescent="0.2">
      <c r="A66" s="33">
        <v>171</v>
      </c>
      <c r="B66" s="33" t="s">
        <v>87</v>
      </c>
      <c r="C66" s="49">
        <v>-1717014</v>
      </c>
      <c r="D66" s="49">
        <v>-1482180</v>
      </c>
      <c r="E66" s="49">
        <v>-919783</v>
      </c>
      <c r="F66" s="49">
        <v>-475421</v>
      </c>
      <c r="G66" s="49">
        <v>-227465</v>
      </c>
      <c r="H66" s="49">
        <v>-59392</v>
      </c>
    </row>
    <row r="67" spans="1:8" x14ac:dyDescent="0.2">
      <c r="A67" s="33">
        <v>172</v>
      </c>
      <c r="B67" s="33" t="s">
        <v>88</v>
      </c>
      <c r="C67" s="49">
        <v>-755998</v>
      </c>
      <c r="D67" s="49">
        <v>-636575</v>
      </c>
      <c r="E67" s="49">
        <v>-355669</v>
      </c>
      <c r="F67" s="49">
        <v>-155946</v>
      </c>
      <c r="G67" s="49">
        <v>-66553</v>
      </c>
      <c r="H67" s="49">
        <v>-17429</v>
      </c>
    </row>
    <row r="68" spans="1:8" x14ac:dyDescent="0.2">
      <c r="A68" s="33">
        <v>173</v>
      </c>
      <c r="B68" s="33" t="s">
        <v>89</v>
      </c>
      <c r="C68" s="49">
        <v>0</v>
      </c>
      <c r="D68" s="49">
        <v>0</v>
      </c>
      <c r="E68" s="49">
        <v>0</v>
      </c>
      <c r="F68" s="49">
        <v>0</v>
      </c>
      <c r="G68" s="49">
        <v>0</v>
      </c>
      <c r="H68" s="49">
        <v>0</v>
      </c>
    </row>
    <row r="69" spans="1:8" x14ac:dyDescent="0.2">
      <c r="A69" s="33">
        <v>174</v>
      </c>
      <c r="B69" s="33" t="s">
        <v>90</v>
      </c>
      <c r="C69" s="49">
        <v>-267594</v>
      </c>
      <c r="D69" s="49">
        <v>-217628</v>
      </c>
      <c r="E69" s="49">
        <v>-105284</v>
      </c>
      <c r="F69" s="49">
        <v>-24051</v>
      </c>
      <c r="G69" s="49">
        <v>-6658</v>
      </c>
      <c r="H69" s="49">
        <v>-3199</v>
      </c>
    </row>
    <row r="70" spans="1:8" x14ac:dyDescent="0.2">
      <c r="A70" s="33">
        <v>175</v>
      </c>
      <c r="B70" s="33" t="s">
        <v>91</v>
      </c>
      <c r="C70" s="49">
        <v>0</v>
      </c>
      <c r="D70" s="49">
        <v>0</v>
      </c>
      <c r="E70" s="49">
        <v>0</v>
      </c>
      <c r="F70" s="49">
        <v>0</v>
      </c>
      <c r="G70" s="49">
        <v>0</v>
      </c>
      <c r="H70" s="49">
        <v>0</v>
      </c>
    </row>
    <row r="71" spans="1:8" x14ac:dyDescent="0.2">
      <c r="A71" s="33">
        <v>180</v>
      </c>
      <c r="B71" s="33" t="s">
        <v>92</v>
      </c>
      <c r="C71" s="49">
        <v>-19368</v>
      </c>
      <c r="D71" s="49">
        <v>-15200</v>
      </c>
      <c r="E71" s="49">
        <v>-5226</v>
      </c>
      <c r="F71" s="49">
        <v>-327</v>
      </c>
      <c r="G71" s="49">
        <v>2449</v>
      </c>
      <c r="H71" s="49">
        <v>1228</v>
      </c>
    </row>
    <row r="72" spans="1:8" x14ac:dyDescent="0.2">
      <c r="A72" s="33">
        <v>181</v>
      </c>
      <c r="B72" s="33" t="s">
        <v>93</v>
      </c>
      <c r="C72" s="49">
        <v>-375196</v>
      </c>
      <c r="D72" s="49">
        <v>-325754</v>
      </c>
      <c r="E72" s="49">
        <v>-192846</v>
      </c>
      <c r="F72" s="49">
        <v>-79042</v>
      </c>
      <c r="G72" s="49">
        <v>-24365</v>
      </c>
      <c r="H72" s="49">
        <v>-4399</v>
      </c>
    </row>
    <row r="73" spans="1:8" x14ac:dyDescent="0.2">
      <c r="A73" s="33">
        <v>182</v>
      </c>
      <c r="B73" s="33" t="s">
        <v>94</v>
      </c>
      <c r="C73" s="49">
        <v>-1591729</v>
      </c>
      <c r="D73" s="49">
        <v>-1262815</v>
      </c>
      <c r="E73" s="49">
        <v>-606148</v>
      </c>
      <c r="F73" s="49">
        <v>-125572</v>
      </c>
      <c r="G73" s="49">
        <v>124831</v>
      </c>
      <c r="H73" s="49">
        <v>69471</v>
      </c>
    </row>
    <row r="74" spans="1:8" x14ac:dyDescent="0.2">
      <c r="A74" s="33">
        <v>183</v>
      </c>
      <c r="B74" s="33" t="s">
        <v>95</v>
      </c>
      <c r="C74" s="49">
        <v>-11549</v>
      </c>
      <c r="D74" s="49">
        <v>-10198</v>
      </c>
      <c r="E74" s="49">
        <v>-7993</v>
      </c>
      <c r="F74" s="49">
        <v>-3947</v>
      </c>
      <c r="G74" s="49">
        <v>-1411</v>
      </c>
      <c r="H74" s="49">
        <v>-277</v>
      </c>
    </row>
    <row r="75" spans="1:8" x14ac:dyDescent="0.2">
      <c r="A75" s="33">
        <v>184</v>
      </c>
      <c r="B75" s="33" t="s">
        <v>96</v>
      </c>
      <c r="C75" s="49">
        <v>-5528</v>
      </c>
      <c r="D75" s="49">
        <v>-5552</v>
      </c>
      <c r="E75" s="49">
        <v>-6095</v>
      </c>
      <c r="F75" s="49">
        <v>-4145</v>
      </c>
      <c r="G75" s="49">
        <v>-1170</v>
      </c>
      <c r="H75" s="49">
        <v>0</v>
      </c>
    </row>
    <row r="76" spans="1:8" x14ac:dyDescent="0.2">
      <c r="A76" s="33">
        <v>185</v>
      </c>
      <c r="B76" s="33" t="s">
        <v>97</v>
      </c>
      <c r="C76" s="49">
        <v>-8901</v>
      </c>
      <c r="D76" s="49">
        <v>-7412</v>
      </c>
      <c r="E76" s="49">
        <v>-5971</v>
      </c>
      <c r="F76" s="49">
        <v>-5313</v>
      </c>
      <c r="G76" s="49">
        <v>-5259</v>
      </c>
      <c r="H76" s="49">
        <v>-1975</v>
      </c>
    </row>
    <row r="77" spans="1:8" x14ac:dyDescent="0.2">
      <c r="A77" s="33">
        <v>186</v>
      </c>
      <c r="B77" s="33" t="s">
        <v>98</v>
      </c>
      <c r="C77" s="49">
        <v>-10757</v>
      </c>
      <c r="D77" s="49">
        <v>-9411</v>
      </c>
      <c r="E77" s="49">
        <v>-4473</v>
      </c>
      <c r="F77" s="49">
        <v>1040</v>
      </c>
      <c r="G77" s="49">
        <v>568</v>
      </c>
      <c r="H77" s="49">
        <v>-166</v>
      </c>
    </row>
    <row r="78" spans="1:8" x14ac:dyDescent="0.2">
      <c r="A78" s="33">
        <v>187</v>
      </c>
      <c r="B78" s="33" t="s">
        <v>99</v>
      </c>
      <c r="C78" s="49">
        <v>-13402</v>
      </c>
      <c r="D78" s="49">
        <v>-10003</v>
      </c>
      <c r="E78" s="49">
        <v>-6720</v>
      </c>
      <c r="F78" s="49">
        <v>-6976</v>
      </c>
      <c r="G78" s="49">
        <v>-5531</v>
      </c>
      <c r="H78" s="49">
        <v>-1743</v>
      </c>
    </row>
    <row r="79" spans="1:8" x14ac:dyDescent="0.2">
      <c r="A79" s="33">
        <v>188</v>
      </c>
      <c r="B79" s="33" t="s">
        <v>100</v>
      </c>
      <c r="C79" s="49">
        <v>-11812</v>
      </c>
      <c r="D79" s="49">
        <v>-10853</v>
      </c>
      <c r="E79" s="49">
        <v>-6428</v>
      </c>
      <c r="F79" s="49">
        <v>-2761</v>
      </c>
      <c r="G79" s="49">
        <v>-1492</v>
      </c>
      <c r="H79" s="49">
        <v>-489</v>
      </c>
    </row>
    <row r="80" spans="1:8" x14ac:dyDescent="0.2">
      <c r="A80" s="33">
        <v>190</v>
      </c>
      <c r="B80" s="33" t="s">
        <v>101</v>
      </c>
      <c r="C80" s="49">
        <v>-7402</v>
      </c>
      <c r="D80" s="49">
        <v>-6470</v>
      </c>
      <c r="E80" s="49">
        <v>-3784</v>
      </c>
      <c r="F80" s="49">
        <v>-1833</v>
      </c>
      <c r="G80" s="49">
        <v>-791</v>
      </c>
      <c r="H80" s="49">
        <v>-190</v>
      </c>
    </row>
    <row r="81" spans="1:8" x14ac:dyDescent="0.2">
      <c r="A81" s="33">
        <v>191</v>
      </c>
      <c r="B81" s="33" t="s">
        <v>102</v>
      </c>
      <c r="C81" s="49">
        <v>-744027</v>
      </c>
      <c r="D81" s="49">
        <v>-649877</v>
      </c>
      <c r="E81" s="49">
        <v>-415290</v>
      </c>
      <c r="F81" s="49">
        <v>-201066</v>
      </c>
      <c r="G81" s="49">
        <v>-89082</v>
      </c>
      <c r="H81" s="49">
        <v>-22791</v>
      </c>
    </row>
    <row r="82" spans="1:8" x14ac:dyDescent="0.2">
      <c r="A82" s="33">
        <v>192</v>
      </c>
      <c r="B82" s="33" t="s">
        <v>103</v>
      </c>
      <c r="C82" s="49">
        <v>-14618</v>
      </c>
      <c r="D82" s="49">
        <v>-10896</v>
      </c>
      <c r="E82" s="49">
        <v>-5321</v>
      </c>
      <c r="F82" s="49">
        <v>-10136</v>
      </c>
      <c r="G82" s="49">
        <v>-7845</v>
      </c>
      <c r="H82" s="49">
        <v>-2122</v>
      </c>
    </row>
    <row r="83" spans="1:8" x14ac:dyDescent="0.2">
      <c r="A83" s="33">
        <v>193</v>
      </c>
      <c r="B83" s="33" t="s">
        <v>104</v>
      </c>
      <c r="C83" s="49">
        <v>-5530</v>
      </c>
      <c r="D83" s="49">
        <v>-2250</v>
      </c>
      <c r="E83" s="49">
        <v>250</v>
      </c>
      <c r="F83" s="49">
        <v>-215</v>
      </c>
      <c r="G83" s="49">
        <v>-662</v>
      </c>
      <c r="H83" s="49">
        <v>-298</v>
      </c>
    </row>
    <row r="84" spans="1:8" x14ac:dyDescent="0.2">
      <c r="A84" s="33">
        <v>194</v>
      </c>
      <c r="B84" s="33" t="s">
        <v>105</v>
      </c>
      <c r="C84" s="49">
        <v>-1540756</v>
      </c>
      <c r="D84" s="49">
        <v>-1310309</v>
      </c>
      <c r="E84" s="49">
        <v>-765375</v>
      </c>
      <c r="F84" s="49">
        <v>-361469</v>
      </c>
      <c r="G84" s="49">
        <v>-186197</v>
      </c>
      <c r="H84" s="49">
        <v>-55615</v>
      </c>
    </row>
    <row r="85" spans="1:8" x14ac:dyDescent="0.2">
      <c r="A85" s="33">
        <v>197</v>
      </c>
      <c r="B85" s="33" t="s">
        <v>106</v>
      </c>
      <c r="C85" s="49">
        <v>0</v>
      </c>
      <c r="D85" s="49">
        <v>0</v>
      </c>
      <c r="E85" s="49">
        <v>0</v>
      </c>
      <c r="F85" s="49">
        <v>0</v>
      </c>
      <c r="G85" s="49">
        <v>0</v>
      </c>
      <c r="H85" s="49">
        <v>0</v>
      </c>
    </row>
    <row r="86" spans="1:8" x14ac:dyDescent="0.2">
      <c r="A86" s="33">
        <v>199</v>
      </c>
      <c r="B86" s="33" t="s">
        <v>107</v>
      </c>
      <c r="C86" s="49">
        <v>-1076063</v>
      </c>
      <c r="D86" s="49">
        <v>-914105</v>
      </c>
      <c r="E86" s="49">
        <v>-566119</v>
      </c>
      <c r="F86" s="49">
        <v>-299967</v>
      </c>
      <c r="G86" s="49">
        <v>-145819</v>
      </c>
      <c r="H86" s="49">
        <v>-38118</v>
      </c>
    </row>
    <row r="87" spans="1:8" x14ac:dyDescent="0.2">
      <c r="A87" s="33">
        <v>200</v>
      </c>
      <c r="B87" s="33" t="s">
        <v>108</v>
      </c>
      <c r="C87" s="49">
        <v>-30818</v>
      </c>
      <c r="D87" s="49">
        <v>-26503</v>
      </c>
      <c r="E87" s="49">
        <v>-17360</v>
      </c>
      <c r="F87" s="49">
        <v>-8870</v>
      </c>
      <c r="G87" s="49">
        <v>-4022</v>
      </c>
      <c r="H87" s="49">
        <v>-1013</v>
      </c>
    </row>
    <row r="88" spans="1:8" x14ac:dyDescent="0.2">
      <c r="A88" s="33">
        <v>201</v>
      </c>
      <c r="B88" s="33" t="s">
        <v>109</v>
      </c>
      <c r="C88" s="49">
        <v>-664142</v>
      </c>
      <c r="D88" s="49">
        <v>-560567</v>
      </c>
      <c r="E88" s="49">
        <v>-320213</v>
      </c>
      <c r="F88" s="49">
        <v>-121533</v>
      </c>
      <c r="G88" s="49">
        <v>-29428</v>
      </c>
      <c r="H88" s="49">
        <v>-3535</v>
      </c>
    </row>
    <row r="89" spans="1:8" x14ac:dyDescent="0.2">
      <c r="A89" s="33">
        <v>202</v>
      </c>
      <c r="B89" s="33" t="s">
        <v>110</v>
      </c>
      <c r="C89" s="49">
        <v>-279177</v>
      </c>
      <c r="D89" s="49">
        <v>-240680</v>
      </c>
      <c r="E89" s="49">
        <v>-142687</v>
      </c>
      <c r="F89" s="49">
        <v>-71382</v>
      </c>
      <c r="G89" s="49">
        <v>-32726</v>
      </c>
      <c r="H89" s="49">
        <v>-8246</v>
      </c>
    </row>
    <row r="90" spans="1:8" x14ac:dyDescent="0.2">
      <c r="A90" s="33">
        <v>203</v>
      </c>
      <c r="B90" s="33" t="s">
        <v>111</v>
      </c>
      <c r="C90" s="49">
        <v>-687202</v>
      </c>
      <c r="D90" s="49">
        <v>-613412</v>
      </c>
      <c r="E90" s="49">
        <v>-439349</v>
      </c>
      <c r="F90" s="49">
        <v>-257813</v>
      </c>
      <c r="G90" s="49">
        <v>-128532</v>
      </c>
      <c r="H90" s="49">
        <v>-32689</v>
      </c>
    </row>
    <row r="91" spans="1:8" x14ac:dyDescent="0.2">
      <c r="A91" s="33">
        <v>204</v>
      </c>
      <c r="B91" s="33" t="s">
        <v>112</v>
      </c>
      <c r="C91" s="49">
        <v>-4962671</v>
      </c>
      <c r="D91" s="49">
        <v>-4293376</v>
      </c>
      <c r="E91" s="49">
        <v>-2711865</v>
      </c>
      <c r="F91" s="49">
        <v>-1424233</v>
      </c>
      <c r="G91" s="49">
        <v>-752641</v>
      </c>
      <c r="H91" s="49">
        <v>-216231</v>
      </c>
    </row>
    <row r="92" spans="1:8" x14ac:dyDescent="0.2">
      <c r="A92" s="33">
        <v>206</v>
      </c>
      <c r="B92" s="33" t="s">
        <v>113</v>
      </c>
      <c r="C92" s="49">
        <v>-1245718</v>
      </c>
      <c r="D92" s="49">
        <v>-1072782</v>
      </c>
      <c r="E92" s="49">
        <v>-692051</v>
      </c>
      <c r="F92" s="49">
        <v>-407870</v>
      </c>
      <c r="G92" s="49">
        <v>-219217</v>
      </c>
      <c r="H92" s="49">
        <v>-59475</v>
      </c>
    </row>
    <row r="93" spans="1:8" x14ac:dyDescent="0.2">
      <c r="A93" s="33">
        <v>207</v>
      </c>
      <c r="B93" s="33" t="s">
        <v>114</v>
      </c>
      <c r="C93" s="49">
        <v>0</v>
      </c>
      <c r="D93" s="49">
        <v>0</v>
      </c>
      <c r="E93" s="49">
        <v>0</v>
      </c>
      <c r="F93" s="49">
        <v>0</v>
      </c>
      <c r="G93" s="49">
        <v>0</v>
      </c>
      <c r="H93" s="49">
        <v>0</v>
      </c>
    </row>
    <row r="94" spans="1:8" x14ac:dyDescent="0.2">
      <c r="A94" s="33">
        <v>208</v>
      </c>
      <c r="B94" s="33" t="s">
        <v>115</v>
      </c>
      <c r="C94" s="49">
        <v>-16936977</v>
      </c>
      <c r="D94" s="49">
        <v>-14332371</v>
      </c>
      <c r="E94" s="49">
        <v>-8598523</v>
      </c>
      <c r="F94" s="49">
        <v>-4214276</v>
      </c>
      <c r="G94" s="49">
        <v>-2084016</v>
      </c>
      <c r="H94" s="49">
        <v>-587428</v>
      </c>
    </row>
    <row r="95" spans="1:8" x14ac:dyDescent="0.2">
      <c r="A95" s="33">
        <v>209</v>
      </c>
      <c r="B95" s="33" t="s">
        <v>116</v>
      </c>
      <c r="C95" s="49">
        <v>0</v>
      </c>
      <c r="D95" s="49">
        <v>0</v>
      </c>
      <c r="E95" s="49">
        <v>0</v>
      </c>
      <c r="F95" s="49">
        <v>0</v>
      </c>
      <c r="G95" s="49">
        <v>0</v>
      </c>
      <c r="H95" s="49">
        <v>0</v>
      </c>
    </row>
    <row r="96" spans="1:8" x14ac:dyDescent="0.2">
      <c r="A96" s="33">
        <v>211</v>
      </c>
      <c r="B96" s="33" t="s">
        <v>117</v>
      </c>
      <c r="C96" s="49">
        <v>-1462079</v>
      </c>
      <c r="D96" s="49">
        <v>-1264481</v>
      </c>
      <c r="E96" s="49">
        <v>-786233</v>
      </c>
      <c r="F96" s="49">
        <v>-416302</v>
      </c>
      <c r="G96" s="49">
        <v>-198056</v>
      </c>
      <c r="H96" s="49">
        <v>-50277</v>
      </c>
    </row>
    <row r="97" spans="1:8" x14ac:dyDescent="0.2">
      <c r="A97" s="33">
        <v>212</v>
      </c>
      <c r="B97" s="33" t="s">
        <v>118</v>
      </c>
      <c r="C97" s="49">
        <v>-1590941</v>
      </c>
      <c r="D97" s="49">
        <v>-1358620</v>
      </c>
      <c r="E97" s="49">
        <v>-850412</v>
      </c>
      <c r="F97" s="49">
        <v>-486354</v>
      </c>
      <c r="G97" s="49">
        <v>-255170</v>
      </c>
      <c r="H97" s="49">
        <v>-68511</v>
      </c>
    </row>
    <row r="98" spans="1:8" x14ac:dyDescent="0.2">
      <c r="A98" s="33">
        <v>213</v>
      </c>
      <c r="B98" s="33" t="s">
        <v>119</v>
      </c>
      <c r="C98" s="49">
        <v>-1987577</v>
      </c>
      <c r="D98" s="49">
        <v>-1684806</v>
      </c>
      <c r="E98" s="49">
        <v>-987652</v>
      </c>
      <c r="F98" s="49">
        <v>-515804</v>
      </c>
      <c r="G98" s="49">
        <v>-253636</v>
      </c>
      <c r="H98" s="49">
        <v>-66869</v>
      </c>
    </row>
    <row r="99" spans="1:8" x14ac:dyDescent="0.2">
      <c r="A99" s="33">
        <v>214</v>
      </c>
      <c r="B99" s="33" t="s">
        <v>120</v>
      </c>
      <c r="C99" s="49">
        <v>-1974476</v>
      </c>
      <c r="D99" s="49">
        <v>-1689987</v>
      </c>
      <c r="E99" s="49">
        <v>-1073418</v>
      </c>
      <c r="F99" s="49">
        <v>-583009</v>
      </c>
      <c r="G99" s="49">
        <v>-304209</v>
      </c>
      <c r="H99" s="49">
        <v>-84584</v>
      </c>
    </row>
    <row r="100" spans="1:8" x14ac:dyDescent="0.2">
      <c r="A100" s="33">
        <v>215</v>
      </c>
      <c r="B100" s="33" t="s">
        <v>121</v>
      </c>
      <c r="C100" s="49">
        <v>-1679415</v>
      </c>
      <c r="D100" s="49">
        <v>-1466745</v>
      </c>
      <c r="E100" s="49">
        <v>-975498</v>
      </c>
      <c r="F100" s="49">
        <v>-541447</v>
      </c>
      <c r="G100" s="49">
        <v>-272061</v>
      </c>
      <c r="H100" s="49">
        <v>-71961</v>
      </c>
    </row>
    <row r="101" spans="1:8" x14ac:dyDescent="0.2">
      <c r="A101" s="33">
        <v>216</v>
      </c>
      <c r="B101" s="33" t="s">
        <v>122</v>
      </c>
      <c r="C101" s="49">
        <v>-7760385</v>
      </c>
      <c r="D101" s="49">
        <v>-6654434</v>
      </c>
      <c r="E101" s="49">
        <v>-4010233</v>
      </c>
      <c r="F101" s="49">
        <v>-2064683</v>
      </c>
      <c r="G101" s="49">
        <v>-1080770</v>
      </c>
      <c r="H101" s="49">
        <v>-308984</v>
      </c>
    </row>
    <row r="102" spans="1:8" x14ac:dyDescent="0.2">
      <c r="A102" s="33">
        <v>217</v>
      </c>
      <c r="B102" s="33" t="s">
        <v>123</v>
      </c>
      <c r="C102" s="49">
        <v>-3324910</v>
      </c>
      <c r="D102" s="49">
        <v>-2872687</v>
      </c>
      <c r="E102" s="49">
        <v>-1700312</v>
      </c>
      <c r="F102" s="49">
        <v>-762549</v>
      </c>
      <c r="G102" s="49">
        <v>-433745</v>
      </c>
      <c r="H102" s="49">
        <v>-145006</v>
      </c>
    </row>
    <row r="103" spans="1:8" x14ac:dyDescent="0.2">
      <c r="A103" s="33">
        <v>218</v>
      </c>
      <c r="B103" s="33" t="s">
        <v>124</v>
      </c>
      <c r="C103" s="49">
        <v>-381559</v>
      </c>
      <c r="D103" s="49">
        <v>-321268</v>
      </c>
      <c r="E103" s="49">
        <v>-185723</v>
      </c>
      <c r="F103" s="49">
        <v>-95458</v>
      </c>
      <c r="G103" s="49">
        <v>-42680</v>
      </c>
      <c r="H103" s="49">
        <v>-10122</v>
      </c>
    </row>
    <row r="104" spans="1:8" x14ac:dyDescent="0.2">
      <c r="A104" s="33">
        <v>219</v>
      </c>
      <c r="B104" s="33" t="s">
        <v>125</v>
      </c>
      <c r="C104" s="49">
        <v>0</v>
      </c>
      <c r="D104" s="49">
        <v>0</v>
      </c>
      <c r="E104" s="49">
        <v>0</v>
      </c>
      <c r="F104" s="49">
        <v>0</v>
      </c>
      <c r="G104" s="49">
        <v>0</v>
      </c>
      <c r="H104" s="49">
        <v>0</v>
      </c>
    </row>
    <row r="105" spans="1:8" x14ac:dyDescent="0.2">
      <c r="A105" s="33">
        <v>220</v>
      </c>
      <c r="B105" s="33" t="s">
        <v>126</v>
      </c>
      <c r="C105" s="49">
        <v>0</v>
      </c>
      <c r="D105" s="49">
        <v>0</v>
      </c>
      <c r="E105" s="49">
        <v>0</v>
      </c>
      <c r="F105" s="49">
        <v>0</v>
      </c>
      <c r="G105" s="49">
        <v>0</v>
      </c>
      <c r="H105" s="49">
        <v>0</v>
      </c>
    </row>
    <row r="106" spans="1:8" x14ac:dyDescent="0.2">
      <c r="A106" s="33">
        <v>221</v>
      </c>
      <c r="B106" s="33" t="s">
        <v>127</v>
      </c>
      <c r="C106" s="49">
        <v>-5731604</v>
      </c>
      <c r="D106" s="49">
        <v>-4956894</v>
      </c>
      <c r="E106" s="49">
        <v>-3056726</v>
      </c>
      <c r="F106" s="49">
        <v>-1566960</v>
      </c>
      <c r="G106" s="49">
        <v>-791593</v>
      </c>
      <c r="H106" s="49">
        <v>-220143</v>
      </c>
    </row>
    <row r="107" spans="1:8" x14ac:dyDescent="0.2">
      <c r="A107" s="33">
        <v>222</v>
      </c>
      <c r="B107" s="33" t="s">
        <v>128</v>
      </c>
      <c r="C107" s="49">
        <v>-424392</v>
      </c>
      <c r="D107" s="49">
        <v>-364952</v>
      </c>
      <c r="E107" s="49">
        <v>-245246</v>
      </c>
      <c r="F107" s="49">
        <v>-145696</v>
      </c>
      <c r="G107" s="49">
        <v>-69673</v>
      </c>
      <c r="H107" s="49">
        <v>-16497</v>
      </c>
    </row>
    <row r="108" spans="1:8" x14ac:dyDescent="0.2">
      <c r="A108" s="33">
        <v>223</v>
      </c>
      <c r="B108" s="33" t="s">
        <v>129</v>
      </c>
      <c r="C108" s="49">
        <v>-501873</v>
      </c>
      <c r="D108" s="49">
        <v>-417682</v>
      </c>
      <c r="E108" s="49">
        <v>-213061</v>
      </c>
      <c r="F108" s="49">
        <v>-76253</v>
      </c>
      <c r="G108" s="49">
        <v>-30229</v>
      </c>
      <c r="H108" s="49">
        <v>-8997</v>
      </c>
    </row>
    <row r="109" spans="1:8" x14ac:dyDescent="0.2">
      <c r="A109" s="33">
        <v>226</v>
      </c>
      <c r="B109" s="33" t="s">
        <v>130</v>
      </c>
      <c r="C109" s="49">
        <v>-24981</v>
      </c>
      <c r="D109" s="49">
        <v>-24606</v>
      </c>
      <c r="E109" s="49">
        <v>-15945</v>
      </c>
      <c r="F109" s="49">
        <v>-8057</v>
      </c>
      <c r="G109" s="49">
        <v>-5358</v>
      </c>
      <c r="H109" s="49">
        <v>-1842</v>
      </c>
    </row>
    <row r="110" spans="1:8" x14ac:dyDescent="0.2">
      <c r="A110" s="33">
        <v>229</v>
      </c>
      <c r="B110" s="33" t="s">
        <v>131</v>
      </c>
      <c r="C110" s="49">
        <v>-2385086</v>
      </c>
      <c r="D110" s="49">
        <v>-2028106</v>
      </c>
      <c r="E110" s="49">
        <v>-1181275</v>
      </c>
      <c r="F110" s="49">
        <v>-606488</v>
      </c>
      <c r="G110" s="49">
        <v>-300281</v>
      </c>
      <c r="H110" s="49">
        <v>-80652</v>
      </c>
    </row>
    <row r="111" spans="1:8" x14ac:dyDescent="0.2">
      <c r="A111" s="33">
        <v>230</v>
      </c>
      <c r="B111" s="33" t="s">
        <v>132</v>
      </c>
      <c r="C111" s="49">
        <v>0</v>
      </c>
      <c r="D111" s="49">
        <v>0</v>
      </c>
      <c r="E111" s="49">
        <v>0</v>
      </c>
      <c r="F111" s="49">
        <v>0</v>
      </c>
      <c r="G111" s="49">
        <v>0</v>
      </c>
      <c r="H111" s="49">
        <v>0</v>
      </c>
    </row>
    <row r="112" spans="1:8" x14ac:dyDescent="0.2">
      <c r="A112" s="33">
        <v>231</v>
      </c>
      <c r="B112" s="33" t="s">
        <v>133</v>
      </c>
      <c r="C112" s="49">
        <v>0</v>
      </c>
      <c r="D112" s="49">
        <v>0</v>
      </c>
      <c r="E112" s="49">
        <v>0</v>
      </c>
      <c r="F112" s="49">
        <v>0</v>
      </c>
      <c r="G112" s="49">
        <v>0</v>
      </c>
      <c r="H112" s="49">
        <v>0</v>
      </c>
    </row>
    <row r="113" spans="1:8" x14ac:dyDescent="0.2">
      <c r="A113" s="33">
        <v>232</v>
      </c>
      <c r="B113" s="33" t="s">
        <v>134</v>
      </c>
      <c r="C113" s="49">
        <v>0</v>
      </c>
      <c r="D113" s="49">
        <v>0</v>
      </c>
      <c r="E113" s="49">
        <v>0</v>
      </c>
      <c r="F113" s="49">
        <v>0</v>
      </c>
      <c r="G113" s="49">
        <v>0</v>
      </c>
      <c r="H113" s="49">
        <v>0</v>
      </c>
    </row>
    <row r="114" spans="1:8" x14ac:dyDescent="0.2">
      <c r="A114" s="33">
        <v>233</v>
      </c>
      <c r="B114" s="33" t="s">
        <v>135</v>
      </c>
      <c r="C114" s="49">
        <v>-22051</v>
      </c>
      <c r="D114" s="49">
        <v>-19287</v>
      </c>
      <c r="E114" s="49">
        <v>-14142</v>
      </c>
      <c r="F114" s="49">
        <v>-7629</v>
      </c>
      <c r="G114" s="49">
        <v>-3407</v>
      </c>
      <c r="H114" s="49">
        <v>-821</v>
      </c>
    </row>
    <row r="115" spans="1:8" x14ac:dyDescent="0.2">
      <c r="A115" s="33">
        <v>234</v>
      </c>
      <c r="B115" s="33" t="s">
        <v>136</v>
      </c>
      <c r="C115" s="49">
        <v>-190824</v>
      </c>
      <c r="D115" s="49">
        <v>-158398</v>
      </c>
      <c r="E115" s="49">
        <v>-81875</v>
      </c>
      <c r="F115" s="49">
        <v>-35835</v>
      </c>
      <c r="G115" s="49">
        <v>-16720</v>
      </c>
      <c r="H115" s="49">
        <v>-4697</v>
      </c>
    </row>
    <row r="116" spans="1:8" x14ac:dyDescent="0.2">
      <c r="A116" s="33">
        <v>236</v>
      </c>
      <c r="B116" s="33" t="s">
        <v>137</v>
      </c>
      <c r="C116" s="49">
        <v>-14942993</v>
      </c>
      <c r="D116" s="49">
        <v>-12683588</v>
      </c>
      <c r="E116" s="49">
        <v>-7678779</v>
      </c>
      <c r="F116" s="49">
        <v>-3871829</v>
      </c>
      <c r="G116" s="49">
        <v>-1971372</v>
      </c>
      <c r="H116" s="49">
        <v>-559858</v>
      </c>
    </row>
    <row r="117" spans="1:8" x14ac:dyDescent="0.2">
      <c r="A117" s="33">
        <v>238</v>
      </c>
      <c r="B117" s="33" t="s">
        <v>138</v>
      </c>
      <c r="C117" s="49">
        <v>-431828</v>
      </c>
      <c r="D117" s="49">
        <v>-365909</v>
      </c>
      <c r="E117" s="49">
        <v>-229355</v>
      </c>
      <c r="F117" s="49">
        <v>-124428</v>
      </c>
      <c r="G117" s="49">
        <v>-67264</v>
      </c>
      <c r="H117" s="49">
        <v>-19363</v>
      </c>
    </row>
    <row r="118" spans="1:8" x14ac:dyDescent="0.2">
      <c r="A118" s="33">
        <v>239</v>
      </c>
      <c r="B118" s="33" t="s">
        <v>139</v>
      </c>
      <c r="C118" s="49">
        <v>-73480</v>
      </c>
      <c r="D118" s="49">
        <v>-62074</v>
      </c>
      <c r="E118" s="49">
        <v>-38686</v>
      </c>
      <c r="F118" s="49">
        <v>-21482</v>
      </c>
      <c r="G118" s="49">
        <v>-14197</v>
      </c>
      <c r="H118" s="49">
        <v>-4738</v>
      </c>
    </row>
    <row r="119" spans="1:8" x14ac:dyDescent="0.2">
      <c r="A119" s="33">
        <v>241</v>
      </c>
      <c r="B119" s="33" t="s">
        <v>140</v>
      </c>
      <c r="C119" s="49">
        <v>-257925</v>
      </c>
      <c r="D119" s="49">
        <v>-251226</v>
      </c>
      <c r="E119" s="49">
        <v>-185162</v>
      </c>
      <c r="F119" s="49">
        <v>-92014</v>
      </c>
      <c r="G119" s="49">
        <v>-51070</v>
      </c>
      <c r="H119" s="49">
        <v>-16099</v>
      </c>
    </row>
    <row r="120" spans="1:8" x14ac:dyDescent="0.2">
      <c r="A120" s="33">
        <v>242</v>
      </c>
      <c r="B120" s="33" t="s">
        <v>141</v>
      </c>
      <c r="C120" s="49">
        <v>-2124240</v>
      </c>
      <c r="D120" s="49">
        <v>-1816229</v>
      </c>
      <c r="E120" s="49">
        <v>-1112077</v>
      </c>
      <c r="F120" s="49">
        <v>-586056</v>
      </c>
      <c r="G120" s="49">
        <v>-301192</v>
      </c>
      <c r="H120" s="49">
        <v>-83533</v>
      </c>
    </row>
    <row r="121" spans="1:8" x14ac:dyDescent="0.2">
      <c r="A121" s="33">
        <v>245</v>
      </c>
      <c r="B121" s="33" t="s">
        <v>142</v>
      </c>
      <c r="C121" s="49">
        <v>-96100</v>
      </c>
      <c r="D121" s="49">
        <v>-83467</v>
      </c>
      <c r="E121" s="49">
        <v>-55728</v>
      </c>
      <c r="F121" s="49">
        <v>-35463</v>
      </c>
      <c r="G121" s="49">
        <v>-21428</v>
      </c>
      <c r="H121" s="49">
        <v>-6270</v>
      </c>
    </row>
    <row r="122" spans="1:8" x14ac:dyDescent="0.2">
      <c r="A122" s="33">
        <v>246</v>
      </c>
      <c r="B122" s="33" t="s">
        <v>143</v>
      </c>
      <c r="C122" s="49">
        <v>-139</v>
      </c>
      <c r="D122" s="49">
        <v>-59</v>
      </c>
      <c r="E122" s="49">
        <v>0</v>
      </c>
      <c r="F122" s="49">
        <v>0</v>
      </c>
      <c r="G122" s="49">
        <v>0</v>
      </c>
      <c r="H122" s="49">
        <v>0</v>
      </c>
    </row>
    <row r="123" spans="1:8" x14ac:dyDescent="0.2">
      <c r="A123" s="33">
        <v>247</v>
      </c>
      <c r="B123" s="33" t="s">
        <v>144</v>
      </c>
      <c r="C123" s="49">
        <v>-9213404</v>
      </c>
      <c r="D123" s="49">
        <v>-7688874</v>
      </c>
      <c r="E123" s="49">
        <v>-4427665</v>
      </c>
      <c r="F123" s="49">
        <v>-2039767</v>
      </c>
      <c r="G123" s="49">
        <v>-888150</v>
      </c>
      <c r="H123" s="49">
        <v>-229366</v>
      </c>
    </row>
    <row r="124" spans="1:8" x14ac:dyDescent="0.2">
      <c r="A124" s="33">
        <v>261</v>
      </c>
      <c r="B124" s="33" t="s">
        <v>145</v>
      </c>
      <c r="C124" s="49">
        <v>-540006</v>
      </c>
      <c r="D124" s="49">
        <v>-505793</v>
      </c>
      <c r="E124" s="49">
        <v>-339546</v>
      </c>
      <c r="F124" s="49">
        <v>-168477</v>
      </c>
      <c r="G124" s="49">
        <v>-58393</v>
      </c>
      <c r="H124" s="49">
        <v>-9399</v>
      </c>
    </row>
    <row r="125" spans="1:8" x14ac:dyDescent="0.2">
      <c r="A125" s="33">
        <v>262</v>
      </c>
      <c r="B125" s="33" t="s">
        <v>146</v>
      </c>
      <c r="C125" s="49">
        <v>-2173896</v>
      </c>
      <c r="D125" s="49">
        <v>-1874069</v>
      </c>
      <c r="E125" s="49">
        <v>-1158203</v>
      </c>
      <c r="F125" s="49">
        <v>-540208</v>
      </c>
      <c r="G125" s="49">
        <v>-178167</v>
      </c>
      <c r="H125" s="49">
        <v>-28882</v>
      </c>
    </row>
    <row r="126" spans="1:8" x14ac:dyDescent="0.2">
      <c r="A126" s="33">
        <v>263</v>
      </c>
      <c r="B126" s="33" t="s">
        <v>147</v>
      </c>
      <c r="C126" s="49">
        <v>-48984</v>
      </c>
      <c r="D126" s="49">
        <v>-48157</v>
      </c>
      <c r="E126" s="49">
        <v>-37039</v>
      </c>
      <c r="F126" s="49">
        <v>-18225</v>
      </c>
      <c r="G126" s="49">
        <v>-6455</v>
      </c>
      <c r="H126" s="49">
        <v>-1187</v>
      </c>
    </row>
    <row r="127" spans="1:8" x14ac:dyDescent="0.2">
      <c r="A127" s="33">
        <v>268</v>
      </c>
      <c r="B127" s="33" t="s">
        <v>148</v>
      </c>
      <c r="C127" s="49">
        <v>-788209</v>
      </c>
      <c r="D127" s="49">
        <v>-679905</v>
      </c>
      <c r="E127" s="49">
        <v>-398920</v>
      </c>
      <c r="F127" s="49">
        <v>-185429</v>
      </c>
      <c r="G127" s="49">
        <v>-76246</v>
      </c>
      <c r="H127" s="49">
        <v>-17995</v>
      </c>
    </row>
    <row r="128" spans="1:8" x14ac:dyDescent="0.2">
      <c r="A128" s="33">
        <v>270</v>
      </c>
      <c r="B128" s="33" t="s">
        <v>149</v>
      </c>
      <c r="C128" s="49">
        <v>25644</v>
      </c>
      <c r="D128" s="49">
        <v>60310</v>
      </c>
      <c r="E128" s="49">
        <v>19646</v>
      </c>
      <c r="F128" s="49">
        <v>-26351</v>
      </c>
      <c r="G128" s="49">
        <v>-33565</v>
      </c>
      <c r="H128" s="49">
        <v>-11867</v>
      </c>
    </row>
    <row r="129" spans="1:8" x14ac:dyDescent="0.2">
      <c r="A129" s="33">
        <v>275</v>
      </c>
      <c r="B129" s="33" t="s">
        <v>150</v>
      </c>
      <c r="C129" s="49">
        <v>-363175</v>
      </c>
      <c r="D129" s="49">
        <v>-304877</v>
      </c>
      <c r="E129" s="49">
        <v>-182832</v>
      </c>
      <c r="F129" s="49">
        <v>-91299</v>
      </c>
      <c r="G129" s="49">
        <v>-41768</v>
      </c>
      <c r="H129" s="49">
        <v>-10666</v>
      </c>
    </row>
    <row r="130" spans="1:8" x14ac:dyDescent="0.2">
      <c r="A130" s="33">
        <v>276</v>
      </c>
      <c r="B130" s="33" t="s">
        <v>151</v>
      </c>
      <c r="C130" s="49">
        <v>-548229</v>
      </c>
      <c r="D130" s="49">
        <v>-452576</v>
      </c>
      <c r="E130" s="49">
        <v>-261814</v>
      </c>
      <c r="F130" s="49">
        <v>-152145</v>
      </c>
      <c r="G130" s="49">
        <v>-81487</v>
      </c>
      <c r="H130" s="49">
        <v>-21881</v>
      </c>
    </row>
    <row r="131" spans="1:8" x14ac:dyDescent="0.2">
      <c r="A131" s="33">
        <v>277</v>
      </c>
      <c r="B131" s="33" t="s">
        <v>152</v>
      </c>
      <c r="C131" s="49">
        <v>-174047</v>
      </c>
      <c r="D131" s="49">
        <v>-151359</v>
      </c>
      <c r="E131" s="49">
        <v>-94297</v>
      </c>
      <c r="F131" s="49">
        <v>-51733</v>
      </c>
      <c r="G131" s="49">
        <v>-27277</v>
      </c>
      <c r="H131" s="49">
        <v>-7539</v>
      </c>
    </row>
    <row r="132" spans="1:8" x14ac:dyDescent="0.2">
      <c r="A132" s="33">
        <v>278</v>
      </c>
      <c r="B132" s="33" t="s">
        <v>153</v>
      </c>
      <c r="C132" s="49">
        <v>-258974</v>
      </c>
      <c r="D132" s="49">
        <v>-212687</v>
      </c>
      <c r="E132" s="49">
        <v>-118221</v>
      </c>
      <c r="F132" s="49">
        <v>-63630</v>
      </c>
      <c r="G132" s="49">
        <v>-38693</v>
      </c>
      <c r="H132" s="49">
        <v>-12148</v>
      </c>
    </row>
    <row r="133" spans="1:8" x14ac:dyDescent="0.2">
      <c r="A133" s="33">
        <v>279</v>
      </c>
      <c r="B133" s="33" t="s">
        <v>154</v>
      </c>
      <c r="C133" s="49">
        <v>-391267</v>
      </c>
      <c r="D133" s="49">
        <v>-341571</v>
      </c>
      <c r="E133" s="49">
        <v>-216297</v>
      </c>
      <c r="F133" s="49">
        <v>-109710</v>
      </c>
      <c r="G133" s="49">
        <v>-48002</v>
      </c>
      <c r="H133" s="49">
        <v>-11461</v>
      </c>
    </row>
    <row r="134" spans="1:8" x14ac:dyDescent="0.2">
      <c r="A134" s="33">
        <v>280</v>
      </c>
      <c r="B134" s="33" t="s">
        <v>155</v>
      </c>
      <c r="C134" s="49">
        <v>-4189004</v>
      </c>
      <c r="D134" s="49">
        <v>-3515985</v>
      </c>
      <c r="E134" s="49">
        <v>-2021901</v>
      </c>
      <c r="F134" s="49">
        <v>-1042435</v>
      </c>
      <c r="G134" s="49">
        <v>-528921</v>
      </c>
      <c r="H134" s="49">
        <v>-145351</v>
      </c>
    </row>
    <row r="135" spans="1:8" x14ac:dyDescent="0.2">
      <c r="A135" s="33">
        <v>282</v>
      </c>
      <c r="B135" s="33" t="s">
        <v>156</v>
      </c>
      <c r="C135" s="49">
        <v>-454882</v>
      </c>
      <c r="D135" s="49">
        <v>-389510</v>
      </c>
      <c r="E135" s="49">
        <v>-255909</v>
      </c>
      <c r="F135" s="49">
        <v>-139049</v>
      </c>
      <c r="G135" s="49">
        <v>-66424</v>
      </c>
      <c r="H135" s="49">
        <v>-16906</v>
      </c>
    </row>
    <row r="136" spans="1:8" x14ac:dyDescent="0.2">
      <c r="A136" s="33">
        <v>283</v>
      </c>
      <c r="B136" s="33" t="s">
        <v>157</v>
      </c>
      <c r="C136" s="49">
        <v>-1219474</v>
      </c>
      <c r="D136" s="49">
        <v>-1042450</v>
      </c>
      <c r="E136" s="49">
        <v>-626695</v>
      </c>
      <c r="F136" s="49">
        <v>-320608</v>
      </c>
      <c r="G136" s="49">
        <v>-148646</v>
      </c>
      <c r="H136" s="49">
        <v>-37461</v>
      </c>
    </row>
    <row r="137" spans="1:8" x14ac:dyDescent="0.2">
      <c r="A137" s="33">
        <v>284</v>
      </c>
      <c r="B137" s="33" t="s">
        <v>158</v>
      </c>
      <c r="C137" s="49">
        <v>-145110</v>
      </c>
      <c r="D137" s="49">
        <v>-130191</v>
      </c>
      <c r="E137" s="49">
        <v>-80789</v>
      </c>
      <c r="F137" s="49">
        <v>-40605</v>
      </c>
      <c r="G137" s="49">
        <v>-22012</v>
      </c>
      <c r="H137" s="49">
        <v>-6584</v>
      </c>
    </row>
    <row r="138" spans="1:8" x14ac:dyDescent="0.2">
      <c r="A138" s="33">
        <v>285</v>
      </c>
      <c r="B138" s="33" t="s">
        <v>159</v>
      </c>
      <c r="C138" s="49">
        <v>-451211</v>
      </c>
      <c r="D138" s="49">
        <v>-394810</v>
      </c>
      <c r="E138" s="49">
        <v>-230562</v>
      </c>
      <c r="F138" s="49">
        <v>-99187</v>
      </c>
      <c r="G138" s="49">
        <v>-42785</v>
      </c>
      <c r="H138" s="49">
        <v>-11615</v>
      </c>
    </row>
    <row r="139" spans="1:8" x14ac:dyDescent="0.2">
      <c r="A139" s="33">
        <v>286</v>
      </c>
      <c r="B139" s="33" t="s">
        <v>160</v>
      </c>
      <c r="C139" s="49">
        <v>-698339</v>
      </c>
      <c r="D139" s="49">
        <v>-590546</v>
      </c>
      <c r="E139" s="49">
        <v>-358845</v>
      </c>
      <c r="F139" s="49">
        <v>-178574</v>
      </c>
      <c r="G139" s="49">
        <v>-86823</v>
      </c>
      <c r="H139" s="49">
        <v>-23850</v>
      </c>
    </row>
    <row r="140" spans="1:8" x14ac:dyDescent="0.2">
      <c r="A140" s="33">
        <v>287</v>
      </c>
      <c r="B140" s="33" t="s">
        <v>161</v>
      </c>
      <c r="C140" s="49">
        <v>-193066</v>
      </c>
      <c r="D140" s="49">
        <v>-171568</v>
      </c>
      <c r="E140" s="49">
        <v>-114266</v>
      </c>
      <c r="F140" s="49">
        <v>-68122</v>
      </c>
      <c r="G140" s="49">
        <v>-31562</v>
      </c>
      <c r="H140" s="49">
        <v>-7031</v>
      </c>
    </row>
    <row r="141" spans="1:8" x14ac:dyDescent="0.2">
      <c r="A141" s="33">
        <v>288</v>
      </c>
      <c r="B141" s="33" t="s">
        <v>162</v>
      </c>
      <c r="C141" s="49">
        <v>-313263</v>
      </c>
      <c r="D141" s="49">
        <v>-279772</v>
      </c>
      <c r="E141" s="49">
        <v>-192603</v>
      </c>
      <c r="F141" s="49">
        <v>-116077</v>
      </c>
      <c r="G141" s="49">
        <v>-80693</v>
      </c>
      <c r="H141" s="49">
        <v>-27050</v>
      </c>
    </row>
    <row r="142" spans="1:8" x14ac:dyDescent="0.2">
      <c r="A142" s="33">
        <v>290</v>
      </c>
      <c r="B142" s="33" t="s">
        <v>163</v>
      </c>
      <c r="C142" s="49">
        <v>-763266</v>
      </c>
      <c r="D142" s="49">
        <v>-649091</v>
      </c>
      <c r="E142" s="49">
        <v>-358147</v>
      </c>
      <c r="F142" s="49">
        <v>-175622</v>
      </c>
      <c r="G142" s="49">
        <v>-86788</v>
      </c>
      <c r="H142" s="49">
        <v>-23722</v>
      </c>
    </row>
    <row r="143" spans="1:8" x14ac:dyDescent="0.2">
      <c r="A143" s="33">
        <v>291</v>
      </c>
      <c r="B143" s="33" t="s">
        <v>164</v>
      </c>
      <c r="C143" s="49">
        <v>-507395</v>
      </c>
      <c r="D143" s="49">
        <v>-419195</v>
      </c>
      <c r="E143" s="49">
        <v>-230960</v>
      </c>
      <c r="F143" s="49">
        <v>-125174</v>
      </c>
      <c r="G143" s="49">
        <v>-65074</v>
      </c>
      <c r="H143" s="49">
        <v>-17529</v>
      </c>
    </row>
    <row r="144" spans="1:8" x14ac:dyDescent="0.2">
      <c r="A144" s="33">
        <v>292</v>
      </c>
      <c r="B144" s="33" t="s">
        <v>165</v>
      </c>
      <c r="C144" s="49">
        <v>-384007</v>
      </c>
      <c r="D144" s="49">
        <v>-320738</v>
      </c>
      <c r="E144" s="49">
        <v>-184905</v>
      </c>
      <c r="F144" s="49">
        <v>-91198</v>
      </c>
      <c r="G144" s="49">
        <v>-48008</v>
      </c>
      <c r="H144" s="49">
        <v>-14174</v>
      </c>
    </row>
    <row r="145" spans="1:8" x14ac:dyDescent="0.2">
      <c r="A145" s="33">
        <v>293</v>
      </c>
      <c r="B145" s="33" t="s">
        <v>166</v>
      </c>
      <c r="C145" s="49">
        <v>-939578</v>
      </c>
      <c r="D145" s="49">
        <v>-861537</v>
      </c>
      <c r="E145" s="49">
        <v>-620171</v>
      </c>
      <c r="F145" s="49">
        <v>-387762</v>
      </c>
      <c r="G145" s="49">
        <v>-203157</v>
      </c>
      <c r="H145" s="49">
        <v>-52030</v>
      </c>
    </row>
    <row r="146" spans="1:8" x14ac:dyDescent="0.2">
      <c r="A146" s="33">
        <v>294</v>
      </c>
      <c r="B146" s="33" t="s">
        <v>167</v>
      </c>
      <c r="C146" s="49">
        <v>-353799</v>
      </c>
      <c r="D146" s="49">
        <v>-309431</v>
      </c>
      <c r="E146" s="49">
        <v>-165814</v>
      </c>
      <c r="F146" s="49">
        <v>-58389</v>
      </c>
      <c r="G146" s="49">
        <v>-14068</v>
      </c>
      <c r="H146" s="49">
        <v>-1941</v>
      </c>
    </row>
    <row r="147" spans="1:8" x14ac:dyDescent="0.2">
      <c r="A147" s="33">
        <v>295</v>
      </c>
      <c r="B147" s="33" t="s">
        <v>168</v>
      </c>
      <c r="C147" s="49">
        <v>-2465926</v>
      </c>
      <c r="D147" s="49">
        <v>-2183487</v>
      </c>
      <c r="E147" s="49">
        <v>-1416515</v>
      </c>
      <c r="F147" s="49">
        <v>-693888</v>
      </c>
      <c r="G147" s="49">
        <v>-299414</v>
      </c>
      <c r="H147" s="49">
        <v>-73251</v>
      </c>
    </row>
    <row r="148" spans="1:8" x14ac:dyDescent="0.2">
      <c r="A148" s="33">
        <v>296</v>
      </c>
      <c r="B148" s="33" t="s">
        <v>169</v>
      </c>
      <c r="C148" s="49">
        <v>-311022</v>
      </c>
      <c r="D148" s="49">
        <v>-277203</v>
      </c>
      <c r="E148" s="49">
        <v>-180326</v>
      </c>
      <c r="F148" s="49">
        <v>-100382</v>
      </c>
      <c r="G148" s="49">
        <v>-58680</v>
      </c>
      <c r="H148" s="49">
        <v>-17776</v>
      </c>
    </row>
    <row r="149" spans="1:8" x14ac:dyDescent="0.2">
      <c r="A149" s="33">
        <v>297</v>
      </c>
      <c r="B149" s="33" t="s">
        <v>170</v>
      </c>
      <c r="C149" s="49">
        <v>-551144</v>
      </c>
      <c r="D149" s="49">
        <v>-477667</v>
      </c>
      <c r="E149" s="49">
        <v>-273471</v>
      </c>
      <c r="F149" s="49">
        <v>-125707</v>
      </c>
      <c r="G149" s="49">
        <v>-61249</v>
      </c>
      <c r="H149" s="49">
        <v>-17543</v>
      </c>
    </row>
    <row r="150" spans="1:8" x14ac:dyDescent="0.2">
      <c r="A150" s="33">
        <v>298</v>
      </c>
      <c r="B150" s="33" t="s">
        <v>171</v>
      </c>
      <c r="C150" s="49">
        <v>-628951</v>
      </c>
      <c r="D150" s="49">
        <v>-543596</v>
      </c>
      <c r="E150" s="49">
        <v>-298949</v>
      </c>
      <c r="F150" s="49">
        <v>-139278</v>
      </c>
      <c r="G150" s="49">
        <v>-60085</v>
      </c>
      <c r="H150" s="49">
        <v>-14597</v>
      </c>
    </row>
    <row r="151" spans="1:8" x14ac:dyDescent="0.2">
      <c r="A151" s="33">
        <v>299</v>
      </c>
      <c r="B151" s="33" t="s">
        <v>172</v>
      </c>
      <c r="C151" s="49">
        <v>-341277</v>
      </c>
      <c r="D151" s="49">
        <v>-285422</v>
      </c>
      <c r="E151" s="49">
        <v>-171457</v>
      </c>
      <c r="F151" s="49">
        <v>-86547</v>
      </c>
      <c r="G151" s="49">
        <v>-36248</v>
      </c>
      <c r="H151" s="49">
        <v>-8150</v>
      </c>
    </row>
    <row r="152" spans="1:8" x14ac:dyDescent="0.2">
      <c r="A152" s="33">
        <v>301</v>
      </c>
      <c r="B152" s="33" t="s">
        <v>173</v>
      </c>
      <c r="C152" s="49">
        <v>-1179686</v>
      </c>
      <c r="D152" s="49">
        <v>-1006891</v>
      </c>
      <c r="E152" s="49">
        <v>-602350</v>
      </c>
      <c r="F152" s="49">
        <v>-300138</v>
      </c>
      <c r="G152" s="49">
        <v>-145306</v>
      </c>
      <c r="H152" s="49">
        <v>-39363</v>
      </c>
    </row>
    <row r="153" spans="1:8" x14ac:dyDescent="0.2">
      <c r="A153" s="33">
        <v>305</v>
      </c>
      <c r="B153" s="33" t="s">
        <v>174</v>
      </c>
      <c r="C153" s="49">
        <v>0</v>
      </c>
      <c r="D153" s="49">
        <v>0</v>
      </c>
      <c r="E153" s="49">
        <v>0</v>
      </c>
      <c r="F153" s="49">
        <v>0</v>
      </c>
      <c r="G153" s="49">
        <v>0</v>
      </c>
      <c r="H153" s="49">
        <v>0</v>
      </c>
    </row>
    <row r="154" spans="1:8" x14ac:dyDescent="0.2">
      <c r="A154" s="33">
        <v>310</v>
      </c>
      <c r="B154" s="33" t="s">
        <v>175</v>
      </c>
      <c r="C154" s="49">
        <v>-264000</v>
      </c>
      <c r="D154" s="49">
        <v>-223060</v>
      </c>
      <c r="E154" s="49">
        <v>-137264</v>
      </c>
      <c r="F154" s="49">
        <v>-39793</v>
      </c>
      <c r="G154" s="49">
        <v>-8759</v>
      </c>
      <c r="H154" s="49">
        <v>-2700</v>
      </c>
    </row>
    <row r="155" spans="1:8" x14ac:dyDescent="0.2">
      <c r="A155" s="33">
        <v>311</v>
      </c>
      <c r="B155" s="33" t="s">
        <v>176</v>
      </c>
      <c r="C155" s="49">
        <v>0</v>
      </c>
      <c r="D155" s="49">
        <v>0</v>
      </c>
      <c r="E155" s="49">
        <v>0</v>
      </c>
      <c r="F155" s="49">
        <v>0</v>
      </c>
      <c r="G155" s="49">
        <v>0</v>
      </c>
      <c r="H155" s="49">
        <v>0</v>
      </c>
    </row>
    <row r="156" spans="1:8" x14ac:dyDescent="0.2">
      <c r="A156" s="33">
        <v>319</v>
      </c>
      <c r="B156" s="33" t="s">
        <v>177</v>
      </c>
      <c r="C156" s="49">
        <v>0</v>
      </c>
      <c r="D156" s="49">
        <v>0</v>
      </c>
      <c r="E156" s="49">
        <v>0</v>
      </c>
      <c r="F156" s="49">
        <v>0</v>
      </c>
      <c r="G156" s="49">
        <v>0</v>
      </c>
      <c r="H156" s="49">
        <v>0</v>
      </c>
    </row>
    <row r="157" spans="1:8" x14ac:dyDescent="0.2">
      <c r="A157" s="33">
        <v>320</v>
      </c>
      <c r="B157" s="33" t="s">
        <v>178</v>
      </c>
      <c r="C157" s="49">
        <v>-171392</v>
      </c>
      <c r="D157" s="49">
        <v>-142009</v>
      </c>
      <c r="E157" s="49">
        <v>-86589</v>
      </c>
      <c r="F157" s="49">
        <v>-49060</v>
      </c>
      <c r="G157" s="49">
        <v>-22599</v>
      </c>
      <c r="H157" s="49">
        <v>-5207</v>
      </c>
    </row>
    <row r="158" spans="1:8" x14ac:dyDescent="0.2">
      <c r="A158" s="33">
        <v>325</v>
      </c>
      <c r="B158" s="33" t="s">
        <v>179</v>
      </c>
      <c r="C158" s="49">
        <v>0</v>
      </c>
      <c r="D158" s="49">
        <v>0</v>
      </c>
      <c r="E158" s="49">
        <v>0</v>
      </c>
      <c r="F158" s="49">
        <v>0</v>
      </c>
      <c r="G158" s="49">
        <v>0</v>
      </c>
      <c r="H158" s="49">
        <v>0</v>
      </c>
    </row>
    <row r="159" spans="1:8" x14ac:dyDescent="0.2">
      <c r="A159" s="33">
        <v>326</v>
      </c>
      <c r="B159" s="33" t="s">
        <v>180</v>
      </c>
      <c r="C159" s="49">
        <v>0</v>
      </c>
      <c r="D159" s="49">
        <v>0</v>
      </c>
      <c r="E159" s="49">
        <v>0</v>
      </c>
      <c r="F159" s="49">
        <v>0</v>
      </c>
      <c r="G159" s="49">
        <v>0</v>
      </c>
      <c r="H159" s="49">
        <v>0</v>
      </c>
    </row>
    <row r="160" spans="1:8" x14ac:dyDescent="0.2">
      <c r="A160" s="33">
        <v>330</v>
      </c>
      <c r="B160" s="33" t="s">
        <v>181</v>
      </c>
      <c r="C160" s="49">
        <v>-3058</v>
      </c>
      <c r="D160" s="49">
        <v>-2637</v>
      </c>
      <c r="E160" s="49">
        <v>307</v>
      </c>
      <c r="F160" s="49">
        <v>782</v>
      </c>
      <c r="G160" s="49">
        <v>90</v>
      </c>
      <c r="H160" s="49">
        <v>-87</v>
      </c>
    </row>
    <row r="161" spans="1:8" x14ac:dyDescent="0.2">
      <c r="A161" s="33">
        <v>350</v>
      </c>
      <c r="B161" s="33" t="s">
        <v>182</v>
      </c>
      <c r="C161" s="49">
        <v>-66428</v>
      </c>
      <c r="D161" s="49">
        <v>-57978</v>
      </c>
      <c r="E161" s="49">
        <v>-33887</v>
      </c>
      <c r="F161" s="49">
        <v>-19444</v>
      </c>
      <c r="G161" s="49">
        <v>-11431</v>
      </c>
      <c r="H161" s="49">
        <v>-3351</v>
      </c>
    </row>
    <row r="162" spans="1:8" x14ac:dyDescent="0.2">
      <c r="A162" s="33">
        <v>360</v>
      </c>
      <c r="B162" s="33" t="s">
        <v>183</v>
      </c>
      <c r="C162" s="49">
        <v>-50897</v>
      </c>
      <c r="D162" s="49">
        <v>-42970</v>
      </c>
      <c r="E162" s="49">
        <v>-41720</v>
      </c>
      <c r="F162" s="49">
        <v>-24652</v>
      </c>
      <c r="G162" s="49">
        <v>-10738</v>
      </c>
      <c r="H162" s="49">
        <v>-2472</v>
      </c>
    </row>
    <row r="163" spans="1:8" x14ac:dyDescent="0.2">
      <c r="A163" s="33">
        <v>400</v>
      </c>
      <c r="B163" s="33" t="s">
        <v>184</v>
      </c>
      <c r="C163" s="49">
        <v>1605</v>
      </c>
      <c r="D163" s="49">
        <v>-2756</v>
      </c>
      <c r="E163" s="49">
        <v>-11984</v>
      </c>
      <c r="F163" s="49">
        <v>-18596</v>
      </c>
      <c r="G163" s="49">
        <v>-6913</v>
      </c>
      <c r="H163" s="49">
        <v>0</v>
      </c>
    </row>
    <row r="164" spans="1:8" x14ac:dyDescent="0.2">
      <c r="A164" s="33">
        <v>402</v>
      </c>
      <c r="B164" s="33" t="s">
        <v>185</v>
      </c>
      <c r="C164" s="49">
        <v>-418942</v>
      </c>
      <c r="D164" s="49">
        <v>-352861</v>
      </c>
      <c r="E164" s="49">
        <v>-199784</v>
      </c>
      <c r="F164" s="49">
        <v>-95509</v>
      </c>
      <c r="G164" s="49">
        <v>-47884</v>
      </c>
      <c r="H164" s="49">
        <v>-13724</v>
      </c>
    </row>
    <row r="165" spans="1:8" x14ac:dyDescent="0.2">
      <c r="A165" s="33">
        <v>403</v>
      </c>
      <c r="B165" s="33" t="s">
        <v>186</v>
      </c>
      <c r="C165" s="49">
        <v>-1208881</v>
      </c>
      <c r="D165" s="49">
        <v>-1054419</v>
      </c>
      <c r="E165" s="49">
        <v>-681808</v>
      </c>
      <c r="F165" s="49">
        <v>-370374</v>
      </c>
      <c r="G165" s="49">
        <v>-182669</v>
      </c>
      <c r="H165" s="49">
        <v>-47782</v>
      </c>
    </row>
    <row r="166" spans="1:8" x14ac:dyDescent="0.2">
      <c r="A166" s="33">
        <v>405</v>
      </c>
      <c r="B166" s="33" t="s">
        <v>187</v>
      </c>
      <c r="C166" s="49">
        <v>-6946</v>
      </c>
      <c r="D166" s="49">
        <v>-4237</v>
      </c>
      <c r="E166" s="49">
        <v>-1576</v>
      </c>
      <c r="F166" s="49">
        <v>914</v>
      </c>
      <c r="G166" s="49">
        <v>2017</v>
      </c>
      <c r="H166" s="49">
        <v>814</v>
      </c>
    </row>
    <row r="167" spans="1:8" x14ac:dyDescent="0.2">
      <c r="A167" s="33">
        <v>407</v>
      </c>
      <c r="B167" s="33" t="s">
        <v>188</v>
      </c>
      <c r="C167" s="49">
        <v>-12818</v>
      </c>
      <c r="D167" s="49">
        <v>-10768</v>
      </c>
      <c r="E167" s="49">
        <v>-7952</v>
      </c>
      <c r="F167" s="49">
        <v>-4749</v>
      </c>
      <c r="G167" s="49">
        <v>-3770</v>
      </c>
      <c r="H167" s="49">
        <v>-1397</v>
      </c>
    </row>
    <row r="168" spans="1:8" x14ac:dyDescent="0.2">
      <c r="A168" s="33">
        <v>408</v>
      </c>
      <c r="B168" s="33" t="s">
        <v>189</v>
      </c>
      <c r="C168" s="49">
        <v>0</v>
      </c>
      <c r="D168" s="49">
        <v>0</v>
      </c>
      <c r="E168" s="49">
        <v>0</v>
      </c>
      <c r="F168" s="49">
        <v>0</v>
      </c>
      <c r="G168" s="49">
        <v>0</v>
      </c>
      <c r="H168" s="49">
        <v>0</v>
      </c>
    </row>
    <row r="169" spans="1:8" x14ac:dyDescent="0.2">
      <c r="A169" s="33">
        <v>409</v>
      </c>
      <c r="B169" s="33" t="s">
        <v>190</v>
      </c>
      <c r="C169" s="49">
        <v>-555735</v>
      </c>
      <c r="D169" s="49">
        <v>-476303</v>
      </c>
      <c r="E169" s="49">
        <v>-293563</v>
      </c>
      <c r="F169" s="49">
        <v>-144921</v>
      </c>
      <c r="G169" s="49">
        <v>-73810</v>
      </c>
      <c r="H169" s="49">
        <v>-21371</v>
      </c>
    </row>
    <row r="170" spans="1:8" x14ac:dyDescent="0.2">
      <c r="A170" s="33">
        <v>411</v>
      </c>
      <c r="B170" s="33" t="s">
        <v>191</v>
      </c>
      <c r="C170" s="49">
        <v>-676222</v>
      </c>
      <c r="D170" s="49">
        <v>-580823</v>
      </c>
      <c r="E170" s="49">
        <v>-347810</v>
      </c>
      <c r="F170" s="49">
        <v>-179921</v>
      </c>
      <c r="G170" s="49">
        <v>-101456</v>
      </c>
      <c r="H170" s="49">
        <v>-30846</v>
      </c>
    </row>
    <row r="171" spans="1:8" x14ac:dyDescent="0.2">
      <c r="A171" s="33">
        <v>413</v>
      </c>
      <c r="B171" s="33" t="s">
        <v>192</v>
      </c>
      <c r="C171" s="49">
        <v>-21193</v>
      </c>
      <c r="D171" s="49">
        <v>-18179</v>
      </c>
      <c r="E171" s="49">
        <v>-11384</v>
      </c>
      <c r="F171" s="49">
        <v>-3049</v>
      </c>
      <c r="G171" s="49">
        <v>-1467</v>
      </c>
      <c r="H171" s="49">
        <v>-706</v>
      </c>
    </row>
    <row r="172" spans="1:8" x14ac:dyDescent="0.2">
      <c r="A172" s="33">
        <v>417</v>
      </c>
      <c r="B172" s="33" t="s">
        <v>193</v>
      </c>
      <c r="C172" s="49">
        <v>-11040</v>
      </c>
      <c r="D172" s="49">
        <v>-9204</v>
      </c>
      <c r="E172" s="49">
        <v>-7503</v>
      </c>
      <c r="F172" s="49">
        <v>-4463</v>
      </c>
      <c r="G172" s="49">
        <v>-2778</v>
      </c>
      <c r="H172" s="49">
        <v>-891</v>
      </c>
    </row>
    <row r="173" spans="1:8" x14ac:dyDescent="0.2">
      <c r="A173" s="33">
        <v>423</v>
      </c>
      <c r="B173" s="33" t="s">
        <v>194</v>
      </c>
      <c r="C173" s="49">
        <v>-86966</v>
      </c>
      <c r="D173" s="49">
        <v>-70347</v>
      </c>
      <c r="E173" s="49">
        <v>-44119</v>
      </c>
      <c r="F173" s="49">
        <v>-23191</v>
      </c>
      <c r="G173" s="49">
        <v>-12081</v>
      </c>
      <c r="H173" s="49">
        <v>-3480</v>
      </c>
    </row>
    <row r="174" spans="1:8" x14ac:dyDescent="0.2">
      <c r="A174" s="33">
        <v>425</v>
      </c>
      <c r="B174" s="33" t="s">
        <v>195</v>
      </c>
      <c r="C174" s="49">
        <v>-271250</v>
      </c>
      <c r="D174" s="49">
        <v>-228304</v>
      </c>
      <c r="E174" s="49">
        <v>-152285</v>
      </c>
      <c r="F174" s="49">
        <v>-86764</v>
      </c>
      <c r="G174" s="49">
        <v>-48501</v>
      </c>
      <c r="H174" s="49">
        <v>-14161</v>
      </c>
    </row>
    <row r="175" spans="1:8" x14ac:dyDescent="0.2">
      <c r="A175" s="33">
        <v>440</v>
      </c>
      <c r="B175" s="33" t="s">
        <v>196</v>
      </c>
      <c r="C175" s="49">
        <v>-2168127</v>
      </c>
      <c r="D175" s="49">
        <v>-1839882</v>
      </c>
      <c r="E175" s="49">
        <v>-1122054</v>
      </c>
      <c r="F175" s="49">
        <v>-572471</v>
      </c>
      <c r="G175" s="49">
        <v>-271898</v>
      </c>
      <c r="H175" s="49">
        <v>-71223</v>
      </c>
    </row>
    <row r="176" spans="1:8" x14ac:dyDescent="0.2">
      <c r="A176" s="33">
        <v>450</v>
      </c>
      <c r="B176" s="33" t="s">
        <v>197</v>
      </c>
      <c r="C176" s="49">
        <v>0</v>
      </c>
      <c r="D176" s="49">
        <v>0</v>
      </c>
      <c r="E176" s="49">
        <v>0</v>
      </c>
      <c r="F176" s="49">
        <v>0</v>
      </c>
      <c r="G176" s="49">
        <v>0</v>
      </c>
      <c r="H176" s="49">
        <v>0</v>
      </c>
    </row>
    <row r="177" spans="1:8" x14ac:dyDescent="0.2">
      <c r="A177" s="33">
        <v>451</v>
      </c>
      <c r="B177" s="33" t="s">
        <v>198</v>
      </c>
      <c r="C177" s="49">
        <v>0</v>
      </c>
      <c r="D177" s="49">
        <v>0</v>
      </c>
      <c r="E177" s="49">
        <v>0</v>
      </c>
      <c r="F177" s="49">
        <v>0</v>
      </c>
      <c r="G177" s="49">
        <v>0</v>
      </c>
      <c r="H177" s="49">
        <v>0</v>
      </c>
    </row>
    <row r="178" spans="1:8" x14ac:dyDescent="0.2">
      <c r="A178" s="33">
        <v>452</v>
      </c>
      <c r="B178" s="33" t="s">
        <v>199</v>
      </c>
      <c r="C178" s="49">
        <v>0</v>
      </c>
      <c r="D178" s="49">
        <v>0</v>
      </c>
      <c r="E178" s="49">
        <v>0</v>
      </c>
      <c r="F178" s="49">
        <v>0</v>
      </c>
      <c r="G178" s="49">
        <v>0</v>
      </c>
      <c r="H178" s="49">
        <v>0</v>
      </c>
    </row>
    <row r="179" spans="1:8" x14ac:dyDescent="0.2">
      <c r="A179" s="33">
        <v>453</v>
      </c>
      <c r="B179" s="33" t="s">
        <v>200</v>
      </c>
      <c r="C179" s="49">
        <v>0</v>
      </c>
      <c r="D179" s="49">
        <v>0</v>
      </c>
      <c r="E179" s="49">
        <v>0</v>
      </c>
      <c r="F179" s="49">
        <v>0</v>
      </c>
      <c r="G179" s="49">
        <v>0</v>
      </c>
      <c r="H179" s="49">
        <v>0</v>
      </c>
    </row>
    <row r="180" spans="1:8" x14ac:dyDescent="0.2">
      <c r="A180" s="33">
        <v>454</v>
      </c>
      <c r="B180" s="33" t="s">
        <v>201</v>
      </c>
      <c r="C180" s="49">
        <v>-5102</v>
      </c>
      <c r="D180" s="49">
        <v>-4051</v>
      </c>
      <c r="E180" s="49">
        <v>-4285</v>
      </c>
      <c r="F180" s="49">
        <v>-4081</v>
      </c>
      <c r="G180" s="49">
        <v>-2903</v>
      </c>
      <c r="H180" s="49">
        <v>-881</v>
      </c>
    </row>
    <row r="181" spans="1:8" x14ac:dyDescent="0.2">
      <c r="A181" s="33">
        <v>501</v>
      </c>
      <c r="B181" s="33" t="s">
        <v>202</v>
      </c>
      <c r="C181" s="49">
        <v>-20505544</v>
      </c>
      <c r="D181" s="49">
        <v>-17867442</v>
      </c>
      <c r="E181" s="49">
        <v>-11359110</v>
      </c>
      <c r="F181" s="49">
        <v>-5921861</v>
      </c>
      <c r="G181" s="49">
        <v>-2833268</v>
      </c>
      <c r="H181" s="49">
        <v>-737724</v>
      </c>
    </row>
    <row r="182" spans="1:8" x14ac:dyDescent="0.2">
      <c r="A182" s="33">
        <v>502</v>
      </c>
      <c r="B182" s="33" t="s">
        <v>203</v>
      </c>
      <c r="C182" s="49">
        <v>0</v>
      </c>
      <c r="D182" s="49">
        <v>0</v>
      </c>
      <c r="E182" s="49">
        <v>0</v>
      </c>
      <c r="F182" s="49">
        <v>0</v>
      </c>
      <c r="G182" s="49">
        <v>0</v>
      </c>
      <c r="H182" s="49">
        <v>0</v>
      </c>
    </row>
    <row r="183" spans="1:8" x14ac:dyDescent="0.2">
      <c r="A183" s="33">
        <v>505</v>
      </c>
      <c r="B183" s="33" t="s">
        <v>204</v>
      </c>
      <c r="C183" s="49">
        <v>-121798</v>
      </c>
      <c r="D183" s="49">
        <v>-109065</v>
      </c>
      <c r="E183" s="49">
        <v>-68942</v>
      </c>
      <c r="F183" s="49">
        <v>-25245</v>
      </c>
      <c r="G183" s="49">
        <v>-12194</v>
      </c>
      <c r="H183" s="49">
        <v>-4345</v>
      </c>
    </row>
    <row r="184" spans="1:8" x14ac:dyDescent="0.2">
      <c r="A184" s="33">
        <v>506</v>
      </c>
      <c r="B184" s="33" t="s">
        <v>205</v>
      </c>
      <c r="C184" s="49">
        <v>-56578</v>
      </c>
      <c r="D184" s="49">
        <v>-51815</v>
      </c>
      <c r="E184" s="49">
        <v>-33209</v>
      </c>
      <c r="F184" s="49">
        <v>-15568</v>
      </c>
      <c r="G184" s="49">
        <v>-7005</v>
      </c>
      <c r="H184" s="49">
        <v>-1858</v>
      </c>
    </row>
    <row r="185" spans="1:8" x14ac:dyDescent="0.2">
      <c r="A185" s="33">
        <v>507</v>
      </c>
      <c r="B185" s="33" t="s">
        <v>206</v>
      </c>
      <c r="C185" s="49">
        <v>0</v>
      </c>
      <c r="D185" s="49">
        <v>0</v>
      </c>
      <c r="E185" s="49">
        <v>0</v>
      </c>
      <c r="F185" s="49">
        <v>0</v>
      </c>
      <c r="G185" s="49">
        <v>0</v>
      </c>
      <c r="H185" s="49">
        <v>0</v>
      </c>
    </row>
    <row r="186" spans="1:8" x14ac:dyDescent="0.2">
      <c r="A186" s="33">
        <v>522</v>
      </c>
      <c r="B186" s="33" t="s">
        <v>421</v>
      </c>
      <c r="C186" s="49">
        <v>-101</v>
      </c>
      <c r="D186" s="49">
        <v>24</v>
      </c>
      <c r="E186" s="49">
        <v>311</v>
      </c>
      <c r="F186" s="49">
        <v>531</v>
      </c>
      <c r="G186" s="49">
        <v>648</v>
      </c>
      <c r="H186" s="49">
        <v>252</v>
      </c>
    </row>
    <row r="187" spans="1:8" x14ac:dyDescent="0.2">
      <c r="A187" s="33">
        <v>601</v>
      </c>
      <c r="B187" s="33" t="s">
        <v>207</v>
      </c>
      <c r="C187" s="49">
        <v>-8146829</v>
      </c>
      <c r="D187" s="49">
        <v>-6918607</v>
      </c>
      <c r="E187" s="49">
        <v>-4185628</v>
      </c>
      <c r="F187" s="49">
        <v>-2150072</v>
      </c>
      <c r="G187" s="49">
        <v>-1047933</v>
      </c>
      <c r="H187" s="49">
        <v>-280065</v>
      </c>
    </row>
    <row r="188" spans="1:8" x14ac:dyDescent="0.2">
      <c r="A188" s="33">
        <v>602</v>
      </c>
      <c r="B188" s="33" t="s">
        <v>208</v>
      </c>
      <c r="C188" s="49">
        <v>-996466</v>
      </c>
      <c r="D188" s="49">
        <v>-839013</v>
      </c>
      <c r="E188" s="49">
        <v>-490720</v>
      </c>
      <c r="F188" s="49">
        <v>-218049</v>
      </c>
      <c r="G188" s="49">
        <v>-98574</v>
      </c>
      <c r="H188" s="49">
        <v>-27603</v>
      </c>
    </row>
    <row r="189" spans="1:8" x14ac:dyDescent="0.2">
      <c r="A189" s="33">
        <v>606</v>
      </c>
      <c r="B189" s="33" t="s">
        <v>209</v>
      </c>
      <c r="C189" s="49">
        <v>-23655</v>
      </c>
      <c r="D189" s="49">
        <v>-17884</v>
      </c>
      <c r="E189" s="49">
        <v>-11558</v>
      </c>
      <c r="F189" s="49">
        <v>-6887</v>
      </c>
      <c r="G189" s="49">
        <v>-2634</v>
      </c>
      <c r="H189" s="49">
        <v>-428</v>
      </c>
    </row>
    <row r="190" spans="1:8" x14ac:dyDescent="0.2">
      <c r="A190" s="33">
        <v>701</v>
      </c>
      <c r="B190" s="33" t="s">
        <v>210</v>
      </c>
      <c r="C190" s="49">
        <v>-820792</v>
      </c>
      <c r="D190" s="49">
        <v>-706634</v>
      </c>
      <c r="E190" s="49">
        <v>-435268</v>
      </c>
      <c r="F190" s="49">
        <v>-217915</v>
      </c>
      <c r="G190" s="49">
        <v>-99375</v>
      </c>
      <c r="H190" s="49">
        <v>-25221</v>
      </c>
    </row>
    <row r="191" spans="1:8" x14ac:dyDescent="0.2">
      <c r="A191" s="33">
        <v>702</v>
      </c>
      <c r="B191" s="33" t="s">
        <v>211</v>
      </c>
      <c r="C191" s="49">
        <v>-562788</v>
      </c>
      <c r="D191" s="49">
        <v>-501921</v>
      </c>
      <c r="E191" s="49">
        <v>-339164</v>
      </c>
      <c r="F191" s="49">
        <v>-178066</v>
      </c>
      <c r="G191" s="49">
        <v>-84621</v>
      </c>
      <c r="H191" s="49">
        <v>-21997</v>
      </c>
    </row>
    <row r="192" spans="1:8" x14ac:dyDescent="0.2">
      <c r="A192" s="33">
        <v>703</v>
      </c>
      <c r="B192" s="33" t="s">
        <v>212</v>
      </c>
      <c r="C192" s="49">
        <v>-1920267</v>
      </c>
      <c r="D192" s="49">
        <v>-1603920</v>
      </c>
      <c r="E192" s="49">
        <v>-978887</v>
      </c>
      <c r="F192" s="49">
        <v>-520803</v>
      </c>
      <c r="G192" s="49">
        <v>-293630</v>
      </c>
      <c r="H192" s="49">
        <v>-88692</v>
      </c>
    </row>
    <row r="193" spans="1:8" x14ac:dyDescent="0.2">
      <c r="A193" s="33">
        <v>704</v>
      </c>
      <c r="B193" s="33" t="s">
        <v>213</v>
      </c>
      <c r="C193" s="49">
        <v>-1770530</v>
      </c>
      <c r="D193" s="49">
        <v>-1474785</v>
      </c>
      <c r="E193" s="49">
        <v>-888066</v>
      </c>
      <c r="F193" s="49">
        <v>-380601</v>
      </c>
      <c r="G193" s="49">
        <v>-167366</v>
      </c>
      <c r="H193" s="49">
        <v>-48104</v>
      </c>
    </row>
    <row r="194" spans="1:8" x14ac:dyDescent="0.2">
      <c r="A194" s="33">
        <v>705</v>
      </c>
      <c r="B194" s="33" t="s">
        <v>214</v>
      </c>
      <c r="C194" s="49">
        <v>-1229672</v>
      </c>
      <c r="D194" s="49">
        <v>-1072118</v>
      </c>
      <c r="E194" s="49">
        <v>-669524</v>
      </c>
      <c r="F194" s="49">
        <v>-346461</v>
      </c>
      <c r="G194" s="49">
        <v>-169139</v>
      </c>
      <c r="H194" s="49">
        <v>-45081</v>
      </c>
    </row>
    <row r="195" spans="1:8" x14ac:dyDescent="0.2">
      <c r="A195" s="33">
        <v>706</v>
      </c>
      <c r="B195" s="33" t="s">
        <v>215</v>
      </c>
      <c r="C195" s="49">
        <v>-1545541</v>
      </c>
      <c r="D195" s="49">
        <v>-1353019</v>
      </c>
      <c r="E195" s="49">
        <v>-854319</v>
      </c>
      <c r="F195" s="49">
        <v>-467752</v>
      </c>
      <c r="G195" s="49">
        <v>-236138</v>
      </c>
      <c r="H195" s="49">
        <v>-62516</v>
      </c>
    </row>
    <row r="196" spans="1:8" x14ac:dyDescent="0.2">
      <c r="A196" s="33">
        <v>707</v>
      </c>
      <c r="B196" s="33" t="s">
        <v>216</v>
      </c>
      <c r="C196" s="49">
        <v>-2154025</v>
      </c>
      <c r="D196" s="49">
        <v>-1839379</v>
      </c>
      <c r="E196" s="49">
        <v>-1240519</v>
      </c>
      <c r="F196" s="49">
        <v>-821557</v>
      </c>
      <c r="G196" s="49">
        <v>-447659</v>
      </c>
      <c r="H196" s="49">
        <v>-115600</v>
      </c>
    </row>
    <row r="197" spans="1:8" x14ac:dyDescent="0.2">
      <c r="A197" s="33">
        <v>708</v>
      </c>
      <c r="B197" s="33" t="s">
        <v>217</v>
      </c>
      <c r="C197" s="49">
        <v>-285033</v>
      </c>
      <c r="D197" s="49">
        <v>-225200</v>
      </c>
      <c r="E197" s="49">
        <v>-144035</v>
      </c>
      <c r="F197" s="49">
        <v>-105315</v>
      </c>
      <c r="G197" s="49">
        <v>-76857</v>
      </c>
      <c r="H197" s="49">
        <v>-24938</v>
      </c>
    </row>
    <row r="198" spans="1:8" x14ac:dyDescent="0.2">
      <c r="A198" s="33">
        <v>709</v>
      </c>
      <c r="B198" s="33" t="s">
        <v>218</v>
      </c>
      <c r="C198" s="49">
        <v>0</v>
      </c>
      <c r="D198" s="49">
        <v>0</v>
      </c>
      <c r="E198" s="49">
        <v>0</v>
      </c>
      <c r="F198" s="49">
        <v>0</v>
      </c>
      <c r="G198" s="49">
        <v>0</v>
      </c>
      <c r="H198" s="49">
        <v>0</v>
      </c>
    </row>
    <row r="199" spans="1:8" x14ac:dyDescent="0.2">
      <c r="A199" s="33">
        <v>711</v>
      </c>
      <c r="B199" s="33" t="s">
        <v>219</v>
      </c>
      <c r="C199" s="49">
        <v>-444114</v>
      </c>
      <c r="D199" s="49">
        <v>-387731</v>
      </c>
      <c r="E199" s="49">
        <v>-284059</v>
      </c>
      <c r="F199" s="49">
        <v>-195870</v>
      </c>
      <c r="G199" s="49">
        <v>-101406</v>
      </c>
      <c r="H199" s="49">
        <v>-24207</v>
      </c>
    </row>
    <row r="200" spans="1:8" x14ac:dyDescent="0.2">
      <c r="A200" s="33">
        <v>716</v>
      </c>
      <c r="B200" s="33" t="s">
        <v>220</v>
      </c>
      <c r="C200" s="49">
        <v>-691269</v>
      </c>
      <c r="D200" s="49">
        <v>-561610</v>
      </c>
      <c r="E200" s="49">
        <v>-275481</v>
      </c>
      <c r="F200" s="49">
        <v>-123922</v>
      </c>
      <c r="G200" s="49">
        <v>-10118</v>
      </c>
      <c r="H200" s="49">
        <v>11123</v>
      </c>
    </row>
    <row r="201" spans="1:8" x14ac:dyDescent="0.2">
      <c r="A201" s="33">
        <v>717</v>
      </c>
      <c r="B201" s="33" t="s">
        <v>221</v>
      </c>
      <c r="C201" s="49">
        <v>0</v>
      </c>
      <c r="D201" s="49">
        <v>0</v>
      </c>
      <c r="E201" s="49">
        <v>0</v>
      </c>
      <c r="F201" s="49">
        <v>0</v>
      </c>
      <c r="G201" s="49">
        <v>0</v>
      </c>
      <c r="H201" s="49">
        <v>0</v>
      </c>
    </row>
    <row r="202" spans="1:8" x14ac:dyDescent="0.2">
      <c r="A202" s="33">
        <v>718</v>
      </c>
      <c r="B202" s="33" t="s">
        <v>222</v>
      </c>
      <c r="C202" s="49">
        <v>-710658</v>
      </c>
      <c r="D202" s="49">
        <v>-601907</v>
      </c>
      <c r="E202" s="49">
        <v>-374865</v>
      </c>
      <c r="F202" s="49">
        <v>-189544</v>
      </c>
      <c r="G202" s="49">
        <v>-88481</v>
      </c>
      <c r="H202" s="49">
        <v>-23091</v>
      </c>
    </row>
    <row r="203" spans="1:8" x14ac:dyDescent="0.2">
      <c r="A203" s="33">
        <v>719</v>
      </c>
      <c r="B203" s="33" t="s">
        <v>223</v>
      </c>
      <c r="C203" s="49">
        <v>0</v>
      </c>
      <c r="D203" s="49">
        <v>0</v>
      </c>
      <c r="E203" s="49">
        <v>0</v>
      </c>
      <c r="F203" s="49">
        <v>0</v>
      </c>
      <c r="G203" s="49">
        <v>0</v>
      </c>
      <c r="H203" s="49">
        <v>0</v>
      </c>
    </row>
    <row r="204" spans="1:8" x14ac:dyDescent="0.2">
      <c r="A204" s="33">
        <v>720</v>
      </c>
      <c r="B204" s="33" t="s">
        <v>224</v>
      </c>
      <c r="C204" s="49">
        <v>-864416</v>
      </c>
      <c r="D204" s="49">
        <v>-753352</v>
      </c>
      <c r="E204" s="49">
        <v>-467960</v>
      </c>
      <c r="F204" s="49">
        <v>-204794</v>
      </c>
      <c r="G204" s="49">
        <v>-87653</v>
      </c>
      <c r="H204" s="49">
        <v>-23816</v>
      </c>
    </row>
    <row r="205" spans="1:8" x14ac:dyDescent="0.2">
      <c r="A205" s="33">
        <v>721</v>
      </c>
      <c r="B205" s="33" t="s">
        <v>225</v>
      </c>
      <c r="C205" s="49">
        <v>0</v>
      </c>
      <c r="D205" s="49">
        <v>0</v>
      </c>
      <c r="E205" s="49">
        <v>0</v>
      </c>
      <c r="F205" s="49">
        <v>0</v>
      </c>
      <c r="G205" s="49">
        <v>0</v>
      </c>
      <c r="H205" s="49">
        <v>0</v>
      </c>
    </row>
    <row r="206" spans="1:8" x14ac:dyDescent="0.2">
      <c r="A206" s="33">
        <v>722</v>
      </c>
      <c r="B206" s="33" t="s">
        <v>226</v>
      </c>
      <c r="C206" s="49">
        <v>0</v>
      </c>
      <c r="D206" s="49">
        <v>0</v>
      </c>
      <c r="E206" s="49">
        <v>0</v>
      </c>
      <c r="F206" s="49">
        <v>0</v>
      </c>
      <c r="G206" s="49">
        <v>0</v>
      </c>
      <c r="H206" s="49">
        <v>0</v>
      </c>
    </row>
    <row r="207" spans="1:8" x14ac:dyDescent="0.2">
      <c r="A207" s="33">
        <v>723</v>
      </c>
      <c r="B207" s="33" t="s">
        <v>227</v>
      </c>
      <c r="C207" s="49">
        <v>-747130</v>
      </c>
      <c r="D207" s="49">
        <v>-634509</v>
      </c>
      <c r="E207" s="49">
        <v>-348700</v>
      </c>
      <c r="F207" s="49">
        <v>-173750</v>
      </c>
      <c r="G207" s="49">
        <v>-90968</v>
      </c>
      <c r="H207" s="49">
        <v>-25999</v>
      </c>
    </row>
    <row r="208" spans="1:8" x14ac:dyDescent="0.2">
      <c r="A208" s="33">
        <v>724</v>
      </c>
      <c r="B208" s="33" t="s">
        <v>228</v>
      </c>
      <c r="C208" s="49">
        <v>-621267</v>
      </c>
      <c r="D208" s="49">
        <v>-509723</v>
      </c>
      <c r="E208" s="49">
        <v>-275396</v>
      </c>
      <c r="F208" s="49">
        <v>-119223</v>
      </c>
      <c r="G208" s="49">
        <v>-43129</v>
      </c>
      <c r="H208" s="49">
        <v>-9137</v>
      </c>
    </row>
    <row r="209" spans="1:8" x14ac:dyDescent="0.2">
      <c r="A209" s="33">
        <v>725</v>
      </c>
      <c r="B209" s="33" t="s">
        <v>229</v>
      </c>
      <c r="C209" s="49">
        <v>-709007</v>
      </c>
      <c r="D209" s="49">
        <v>-414512</v>
      </c>
      <c r="E209" s="49">
        <v>-37491</v>
      </c>
      <c r="F209" s="49">
        <v>-291</v>
      </c>
      <c r="G209" s="49">
        <v>0</v>
      </c>
      <c r="H209" s="49">
        <v>0</v>
      </c>
    </row>
    <row r="210" spans="1:8" x14ac:dyDescent="0.2">
      <c r="A210" s="33">
        <v>726</v>
      </c>
      <c r="B210" s="33" t="s">
        <v>230</v>
      </c>
      <c r="C210" s="49">
        <v>-995</v>
      </c>
      <c r="D210" s="49">
        <v>-431</v>
      </c>
      <c r="E210" s="49">
        <v>0</v>
      </c>
      <c r="F210" s="49">
        <v>0</v>
      </c>
      <c r="G210" s="49">
        <v>0</v>
      </c>
      <c r="H210" s="49">
        <v>0</v>
      </c>
    </row>
    <row r="211" spans="1:8" x14ac:dyDescent="0.2">
      <c r="A211" s="33">
        <v>728</v>
      </c>
      <c r="B211" s="33" t="s">
        <v>231</v>
      </c>
      <c r="C211" s="49">
        <v>-726593</v>
      </c>
      <c r="D211" s="49">
        <v>-597455</v>
      </c>
      <c r="E211" s="49">
        <v>-363047</v>
      </c>
      <c r="F211" s="49">
        <v>-173535</v>
      </c>
      <c r="G211" s="49">
        <v>-87366</v>
      </c>
      <c r="H211" s="49">
        <v>-25898</v>
      </c>
    </row>
    <row r="212" spans="1:8" x14ac:dyDescent="0.2">
      <c r="A212" s="33">
        <v>729</v>
      </c>
      <c r="B212" s="33" t="s">
        <v>232</v>
      </c>
      <c r="C212" s="49">
        <v>-831947</v>
      </c>
      <c r="D212" s="49">
        <v>-722087</v>
      </c>
      <c r="E212" s="49">
        <v>-452513</v>
      </c>
      <c r="F212" s="49">
        <v>-256608</v>
      </c>
      <c r="G212" s="49">
        <v>-137392</v>
      </c>
      <c r="H212" s="49">
        <v>-37778</v>
      </c>
    </row>
    <row r="213" spans="1:8" x14ac:dyDescent="0.2">
      <c r="A213" s="33">
        <v>730</v>
      </c>
      <c r="B213" s="33" t="s">
        <v>233</v>
      </c>
      <c r="C213" s="49">
        <v>0</v>
      </c>
      <c r="D213" s="49">
        <v>0</v>
      </c>
      <c r="E213" s="49">
        <v>0</v>
      </c>
      <c r="F213" s="49">
        <v>0</v>
      </c>
      <c r="G213" s="49">
        <v>0</v>
      </c>
      <c r="H213" s="49">
        <v>0</v>
      </c>
    </row>
    <row r="214" spans="1:8" x14ac:dyDescent="0.2">
      <c r="A214" s="33">
        <v>731</v>
      </c>
      <c r="B214" s="33" t="s">
        <v>234</v>
      </c>
      <c r="C214" s="49">
        <v>0</v>
      </c>
      <c r="D214" s="49">
        <v>0</v>
      </c>
      <c r="E214" s="49">
        <v>0</v>
      </c>
      <c r="F214" s="49">
        <v>0</v>
      </c>
      <c r="G214" s="49">
        <v>0</v>
      </c>
      <c r="H214" s="49">
        <v>0</v>
      </c>
    </row>
    <row r="215" spans="1:8" x14ac:dyDescent="0.2">
      <c r="A215" s="33">
        <v>733</v>
      </c>
      <c r="B215" s="33" t="s">
        <v>235</v>
      </c>
      <c r="C215" s="49">
        <v>-837330</v>
      </c>
      <c r="D215" s="49">
        <v>-756621</v>
      </c>
      <c r="E215" s="49">
        <v>-513164</v>
      </c>
      <c r="F215" s="49">
        <v>-317517</v>
      </c>
      <c r="G215" s="49">
        <v>-185025</v>
      </c>
      <c r="H215" s="49">
        <v>-52911</v>
      </c>
    </row>
    <row r="216" spans="1:8" x14ac:dyDescent="0.2">
      <c r="A216" s="33">
        <v>734</v>
      </c>
      <c r="B216" s="33" t="s">
        <v>236</v>
      </c>
      <c r="C216" s="49">
        <v>-825639</v>
      </c>
      <c r="D216" s="49">
        <v>-709129</v>
      </c>
      <c r="E216" s="49">
        <v>-412294</v>
      </c>
      <c r="F216" s="49">
        <v>-243861</v>
      </c>
      <c r="G216" s="49">
        <v>-134818</v>
      </c>
      <c r="H216" s="49">
        <v>-36690</v>
      </c>
    </row>
    <row r="217" spans="1:8" x14ac:dyDescent="0.2">
      <c r="A217" s="33">
        <v>735</v>
      </c>
      <c r="B217" s="33" t="s">
        <v>237</v>
      </c>
      <c r="C217" s="49">
        <v>-1289471</v>
      </c>
      <c r="D217" s="49">
        <v>-1105673</v>
      </c>
      <c r="E217" s="49">
        <v>-678576</v>
      </c>
      <c r="F217" s="49">
        <v>-360360</v>
      </c>
      <c r="G217" s="49">
        <v>-166871</v>
      </c>
      <c r="H217" s="49">
        <v>-40784</v>
      </c>
    </row>
    <row r="218" spans="1:8" x14ac:dyDescent="0.2">
      <c r="A218" s="33">
        <v>736</v>
      </c>
      <c r="B218" s="33" t="s">
        <v>238</v>
      </c>
      <c r="C218" s="49">
        <v>0</v>
      </c>
      <c r="D218" s="49">
        <v>0</v>
      </c>
      <c r="E218" s="49">
        <v>0</v>
      </c>
      <c r="F218" s="49">
        <v>0</v>
      </c>
      <c r="G218" s="49">
        <v>0</v>
      </c>
      <c r="H218" s="49">
        <v>0</v>
      </c>
    </row>
    <row r="219" spans="1:8" x14ac:dyDescent="0.2">
      <c r="A219" s="33">
        <v>737</v>
      </c>
      <c r="B219" s="33" t="s">
        <v>239</v>
      </c>
      <c r="C219" s="49">
        <v>-640845</v>
      </c>
      <c r="D219" s="49">
        <v>-563869</v>
      </c>
      <c r="E219" s="49">
        <v>-378863</v>
      </c>
      <c r="F219" s="49">
        <v>-196294</v>
      </c>
      <c r="G219" s="49">
        <v>-89998</v>
      </c>
      <c r="H219" s="49">
        <v>-22742</v>
      </c>
    </row>
    <row r="220" spans="1:8" x14ac:dyDescent="0.2">
      <c r="A220" s="33">
        <v>738</v>
      </c>
      <c r="B220" s="33" t="s">
        <v>240</v>
      </c>
      <c r="C220" s="49">
        <v>-969716</v>
      </c>
      <c r="D220" s="49">
        <v>-887703</v>
      </c>
      <c r="E220" s="49">
        <v>-723047</v>
      </c>
      <c r="F220" s="49">
        <v>-404319</v>
      </c>
      <c r="G220" s="49">
        <v>-122179</v>
      </c>
      <c r="H220" s="49">
        <v>-10149</v>
      </c>
    </row>
    <row r="221" spans="1:8" x14ac:dyDescent="0.2">
      <c r="A221" s="33">
        <v>739</v>
      </c>
      <c r="B221" s="33" t="s">
        <v>241</v>
      </c>
      <c r="C221" s="49">
        <v>-430495</v>
      </c>
      <c r="D221" s="49">
        <v>-369777</v>
      </c>
      <c r="E221" s="49">
        <v>-242084</v>
      </c>
      <c r="F221" s="49">
        <v>-148527</v>
      </c>
      <c r="G221" s="49">
        <v>-99273</v>
      </c>
      <c r="H221" s="49">
        <v>-32067</v>
      </c>
    </row>
    <row r="222" spans="1:8" x14ac:dyDescent="0.2">
      <c r="A222" s="33">
        <v>740</v>
      </c>
      <c r="B222" s="33" t="s">
        <v>242</v>
      </c>
      <c r="C222" s="49">
        <v>0</v>
      </c>
      <c r="D222" s="49">
        <v>0</v>
      </c>
      <c r="E222" s="49">
        <v>0</v>
      </c>
      <c r="F222" s="49">
        <v>0</v>
      </c>
      <c r="G222" s="49">
        <v>0</v>
      </c>
      <c r="H222" s="49">
        <v>0</v>
      </c>
    </row>
    <row r="223" spans="1:8" x14ac:dyDescent="0.2">
      <c r="A223" s="33">
        <v>741</v>
      </c>
      <c r="B223" s="33" t="s">
        <v>243</v>
      </c>
      <c r="C223" s="49">
        <v>-1276511</v>
      </c>
      <c r="D223" s="49">
        <v>-1122466</v>
      </c>
      <c r="E223" s="49">
        <v>-733100</v>
      </c>
      <c r="F223" s="49">
        <v>-383354</v>
      </c>
      <c r="G223" s="49">
        <v>-171760</v>
      </c>
      <c r="H223" s="49">
        <v>-41368</v>
      </c>
    </row>
    <row r="224" spans="1:8" x14ac:dyDescent="0.2">
      <c r="A224" s="33">
        <v>742</v>
      </c>
      <c r="B224" s="33" t="s">
        <v>244</v>
      </c>
      <c r="C224" s="49">
        <v>-286679</v>
      </c>
      <c r="D224" s="49">
        <v>-238186</v>
      </c>
      <c r="E224" s="49">
        <v>-134061</v>
      </c>
      <c r="F224" s="49">
        <v>-53276</v>
      </c>
      <c r="G224" s="49">
        <v>-21092</v>
      </c>
      <c r="H224" s="49">
        <v>-5796</v>
      </c>
    </row>
    <row r="225" spans="1:8" x14ac:dyDescent="0.2">
      <c r="A225" s="33">
        <v>743</v>
      </c>
      <c r="B225" s="33" t="s">
        <v>245</v>
      </c>
      <c r="C225" s="49">
        <v>-817706</v>
      </c>
      <c r="D225" s="49">
        <v>-667078</v>
      </c>
      <c r="E225" s="49">
        <v>-358690</v>
      </c>
      <c r="F225" s="49">
        <v>-179139</v>
      </c>
      <c r="G225" s="49">
        <v>-86467</v>
      </c>
      <c r="H225" s="49">
        <v>-22832</v>
      </c>
    </row>
    <row r="226" spans="1:8" x14ac:dyDescent="0.2">
      <c r="A226" s="33">
        <v>744</v>
      </c>
      <c r="B226" s="33" t="s">
        <v>246</v>
      </c>
      <c r="C226" s="49">
        <v>0</v>
      </c>
      <c r="D226" s="49">
        <v>0</v>
      </c>
      <c r="E226" s="49">
        <v>0</v>
      </c>
      <c r="F226" s="49">
        <v>0</v>
      </c>
      <c r="G226" s="49">
        <v>0</v>
      </c>
      <c r="H226" s="49">
        <v>0</v>
      </c>
    </row>
    <row r="227" spans="1:8" x14ac:dyDescent="0.2">
      <c r="A227" s="33">
        <v>745</v>
      </c>
      <c r="B227" s="33" t="s">
        <v>247</v>
      </c>
      <c r="C227" s="49">
        <v>-996072</v>
      </c>
      <c r="D227" s="49">
        <v>-865557</v>
      </c>
      <c r="E227" s="49">
        <v>-567485</v>
      </c>
      <c r="F227" s="49">
        <v>-312180</v>
      </c>
      <c r="G227" s="49">
        <v>-164447</v>
      </c>
      <c r="H227" s="49">
        <v>-45932</v>
      </c>
    </row>
    <row r="228" spans="1:8" x14ac:dyDescent="0.2">
      <c r="A228" s="33">
        <v>747</v>
      </c>
      <c r="B228" s="33" t="s">
        <v>248</v>
      </c>
      <c r="C228" s="49">
        <v>-624791</v>
      </c>
      <c r="D228" s="49">
        <v>-524444</v>
      </c>
      <c r="E228" s="49">
        <v>-316868</v>
      </c>
      <c r="F228" s="49">
        <v>-144194</v>
      </c>
      <c r="G228" s="49">
        <v>-71061</v>
      </c>
      <c r="H228" s="49">
        <v>-21361</v>
      </c>
    </row>
    <row r="229" spans="1:8" x14ac:dyDescent="0.2">
      <c r="A229" s="33">
        <v>748</v>
      </c>
      <c r="B229" s="33" t="s">
        <v>249</v>
      </c>
      <c r="C229" s="49">
        <v>-393160</v>
      </c>
      <c r="D229" s="49">
        <v>-338314</v>
      </c>
      <c r="E229" s="49">
        <v>-186603</v>
      </c>
      <c r="F229" s="49">
        <v>-70307</v>
      </c>
      <c r="G229" s="49">
        <v>-25702</v>
      </c>
      <c r="H229" s="49">
        <v>-6751</v>
      </c>
    </row>
    <row r="230" spans="1:8" x14ac:dyDescent="0.2">
      <c r="A230" s="33">
        <v>749</v>
      </c>
      <c r="B230" s="33" t="s">
        <v>250</v>
      </c>
      <c r="C230" s="49">
        <v>-969157</v>
      </c>
      <c r="D230" s="49">
        <v>-831072</v>
      </c>
      <c r="E230" s="49">
        <v>-517961</v>
      </c>
      <c r="F230" s="49">
        <v>-295750</v>
      </c>
      <c r="G230" s="49">
        <v>-183646</v>
      </c>
      <c r="H230" s="49">
        <v>-57584</v>
      </c>
    </row>
    <row r="231" spans="1:8" x14ac:dyDescent="0.2">
      <c r="A231" s="33">
        <v>750</v>
      </c>
      <c r="B231" s="33" t="s">
        <v>251</v>
      </c>
      <c r="C231" s="49">
        <v>0</v>
      </c>
      <c r="D231" s="49">
        <v>0</v>
      </c>
      <c r="E231" s="49">
        <v>0</v>
      </c>
      <c r="F231" s="49">
        <v>0</v>
      </c>
      <c r="G231" s="49">
        <v>0</v>
      </c>
      <c r="H231" s="49">
        <v>0</v>
      </c>
    </row>
    <row r="232" spans="1:8" x14ac:dyDescent="0.2">
      <c r="A232" s="33">
        <v>751</v>
      </c>
      <c r="B232" s="33" t="s">
        <v>252</v>
      </c>
      <c r="C232" s="49">
        <v>-18618</v>
      </c>
      <c r="D232" s="49">
        <v>-16624</v>
      </c>
      <c r="E232" s="49">
        <v>-9953</v>
      </c>
      <c r="F232" s="49">
        <v>-3985</v>
      </c>
      <c r="G232" s="49">
        <v>-2542</v>
      </c>
      <c r="H232" s="49">
        <v>-971</v>
      </c>
    </row>
    <row r="233" spans="1:8" x14ac:dyDescent="0.2">
      <c r="A233" s="33">
        <v>752</v>
      </c>
      <c r="B233" s="33" t="s">
        <v>253</v>
      </c>
      <c r="C233" s="49">
        <v>-1425604</v>
      </c>
      <c r="D233" s="49">
        <v>-1266839</v>
      </c>
      <c r="E233" s="49">
        <v>-848520</v>
      </c>
      <c r="F233" s="49">
        <v>-482103</v>
      </c>
      <c r="G233" s="49">
        <v>-320732</v>
      </c>
      <c r="H233" s="49">
        <v>-106739</v>
      </c>
    </row>
    <row r="234" spans="1:8" x14ac:dyDescent="0.2">
      <c r="A234" s="33">
        <v>753</v>
      </c>
      <c r="B234" s="33" t="s">
        <v>254</v>
      </c>
      <c r="C234" s="49">
        <v>-1107423</v>
      </c>
      <c r="D234" s="49">
        <v>-994341</v>
      </c>
      <c r="E234" s="49">
        <v>-676630</v>
      </c>
      <c r="F234" s="49">
        <v>-436520</v>
      </c>
      <c r="G234" s="49">
        <v>-260382</v>
      </c>
      <c r="H234" s="49">
        <v>-74562</v>
      </c>
    </row>
    <row r="235" spans="1:8" x14ac:dyDescent="0.2">
      <c r="A235" s="33">
        <v>754</v>
      </c>
      <c r="B235" s="33" t="s">
        <v>255</v>
      </c>
      <c r="C235" s="49">
        <v>-799938</v>
      </c>
      <c r="D235" s="49">
        <v>-686340</v>
      </c>
      <c r="E235" s="49">
        <v>-356927</v>
      </c>
      <c r="F235" s="49">
        <v>-151748</v>
      </c>
      <c r="G235" s="49">
        <v>-102819</v>
      </c>
      <c r="H235" s="49">
        <v>-38118</v>
      </c>
    </row>
    <row r="236" spans="1:8" x14ac:dyDescent="0.2">
      <c r="A236" s="33">
        <v>756</v>
      </c>
      <c r="B236" s="33" t="s">
        <v>256</v>
      </c>
      <c r="C236" s="49">
        <v>-1450373</v>
      </c>
      <c r="D236" s="49">
        <v>-1202405</v>
      </c>
      <c r="E236" s="49">
        <v>-678303</v>
      </c>
      <c r="F236" s="49">
        <v>-276527</v>
      </c>
      <c r="G236" s="49">
        <v>-71520</v>
      </c>
      <c r="H236" s="49">
        <v>-7890</v>
      </c>
    </row>
    <row r="237" spans="1:8" x14ac:dyDescent="0.2">
      <c r="A237" s="33">
        <v>757</v>
      </c>
      <c r="B237" s="33" t="s">
        <v>257</v>
      </c>
      <c r="C237" s="49">
        <v>-409783</v>
      </c>
      <c r="D237" s="49">
        <v>-349025</v>
      </c>
      <c r="E237" s="49">
        <v>-213202</v>
      </c>
      <c r="F237" s="49">
        <v>-102690</v>
      </c>
      <c r="G237" s="49">
        <v>-54462</v>
      </c>
      <c r="H237" s="49">
        <v>-16636</v>
      </c>
    </row>
    <row r="238" spans="1:8" x14ac:dyDescent="0.2">
      <c r="A238" s="33">
        <v>759</v>
      </c>
      <c r="B238" s="33" t="s">
        <v>258</v>
      </c>
      <c r="C238" s="49">
        <v>0</v>
      </c>
      <c r="D238" s="49">
        <v>0</v>
      </c>
      <c r="E238" s="49">
        <v>0</v>
      </c>
      <c r="F238" s="49">
        <v>0</v>
      </c>
      <c r="G238" s="49">
        <v>0</v>
      </c>
      <c r="H238" s="49">
        <v>0</v>
      </c>
    </row>
    <row r="239" spans="1:8" x14ac:dyDescent="0.2">
      <c r="A239" s="33">
        <v>760</v>
      </c>
      <c r="B239" s="33" t="s">
        <v>259</v>
      </c>
      <c r="C239" s="49">
        <v>0</v>
      </c>
      <c r="D239" s="49">
        <v>0</v>
      </c>
      <c r="E239" s="49">
        <v>0</v>
      </c>
      <c r="F239" s="49">
        <v>0</v>
      </c>
      <c r="G239" s="49">
        <v>0</v>
      </c>
      <c r="H239" s="49">
        <v>0</v>
      </c>
    </row>
    <row r="240" spans="1:8" x14ac:dyDescent="0.2">
      <c r="A240" s="33">
        <v>761</v>
      </c>
      <c r="B240" s="33" t="s">
        <v>260</v>
      </c>
      <c r="C240" s="49">
        <v>-379629</v>
      </c>
      <c r="D240" s="49">
        <v>-330932</v>
      </c>
      <c r="E240" s="49">
        <v>-212793</v>
      </c>
      <c r="F240" s="49">
        <v>-121781</v>
      </c>
      <c r="G240" s="49">
        <v>-68333</v>
      </c>
      <c r="H240" s="49">
        <v>-19663</v>
      </c>
    </row>
    <row r="241" spans="1:8" x14ac:dyDescent="0.2">
      <c r="A241" s="33">
        <v>762</v>
      </c>
      <c r="B241" s="33" t="s">
        <v>261</v>
      </c>
      <c r="C241" s="49">
        <v>0</v>
      </c>
      <c r="D241" s="49">
        <v>0</v>
      </c>
      <c r="E241" s="49">
        <v>0</v>
      </c>
      <c r="F241" s="49">
        <v>0</v>
      </c>
      <c r="G241" s="49">
        <v>0</v>
      </c>
      <c r="H241" s="49">
        <v>0</v>
      </c>
    </row>
    <row r="242" spans="1:8" x14ac:dyDescent="0.2">
      <c r="A242" s="33">
        <v>765</v>
      </c>
      <c r="B242" s="33" t="s">
        <v>262</v>
      </c>
      <c r="C242" s="49">
        <v>-4168074</v>
      </c>
      <c r="D242" s="49">
        <v>-3518566</v>
      </c>
      <c r="E242" s="49">
        <v>-2045226</v>
      </c>
      <c r="F242" s="49">
        <v>-1031631</v>
      </c>
      <c r="G242" s="49">
        <v>-542835</v>
      </c>
      <c r="H242" s="49">
        <v>-157425</v>
      </c>
    </row>
    <row r="243" spans="1:8" x14ac:dyDescent="0.2">
      <c r="A243" s="33">
        <v>766</v>
      </c>
      <c r="B243" s="33" t="s">
        <v>263</v>
      </c>
      <c r="C243" s="49">
        <v>-29668</v>
      </c>
      <c r="D243" s="49">
        <v>-26224</v>
      </c>
      <c r="E243" s="49">
        <v>-19099</v>
      </c>
      <c r="F243" s="49">
        <v>-10902</v>
      </c>
      <c r="G243" s="49">
        <v>-5425</v>
      </c>
      <c r="H243" s="49">
        <v>-1421</v>
      </c>
    </row>
    <row r="244" spans="1:8" x14ac:dyDescent="0.2">
      <c r="A244" s="33">
        <v>767</v>
      </c>
      <c r="B244" s="33" t="s">
        <v>264</v>
      </c>
      <c r="C244" s="49">
        <v>-3270705</v>
      </c>
      <c r="D244" s="49">
        <v>-2712362</v>
      </c>
      <c r="E244" s="49">
        <v>-1574780</v>
      </c>
      <c r="F244" s="49">
        <v>-733957</v>
      </c>
      <c r="G244" s="49">
        <v>-290879</v>
      </c>
      <c r="H244" s="49">
        <v>-65918</v>
      </c>
    </row>
    <row r="245" spans="1:8" x14ac:dyDescent="0.2">
      <c r="A245" s="33">
        <v>768</v>
      </c>
      <c r="B245" s="33" t="s">
        <v>265</v>
      </c>
      <c r="C245" s="49">
        <v>-876176</v>
      </c>
      <c r="D245" s="49">
        <v>-758377</v>
      </c>
      <c r="E245" s="49">
        <v>-464996</v>
      </c>
      <c r="F245" s="49">
        <v>-236085</v>
      </c>
      <c r="G245" s="49">
        <v>-112004</v>
      </c>
      <c r="H245" s="49">
        <v>-29288</v>
      </c>
    </row>
    <row r="246" spans="1:8" x14ac:dyDescent="0.2">
      <c r="A246" s="33">
        <v>769</v>
      </c>
      <c r="B246" s="33" t="s">
        <v>266</v>
      </c>
      <c r="C246" s="49">
        <v>-2049764</v>
      </c>
      <c r="D246" s="49">
        <v>-1774747</v>
      </c>
      <c r="E246" s="49">
        <v>-1118598</v>
      </c>
      <c r="F246" s="49">
        <v>-654594</v>
      </c>
      <c r="G246" s="49">
        <v>-380434</v>
      </c>
      <c r="H246" s="49">
        <v>-111299</v>
      </c>
    </row>
    <row r="247" spans="1:8" x14ac:dyDescent="0.2">
      <c r="A247" s="33">
        <v>770</v>
      </c>
      <c r="B247" s="33" t="s">
        <v>267</v>
      </c>
      <c r="C247" s="49">
        <v>-939451</v>
      </c>
      <c r="D247" s="49">
        <v>-811447</v>
      </c>
      <c r="E247" s="49">
        <v>-516659</v>
      </c>
      <c r="F247" s="49">
        <v>-287812</v>
      </c>
      <c r="G247" s="49">
        <v>-162179</v>
      </c>
      <c r="H247" s="49">
        <v>-47646</v>
      </c>
    </row>
    <row r="248" spans="1:8" x14ac:dyDescent="0.2">
      <c r="A248" s="33">
        <v>771</v>
      </c>
      <c r="B248" s="33" t="s">
        <v>268</v>
      </c>
      <c r="C248" s="49">
        <v>-557091</v>
      </c>
      <c r="D248" s="49">
        <v>-476158</v>
      </c>
      <c r="E248" s="49">
        <v>-279121</v>
      </c>
      <c r="F248" s="49">
        <v>-151363</v>
      </c>
      <c r="G248" s="49">
        <v>-79703</v>
      </c>
      <c r="H248" s="49">
        <v>-21925</v>
      </c>
    </row>
    <row r="249" spans="1:8" x14ac:dyDescent="0.2">
      <c r="A249" s="33">
        <v>772</v>
      </c>
      <c r="B249" s="33" t="s">
        <v>269</v>
      </c>
      <c r="C249" s="49">
        <v>-983479</v>
      </c>
      <c r="D249" s="49">
        <v>-852796</v>
      </c>
      <c r="E249" s="49">
        <v>-569655</v>
      </c>
      <c r="F249" s="49">
        <v>-316351</v>
      </c>
      <c r="G249" s="49">
        <v>-162355</v>
      </c>
      <c r="H249" s="49">
        <v>-44062</v>
      </c>
    </row>
    <row r="250" spans="1:8" x14ac:dyDescent="0.2">
      <c r="A250" s="33">
        <v>773</v>
      </c>
      <c r="B250" s="33" t="s">
        <v>270</v>
      </c>
      <c r="C250" s="49">
        <v>-700325</v>
      </c>
      <c r="D250" s="49">
        <v>-599104</v>
      </c>
      <c r="E250" s="49">
        <v>-377289</v>
      </c>
      <c r="F250" s="49">
        <v>-197502</v>
      </c>
      <c r="G250" s="49">
        <v>-94302</v>
      </c>
      <c r="H250" s="49">
        <v>-24470</v>
      </c>
    </row>
    <row r="251" spans="1:8" x14ac:dyDescent="0.2">
      <c r="A251" s="33">
        <v>774</v>
      </c>
      <c r="B251" s="33" t="s">
        <v>271</v>
      </c>
      <c r="C251" s="49">
        <v>-692438</v>
      </c>
      <c r="D251" s="49">
        <v>-604472</v>
      </c>
      <c r="E251" s="49">
        <v>-385514</v>
      </c>
      <c r="F251" s="49">
        <v>-214870</v>
      </c>
      <c r="G251" s="49">
        <v>-116497</v>
      </c>
      <c r="H251" s="49">
        <v>-32923</v>
      </c>
    </row>
    <row r="252" spans="1:8" x14ac:dyDescent="0.2">
      <c r="A252" s="33">
        <v>775</v>
      </c>
      <c r="B252" s="33" t="s">
        <v>272</v>
      </c>
      <c r="C252" s="49">
        <v>-776316</v>
      </c>
      <c r="D252" s="49">
        <v>-661599</v>
      </c>
      <c r="E252" s="49">
        <v>-415772</v>
      </c>
      <c r="F252" s="49">
        <v>-206155</v>
      </c>
      <c r="G252" s="49">
        <v>-78811</v>
      </c>
      <c r="H252" s="49">
        <v>-15833</v>
      </c>
    </row>
    <row r="253" spans="1:8" x14ac:dyDescent="0.2">
      <c r="A253" s="33">
        <v>776</v>
      </c>
      <c r="B253" s="33" t="s">
        <v>273</v>
      </c>
      <c r="C253" s="49">
        <v>-758124</v>
      </c>
      <c r="D253" s="49">
        <v>-648037</v>
      </c>
      <c r="E253" s="49">
        <v>-395342</v>
      </c>
      <c r="F253" s="49">
        <v>-210145</v>
      </c>
      <c r="G253" s="49">
        <v>-110243</v>
      </c>
      <c r="H253" s="49">
        <v>-30989</v>
      </c>
    </row>
    <row r="254" spans="1:8" x14ac:dyDescent="0.2">
      <c r="A254" s="33">
        <v>777</v>
      </c>
      <c r="B254" s="33" t="s">
        <v>274</v>
      </c>
      <c r="C254" s="49">
        <v>-4226650</v>
      </c>
      <c r="D254" s="49">
        <v>-3551648</v>
      </c>
      <c r="E254" s="49">
        <v>-2124132</v>
      </c>
      <c r="F254" s="49">
        <v>-1106818</v>
      </c>
      <c r="G254" s="49">
        <v>-536545</v>
      </c>
      <c r="H254" s="49">
        <v>-140775</v>
      </c>
    </row>
    <row r="255" spans="1:8" x14ac:dyDescent="0.2">
      <c r="A255" s="33">
        <v>778</v>
      </c>
      <c r="B255" s="33" t="s">
        <v>275</v>
      </c>
      <c r="C255" s="49">
        <v>-714050</v>
      </c>
      <c r="D255" s="49">
        <v>-617990</v>
      </c>
      <c r="E255" s="49">
        <v>-393091</v>
      </c>
      <c r="F255" s="49">
        <v>-198810</v>
      </c>
      <c r="G255" s="49">
        <v>-91582</v>
      </c>
      <c r="H255" s="49">
        <v>-23520</v>
      </c>
    </row>
    <row r="256" spans="1:8" x14ac:dyDescent="0.2">
      <c r="A256" s="33">
        <v>785</v>
      </c>
      <c r="B256" s="33" t="s">
        <v>276</v>
      </c>
      <c r="C256" s="49">
        <v>-838622</v>
      </c>
      <c r="D256" s="49">
        <v>-732192</v>
      </c>
      <c r="E256" s="49">
        <v>-489960</v>
      </c>
      <c r="F256" s="49">
        <v>-250631</v>
      </c>
      <c r="G256" s="49">
        <v>-124184</v>
      </c>
      <c r="H256" s="49">
        <v>-34637</v>
      </c>
    </row>
    <row r="257" spans="1:8" x14ac:dyDescent="0.2">
      <c r="A257" s="33">
        <v>786</v>
      </c>
      <c r="B257" s="33" t="s">
        <v>277</v>
      </c>
      <c r="C257" s="49">
        <v>-7022</v>
      </c>
      <c r="D257" s="49">
        <v>-3021</v>
      </c>
      <c r="E257" s="49">
        <v>0</v>
      </c>
      <c r="F257" s="49">
        <v>0</v>
      </c>
      <c r="G257" s="49">
        <v>0</v>
      </c>
      <c r="H257" s="49">
        <v>0</v>
      </c>
    </row>
    <row r="258" spans="1:8" x14ac:dyDescent="0.2">
      <c r="A258" s="33">
        <v>794</v>
      </c>
      <c r="B258" s="33" t="s">
        <v>278</v>
      </c>
      <c r="C258" s="49">
        <v>-982717</v>
      </c>
      <c r="D258" s="49">
        <v>-790210</v>
      </c>
      <c r="E258" s="49">
        <v>-404283</v>
      </c>
      <c r="F258" s="49">
        <v>-159225</v>
      </c>
      <c r="G258" s="49">
        <v>-97306</v>
      </c>
      <c r="H258" s="49">
        <v>-36184</v>
      </c>
    </row>
    <row r="259" spans="1:8" x14ac:dyDescent="0.2">
      <c r="A259" s="33">
        <v>820</v>
      </c>
      <c r="B259" s="33" t="s">
        <v>279</v>
      </c>
      <c r="C259" s="49">
        <v>0</v>
      </c>
      <c r="D259" s="49">
        <v>0</v>
      </c>
      <c r="E259" s="49">
        <v>0</v>
      </c>
      <c r="F259" s="49">
        <v>0</v>
      </c>
      <c r="G259" s="49">
        <v>0</v>
      </c>
      <c r="H259" s="49">
        <v>0</v>
      </c>
    </row>
    <row r="260" spans="1:8" x14ac:dyDescent="0.2">
      <c r="A260" s="33">
        <v>834</v>
      </c>
      <c r="B260" s="33" t="s">
        <v>280</v>
      </c>
      <c r="C260" s="49">
        <v>0</v>
      </c>
      <c r="D260" s="49">
        <v>0</v>
      </c>
      <c r="E260" s="49">
        <v>0</v>
      </c>
      <c r="F260" s="49">
        <v>0</v>
      </c>
      <c r="G260" s="49">
        <v>0</v>
      </c>
      <c r="H260" s="49">
        <v>0</v>
      </c>
    </row>
    <row r="261" spans="1:8" x14ac:dyDescent="0.2">
      <c r="A261" s="33">
        <v>837</v>
      </c>
      <c r="B261" s="33" t="s">
        <v>281</v>
      </c>
      <c r="C261" s="49">
        <v>0</v>
      </c>
      <c r="D261" s="49">
        <v>0</v>
      </c>
      <c r="E261" s="49">
        <v>0</v>
      </c>
      <c r="F261" s="49">
        <v>0</v>
      </c>
      <c r="G261" s="49">
        <v>0</v>
      </c>
      <c r="H261" s="49">
        <v>0</v>
      </c>
    </row>
    <row r="262" spans="1:8" x14ac:dyDescent="0.2">
      <c r="A262" s="33">
        <v>838</v>
      </c>
      <c r="B262" s="33" t="s">
        <v>282</v>
      </c>
      <c r="C262" s="49">
        <v>0</v>
      </c>
      <c r="D262" s="49">
        <v>0</v>
      </c>
      <c r="E262" s="49">
        <v>0</v>
      </c>
      <c r="F262" s="49">
        <v>0</v>
      </c>
      <c r="G262" s="49">
        <v>0</v>
      </c>
      <c r="H262" s="49">
        <v>0</v>
      </c>
    </row>
    <row r="263" spans="1:8" x14ac:dyDescent="0.2">
      <c r="A263" s="33">
        <v>839</v>
      </c>
      <c r="B263" s="33" t="s">
        <v>283</v>
      </c>
      <c r="C263" s="49">
        <v>0</v>
      </c>
      <c r="D263" s="49">
        <v>0</v>
      </c>
      <c r="E263" s="49">
        <v>0</v>
      </c>
      <c r="F263" s="49">
        <v>0</v>
      </c>
      <c r="G263" s="49">
        <v>0</v>
      </c>
      <c r="H263" s="49">
        <v>0</v>
      </c>
    </row>
    <row r="264" spans="1:8" x14ac:dyDescent="0.2">
      <c r="A264" s="33">
        <v>840</v>
      </c>
      <c r="B264" s="33" t="s">
        <v>284</v>
      </c>
      <c r="C264" s="49">
        <v>0</v>
      </c>
      <c r="D264" s="49">
        <v>0</v>
      </c>
      <c r="E264" s="49">
        <v>0</v>
      </c>
      <c r="F264" s="49">
        <v>0</v>
      </c>
      <c r="G264" s="49">
        <v>0</v>
      </c>
      <c r="H264" s="49">
        <v>0</v>
      </c>
    </row>
    <row r="265" spans="1:8" x14ac:dyDescent="0.2">
      <c r="A265" s="33">
        <v>841</v>
      </c>
      <c r="B265" s="33" t="s">
        <v>285</v>
      </c>
      <c r="C265" s="49">
        <v>-82628</v>
      </c>
      <c r="D265" s="49">
        <v>-71625</v>
      </c>
      <c r="E265" s="49">
        <v>-39957</v>
      </c>
      <c r="F265" s="49">
        <v>-19976</v>
      </c>
      <c r="G265" s="49">
        <v>-11174</v>
      </c>
      <c r="H265" s="49">
        <v>-3380</v>
      </c>
    </row>
    <row r="266" spans="1:8" x14ac:dyDescent="0.2">
      <c r="A266" s="33">
        <v>842</v>
      </c>
      <c r="B266" s="33" t="s">
        <v>286</v>
      </c>
      <c r="C266" s="49">
        <v>0</v>
      </c>
      <c r="D266" s="49">
        <v>0</v>
      </c>
      <c r="E266" s="49">
        <v>0</v>
      </c>
      <c r="F266" s="49">
        <v>0</v>
      </c>
      <c r="G266" s="49">
        <v>0</v>
      </c>
      <c r="H266" s="49">
        <v>0</v>
      </c>
    </row>
    <row r="267" spans="1:8" x14ac:dyDescent="0.2">
      <c r="A267" s="33">
        <v>844</v>
      </c>
      <c r="B267" s="33" t="s">
        <v>287</v>
      </c>
      <c r="C267" s="49">
        <v>0</v>
      </c>
      <c r="D267" s="49">
        <v>0</v>
      </c>
      <c r="E267" s="49">
        <v>0</v>
      </c>
      <c r="F267" s="49">
        <v>0</v>
      </c>
      <c r="G267" s="49">
        <v>0</v>
      </c>
      <c r="H267" s="49">
        <v>0</v>
      </c>
    </row>
    <row r="268" spans="1:8" x14ac:dyDescent="0.2">
      <c r="A268" s="33">
        <v>845</v>
      </c>
      <c r="B268" s="33" t="s">
        <v>288</v>
      </c>
      <c r="C268" s="49">
        <v>0</v>
      </c>
      <c r="D268" s="49">
        <v>0</v>
      </c>
      <c r="E268" s="49">
        <v>0</v>
      </c>
      <c r="F268" s="49">
        <v>0</v>
      </c>
      <c r="G268" s="49">
        <v>0</v>
      </c>
      <c r="H268" s="49">
        <v>0</v>
      </c>
    </row>
    <row r="269" spans="1:8" x14ac:dyDescent="0.2">
      <c r="A269" s="33">
        <v>847</v>
      </c>
      <c r="B269" s="33" t="s">
        <v>289</v>
      </c>
      <c r="C269" s="49">
        <v>0</v>
      </c>
      <c r="D269" s="49">
        <v>0</v>
      </c>
      <c r="E269" s="49">
        <v>0</v>
      </c>
      <c r="F269" s="49">
        <v>0</v>
      </c>
      <c r="G269" s="49">
        <v>0</v>
      </c>
      <c r="H269" s="49">
        <v>0</v>
      </c>
    </row>
    <row r="270" spans="1:8" x14ac:dyDescent="0.2">
      <c r="A270" s="33">
        <v>848</v>
      </c>
      <c r="B270" s="33" t="s">
        <v>290</v>
      </c>
      <c r="C270" s="49">
        <v>-1311365</v>
      </c>
      <c r="D270" s="49">
        <v>-1120117</v>
      </c>
      <c r="E270" s="49">
        <v>-668930</v>
      </c>
      <c r="F270" s="49">
        <v>-321711</v>
      </c>
      <c r="G270" s="49">
        <v>-122162</v>
      </c>
      <c r="H270" s="49">
        <v>-24650</v>
      </c>
    </row>
    <row r="271" spans="1:8" x14ac:dyDescent="0.2">
      <c r="A271" s="33">
        <v>850</v>
      </c>
      <c r="B271" s="33" t="s">
        <v>291</v>
      </c>
      <c r="C271" s="49">
        <v>0</v>
      </c>
      <c r="D271" s="49">
        <v>0</v>
      </c>
      <c r="E271" s="49">
        <v>0</v>
      </c>
      <c r="F271" s="49">
        <v>0</v>
      </c>
      <c r="G271" s="49">
        <v>0</v>
      </c>
      <c r="H271" s="49">
        <v>0</v>
      </c>
    </row>
    <row r="272" spans="1:8" x14ac:dyDescent="0.2">
      <c r="A272" s="33">
        <v>851</v>
      </c>
      <c r="B272" s="33" t="s">
        <v>292</v>
      </c>
      <c r="C272" s="49">
        <v>-32982</v>
      </c>
      <c r="D272" s="49">
        <v>-29266</v>
      </c>
      <c r="E272" s="49">
        <v>-17928</v>
      </c>
      <c r="F272" s="49">
        <v>-9404</v>
      </c>
      <c r="G272" s="49">
        <v>-6125</v>
      </c>
      <c r="H272" s="49">
        <v>-2056</v>
      </c>
    </row>
    <row r="273" spans="1:8" x14ac:dyDescent="0.2">
      <c r="A273" s="33">
        <v>852</v>
      </c>
      <c r="B273" s="33" t="s">
        <v>293</v>
      </c>
      <c r="C273" s="49">
        <v>-49489</v>
      </c>
      <c r="D273" s="49">
        <v>-41696</v>
      </c>
      <c r="E273" s="49">
        <v>-24372</v>
      </c>
      <c r="F273" s="49">
        <v>-9517</v>
      </c>
      <c r="G273" s="49">
        <v>-2514</v>
      </c>
      <c r="H273" s="49">
        <v>-372</v>
      </c>
    </row>
    <row r="274" spans="1:8" x14ac:dyDescent="0.2">
      <c r="A274" s="33">
        <v>853</v>
      </c>
      <c r="B274" s="33" t="s">
        <v>294</v>
      </c>
      <c r="C274" s="49">
        <v>0</v>
      </c>
      <c r="D274" s="49">
        <v>0</v>
      </c>
      <c r="E274" s="49">
        <v>0</v>
      </c>
      <c r="F274" s="49">
        <v>0</v>
      </c>
      <c r="G274" s="49">
        <v>0</v>
      </c>
      <c r="H274" s="49">
        <v>0</v>
      </c>
    </row>
    <row r="275" spans="1:8" x14ac:dyDescent="0.2">
      <c r="A275" s="33">
        <v>859</v>
      </c>
      <c r="B275" s="33" t="s">
        <v>295</v>
      </c>
      <c r="C275" s="49">
        <v>0</v>
      </c>
      <c r="D275" s="49">
        <v>0</v>
      </c>
      <c r="E275" s="49">
        <v>0</v>
      </c>
      <c r="F275" s="49">
        <v>0</v>
      </c>
      <c r="G275" s="49">
        <v>0</v>
      </c>
      <c r="H275" s="49">
        <v>0</v>
      </c>
    </row>
    <row r="276" spans="1:8" x14ac:dyDescent="0.2">
      <c r="A276" s="33">
        <v>861</v>
      </c>
      <c r="B276" s="33" t="s">
        <v>296</v>
      </c>
      <c r="C276" s="49">
        <v>0</v>
      </c>
      <c r="D276" s="49">
        <v>0</v>
      </c>
      <c r="E276" s="49">
        <v>0</v>
      </c>
      <c r="F276" s="49">
        <v>0</v>
      </c>
      <c r="G276" s="49">
        <v>0</v>
      </c>
      <c r="H276" s="49">
        <v>0</v>
      </c>
    </row>
    <row r="277" spans="1:8" x14ac:dyDescent="0.2">
      <c r="A277" s="33">
        <v>862</v>
      </c>
      <c r="B277" s="33" t="s">
        <v>297</v>
      </c>
      <c r="C277" s="49">
        <v>0</v>
      </c>
      <c r="D277" s="49">
        <v>0</v>
      </c>
      <c r="E277" s="49">
        <v>0</v>
      </c>
      <c r="F277" s="49">
        <v>0</v>
      </c>
      <c r="G277" s="49">
        <v>0</v>
      </c>
      <c r="H277" s="49">
        <v>0</v>
      </c>
    </row>
    <row r="278" spans="1:8" x14ac:dyDescent="0.2">
      <c r="A278" s="33">
        <v>863</v>
      </c>
      <c r="B278" s="33" t="s">
        <v>298</v>
      </c>
      <c r="C278" s="49">
        <v>0</v>
      </c>
      <c r="D278" s="49">
        <v>0</v>
      </c>
      <c r="E278" s="49">
        <v>0</v>
      </c>
      <c r="F278" s="49">
        <v>0</v>
      </c>
      <c r="G278" s="49">
        <v>0</v>
      </c>
      <c r="H278" s="49">
        <v>0</v>
      </c>
    </row>
    <row r="279" spans="1:8" x14ac:dyDescent="0.2">
      <c r="A279" s="33">
        <v>864</v>
      </c>
      <c r="B279" s="33" t="s">
        <v>299</v>
      </c>
      <c r="C279" s="49">
        <v>0</v>
      </c>
      <c r="D279" s="49">
        <v>0</v>
      </c>
      <c r="E279" s="49">
        <v>0</v>
      </c>
      <c r="F279" s="49">
        <v>0</v>
      </c>
      <c r="G279" s="49">
        <v>0</v>
      </c>
      <c r="H279" s="49">
        <v>0</v>
      </c>
    </row>
    <row r="280" spans="1:8" x14ac:dyDescent="0.2">
      <c r="A280" s="33">
        <v>865</v>
      </c>
      <c r="B280" s="33" t="s">
        <v>300</v>
      </c>
      <c r="C280" s="49">
        <v>0</v>
      </c>
      <c r="D280" s="49">
        <v>0</v>
      </c>
      <c r="E280" s="49">
        <v>0</v>
      </c>
      <c r="F280" s="49">
        <v>0</v>
      </c>
      <c r="G280" s="49">
        <v>0</v>
      </c>
      <c r="H280" s="49">
        <v>0</v>
      </c>
    </row>
    <row r="281" spans="1:8" x14ac:dyDescent="0.2">
      <c r="A281" s="33">
        <v>866</v>
      </c>
      <c r="B281" s="33" t="s">
        <v>301</v>
      </c>
      <c r="C281" s="49">
        <v>0</v>
      </c>
      <c r="D281" s="49">
        <v>0</v>
      </c>
      <c r="E281" s="49">
        <v>0</v>
      </c>
      <c r="F281" s="49">
        <v>0</v>
      </c>
      <c r="G281" s="49">
        <v>0</v>
      </c>
      <c r="H281" s="49">
        <v>0</v>
      </c>
    </row>
    <row r="282" spans="1:8" x14ac:dyDescent="0.2">
      <c r="A282" s="33">
        <v>867</v>
      </c>
      <c r="B282" s="33" t="s">
        <v>302</v>
      </c>
      <c r="C282" s="49">
        <v>0</v>
      </c>
      <c r="D282" s="49">
        <v>0</v>
      </c>
      <c r="E282" s="49">
        <v>0</v>
      </c>
      <c r="F282" s="49">
        <v>0</v>
      </c>
      <c r="G282" s="49">
        <v>0</v>
      </c>
      <c r="H282" s="49">
        <v>0</v>
      </c>
    </row>
    <row r="283" spans="1:8" x14ac:dyDescent="0.2">
      <c r="A283" s="33">
        <v>868</v>
      </c>
      <c r="B283" s="33" t="s">
        <v>303</v>
      </c>
      <c r="C283" s="49">
        <v>0</v>
      </c>
      <c r="D283" s="49">
        <v>0</v>
      </c>
      <c r="E283" s="49">
        <v>0</v>
      </c>
      <c r="F283" s="49">
        <v>0</v>
      </c>
      <c r="G283" s="49">
        <v>0</v>
      </c>
      <c r="H283" s="49">
        <v>0</v>
      </c>
    </row>
    <row r="284" spans="1:8" x14ac:dyDescent="0.2">
      <c r="A284" s="33">
        <v>869</v>
      </c>
      <c r="B284" s="33" t="s">
        <v>304</v>
      </c>
      <c r="C284" s="49">
        <v>0</v>
      </c>
      <c r="D284" s="49">
        <v>0</v>
      </c>
      <c r="E284" s="49">
        <v>0</v>
      </c>
      <c r="F284" s="49">
        <v>0</v>
      </c>
      <c r="G284" s="49">
        <v>0</v>
      </c>
      <c r="H284" s="49">
        <v>0</v>
      </c>
    </row>
    <row r="285" spans="1:8" x14ac:dyDescent="0.2">
      <c r="A285" s="33">
        <v>879</v>
      </c>
      <c r="B285" s="33" t="s">
        <v>305</v>
      </c>
      <c r="C285" s="49">
        <v>0</v>
      </c>
      <c r="D285" s="49">
        <v>0</v>
      </c>
      <c r="E285" s="49">
        <v>0</v>
      </c>
      <c r="F285" s="49">
        <v>0</v>
      </c>
      <c r="G285" s="49">
        <v>0</v>
      </c>
      <c r="H285" s="49">
        <v>0</v>
      </c>
    </row>
    <row r="286" spans="1:8" x14ac:dyDescent="0.2">
      <c r="A286" s="33">
        <v>911</v>
      </c>
      <c r="B286" s="33" t="s">
        <v>306</v>
      </c>
      <c r="C286" s="49">
        <v>0</v>
      </c>
      <c r="D286" s="49">
        <v>0</v>
      </c>
      <c r="E286" s="49">
        <v>0</v>
      </c>
      <c r="F286" s="49">
        <v>0</v>
      </c>
      <c r="G286" s="49">
        <v>0</v>
      </c>
      <c r="H286" s="49">
        <v>0</v>
      </c>
    </row>
    <row r="287" spans="1:8" x14ac:dyDescent="0.2">
      <c r="A287" s="33">
        <v>912</v>
      </c>
      <c r="B287" s="33" t="s">
        <v>307</v>
      </c>
      <c r="C287" s="49">
        <v>-296124</v>
      </c>
      <c r="D287" s="49">
        <v>-246988</v>
      </c>
      <c r="E287" s="49">
        <v>-185530</v>
      </c>
      <c r="F287" s="49">
        <v>-103794</v>
      </c>
      <c r="G287" s="49">
        <v>-56420</v>
      </c>
      <c r="H287" s="49">
        <v>-16677</v>
      </c>
    </row>
    <row r="288" spans="1:8" x14ac:dyDescent="0.2">
      <c r="A288" s="33">
        <v>913</v>
      </c>
      <c r="B288" s="33" t="s">
        <v>308</v>
      </c>
      <c r="C288" s="49">
        <v>134</v>
      </c>
      <c r="D288" s="49">
        <v>436</v>
      </c>
      <c r="E288" s="49">
        <v>-225</v>
      </c>
      <c r="F288" s="49">
        <v>-125</v>
      </c>
      <c r="G288" s="49">
        <v>123</v>
      </c>
      <c r="H288" s="49">
        <v>70</v>
      </c>
    </row>
    <row r="289" spans="1:8" x14ac:dyDescent="0.2">
      <c r="A289" s="33">
        <v>916</v>
      </c>
      <c r="B289" s="33" t="s">
        <v>309</v>
      </c>
      <c r="C289" s="49">
        <v>0</v>
      </c>
      <c r="D289" s="49">
        <v>0</v>
      </c>
      <c r="E289" s="49">
        <v>0</v>
      </c>
      <c r="F289" s="49">
        <v>0</v>
      </c>
      <c r="G289" s="49">
        <v>0</v>
      </c>
      <c r="H289" s="49">
        <v>0</v>
      </c>
    </row>
    <row r="290" spans="1:8" x14ac:dyDescent="0.2">
      <c r="A290" s="33">
        <v>920</v>
      </c>
      <c r="B290" s="33" t="s">
        <v>310</v>
      </c>
      <c r="C290" s="49">
        <v>0</v>
      </c>
      <c r="D290" s="49">
        <v>0</v>
      </c>
      <c r="E290" s="49">
        <v>0</v>
      </c>
      <c r="F290" s="49">
        <v>0</v>
      </c>
      <c r="G290" s="49">
        <v>0</v>
      </c>
      <c r="H290" s="49">
        <v>0</v>
      </c>
    </row>
    <row r="291" spans="1:8" x14ac:dyDescent="0.2">
      <c r="A291" s="33">
        <v>922</v>
      </c>
      <c r="B291" s="33" t="s">
        <v>311</v>
      </c>
      <c r="C291" s="49">
        <v>-547796</v>
      </c>
      <c r="D291" s="49">
        <v>-499431</v>
      </c>
      <c r="E291" s="49">
        <v>-346461</v>
      </c>
      <c r="F291" s="49">
        <v>-194731</v>
      </c>
      <c r="G291" s="49">
        <v>-106882</v>
      </c>
      <c r="H291" s="49">
        <v>-30709</v>
      </c>
    </row>
    <row r="292" spans="1:8" x14ac:dyDescent="0.2">
      <c r="A292" s="33">
        <v>937</v>
      </c>
      <c r="B292" s="33" t="s">
        <v>312</v>
      </c>
      <c r="C292" s="49">
        <v>-84586</v>
      </c>
      <c r="D292" s="49">
        <v>-75937</v>
      </c>
      <c r="E292" s="49">
        <v>-54213</v>
      </c>
      <c r="F292" s="49">
        <v>-32030</v>
      </c>
      <c r="G292" s="49">
        <v>-19344</v>
      </c>
      <c r="H292" s="49">
        <v>-5923</v>
      </c>
    </row>
    <row r="293" spans="1:8" x14ac:dyDescent="0.2">
      <c r="A293" s="33">
        <v>938</v>
      </c>
      <c r="B293" s="33" t="s">
        <v>313</v>
      </c>
      <c r="C293" s="49">
        <v>-28702</v>
      </c>
      <c r="D293" s="49">
        <v>-22864</v>
      </c>
      <c r="E293" s="49">
        <v>-11876</v>
      </c>
      <c r="F293" s="49">
        <v>-4100</v>
      </c>
      <c r="G293" s="49">
        <v>1070</v>
      </c>
      <c r="H293" s="49">
        <v>986</v>
      </c>
    </row>
    <row r="294" spans="1:8" x14ac:dyDescent="0.2">
      <c r="A294" s="33">
        <v>942</v>
      </c>
      <c r="B294" s="33" t="s">
        <v>314</v>
      </c>
      <c r="C294" s="49">
        <v>-91334</v>
      </c>
      <c r="D294" s="49">
        <v>-82928</v>
      </c>
      <c r="E294" s="49">
        <v>-58457</v>
      </c>
      <c r="F294" s="49">
        <v>-32927</v>
      </c>
      <c r="G294" s="49">
        <v>-15114</v>
      </c>
      <c r="H294" s="49">
        <v>-3551</v>
      </c>
    </row>
    <row r="295" spans="1:8" x14ac:dyDescent="0.2">
      <c r="A295" s="33">
        <v>946</v>
      </c>
      <c r="B295" s="33" t="s">
        <v>315</v>
      </c>
      <c r="C295" s="49">
        <v>0</v>
      </c>
      <c r="D295" s="49">
        <v>0</v>
      </c>
      <c r="E295" s="49">
        <v>0</v>
      </c>
      <c r="F295" s="49">
        <v>0</v>
      </c>
      <c r="G295" s="49">
        <v>0</v>
      </c>
      <c r="H295" s="49">
        <v>0</v>
      </c>
    </row>
    <row r="296" spans="1:8" x14ac:dyDescent="0.2">
      <c r="A296" s="33">
        <v>948</v>
      </c>
      <c r="B296" s="33" t="s">
        <v>316</v>
      </c>
      <c r="C296" s="49">
        <v>-61704</v>
      </c>
      <c r="D296" s="49">
        <v>-53521</v>
      </c>
      <c r="E296" s="49">
        <v>-34825</v>
      </c>
      <c r="F296" s="49">
        <v>-21923</v>
      </c>
      <c r="G296" s="49">
        <v>-13324</v>
      </c>
      <c r="H296" s="49">
        <v>-3926</v>
      </c>
    </row>
    <row r="297" spans="1:8" x14ac:dyDescent="0.2">
      <c r="A297" s="33">
        <v>957</v>
      </c>
      <c r="B297" s="33" t="s">
        <v>317</v>
      </c>
      <c r="C297" s="49">
        <v>-15718</v>
      </c>
      <c r="D297" s="49">
        <v>-11914</v>
      </c>
      <c r="E297" s="49">
        <v>-7677</v>
      </c>
      <c r="F297" s="49">
        <v>-4115</v>
      </c>
      <c r="G297" s="49">
        <v>-2653</v>
      </c>
      <c r="H297" s="49">
        <v>-908</v>
      </c>
    </row>
    <row r="298" spans="1:8" x14ac:dyDescent="0.2">
      <c r="A298" s="33">
        <v>960</v>
      </c>
      <c r="B298" s="33" t="s">
        <v>318</v>
      </c>
      <c r="C298" s="49">
        <v>-184061</v>
      </c>
      <c r="D298" s="49">
        <v>-153618</v>
      </c>
      <c r="E298" s="49">
        <v>-94851</v>
      </c>
      <c r="F298" s="49">
        <v>-50056</v>
      </c>
      <c r="G298" s="49">
        <v>-18608</v>
      </c>
      <c r="H298" s="49">
        <v>-3204</v>
      </c>
    </row>
    <row r="299" spans="1:8" x14ac:dyDescent="0.2">
      <c r="A299" s="33">
        <v>961</v>
      </c>
      <c r="B299" s="33" t="s">
        <v>319</v>
      </c>
      <c r="C299" s="49">
        <v>-214023</v>
      </c>
      <c r="D299" s="49">
        <v>-176184</v>
      </c>
      <c r="E299" s="49">
        <v>-99602</v>
      </c>
      <c r="F299" s="49">
        <v>-45632</v>
      </c>
      <c r="G299" s="49">
        <v>-27220</v>
      </c>
      <c r="H299" s="49">
        <v>-9276</v>
      </c>
    </row>
    <row r="300" spans="1:8" x14ac:dyDescent="0.2">
      <c r="A300" s="33">
        <v>962</v>
      </c>
      <c r="B300" s="33" t="s">
        <v>320</v>
      </c>
      <c r="C300" s="49">
        <v>0</v>
      </c>
      <c r="D300" s="49">
        <v>0</v>
      </c>
      <c r="E300" s="49">
        <v>0</v>
      </c>
      <c r="F300" s="49">
        <v>0</v>
      </c>
      <c r="G300" s="49">
        <v>0</v>
      </c>
      <c r="H300" s="49">
        <v>0</v>
      </c>
    </row>
    <row r="301" spans="1:8" x14ac:dyDescent="0.2">
      <c r="A301" s="33">
        <v>963</v>
      </c>
      <c r="B301" s="33" t="s">
        <v>321</v>
      </c>
      <c r="C301" s="49">
        <v>0</v>
      </c>
      <c r="D301" s="49">
        <v>0</v>
      </c>
      <c r="E301" s="49">
        <v>0</v>
      </c>
      <c r="F301" s="49">
        <v>0</v>
      </c>
      <c r="G301" s="49">
        <v>0</v>
      </c>
      <c r="H301" s="49">
        <v>0</v>
      </c>
    </row>
    <row r="302" spans="1:8" x14ac:dyDescent="0.2">
      <c r="A302" s="33">
        <v>964</v>
      </c>
      <c r="B302" s="33" t="s">
        <v>322</v>
      </c>
      <c r="C302" s="49">
        <v>0</v>
      </c>
      <c r="D302" s="49">
        <v>0</v>
      </c>
      <c r="E302" s="49">
        <v>0</v>
      </c>
      <c r="F302" s="49">
        <v>0</v>
      </c>
      <c r="G302" s="49">
        <v>0</v>
      </c>
      <c r="H302" s="49">
        <v>0</v>
      </c>
    </row>
    <row r="303" spans="1:8" x14ac:dyDescent="0.2">
      <c r="A303" s="33">
        <v>968</v>
      </c>
      <c r="B303" s="33" t="s">
        <v>323</v>
      </c>
      <c r="C303" s="49">
        <v>0</v>
      </c>
      <c r="D303" s="49">
        <v>0</v>
      </c>
      <c r="E303" s="49">
        <v>0</v>
      </c>
      <c r="F303" s="49">
        <v>0</v>
      </c>
      <c r="G303" s="49">
        <v>0</v>
      </c>
      <c r="H303" s="49">
        <v>0</v>
      </c>
    </row>
    <row r="304" spans="1:8" x14ac:dyDescent="0.2">
      <c r="A304" s="33">
        <v>972</v>
      </c>
      <c r="B304" s="33" t="s">
        <v>324</v>
      </c>
      <c r="C304" s="49">
        <v>0</v>
      </c>
      <c r="D304" s="49">
        <v>0</v>
      </c>
      <c r="E304" s="49">
        <v>0</v>
      </c>
      <c r="F304" s="49">
        <v>0</v>
      </c>
      <c r="G304" s="49">
        <v>0</v>
      </c>
      <c r="H304" s="49">
        <v>0</v>
      </c>
    </row>
    <row r="305" spans="1:8" x14ac:dyDescent="0.2">
      <c r="A305" s="33">
        <v>980</v>
      </c>
      <c r="B305" s="33" t="s">
        <v>325</v>
      </c>
      <c r="C305" s="49">
        <v>0</v>
      </c>
      <c r="D305" s="49">
        <v>0</v>
      </c>
      <c r="E305" s="49">
        <v>0</v>
      </c>
      <c r="F305" s="49">
        <v>0</v>
      </c>
      <c r="G305" s="49">
        <v>0</v>
      </c>
      <c r="H305" s="49">
        <v>0</v>
      </c>
    </row>
    <row r="306" spans="1:8" x14ac:dyDescent="0.2">
      <c r="A306" s="33">
        <v>986</v>
      </c>
      <c r="B306" s="33" t="s">
        <v>326</v>
      </c>
      <c r="C306" s="49">
        <v>0</v>
      </c>
      <c r="D306" s="49">
        <v>0</v>
      </c>
      <c r="E306" s="49">
        <v>0</v>
      </c>
      <c r="F306" s="49">
        <v>0</v>
      </c>
      <c r="G306" s="49">
        <v>0</v>
      </c>
      <c r="H306" s="49">
        <v>0</v>
      </c>
    </row>
    <row r="307" spans="1:8" x14ac:dyDescent="0.2">
      <c r="A307" s="33">
        <v>989</v>
      </c>
      <c r="B307" s="33" t="s">
        <v>327</v>
      </c>
      <c r="C307" s="49">
        <v>0</v>
      </c>
      <c r="D307" s="49">
        <v>0</v>
      </c>
      <c r="E307" s="49">
        <v>0</v>
      </c>
      <c r="F307" s="49">
        <v>0</v>
      </c>
      <c r="G307" s="49">
        <v>0</v>
      </c>
      <c r="H307" s="49">
        <v>0</v>
      </c>
    </row>
    <row r="308" spans="1:8" x14ac:dyDescent="0.2">
      <c r="A308" s="33">
        <v>992</v>
      </c>
      <c r="B308" s="33" t="s">
        <v>328</v>
      </c>
      <c r="C308" s="49">
        <v>0</v>
      </c>
      <c r="D308" s="49">
        <v>0</v>
      </c>
      <c r="E308" s="49">
        <v>0</v>
      </c>
      <c r="F308" s="49">
        <v>0</v>
      </c>
      <c r="G308" s="49">
        <v>0</v>
      </c>
      <c r="H308" s="49">
        <v>0</v>
      </c>
    </row>
    <row r="309" spans="1:8" x14ac:dyDescent="0.2">
      <c r="A309" s="33">
        <v>993</v>
      </c>
      <c r="B309" s="33" t="s">
        <v>329</v>
      </c>
      <c r="C309" s="49">
        <v>0</v>
      </c>
      <c r="D309" s="49">
        <v>0</v>
      </c>
      <c r="E309" s="49">
        <v>0</v>
      </c>
      <c r="F309" s="49">
        <v>0</v>
      </c>
      <c r="G309" s="49">
        <v>0</v>
      </c>
      <c r="H309" s="49">
        <v>0</v>
      </c>
    </row>
    <row r="310" spans="1:8" x14ac:dyDescent="0.2">
      <c r="A310" s="33">
        <v>995</v>
      </c>
      <c r="B310" s="33" t="s">
        <v>330</v>
      </c>
      <c r="C310" s="49">
        <v>0</v>
      </c>
      <c r="D310" s="49">
        <v>0</v>
      </c>
      <c r="E310" s="49">
        <v>0</v>
      </c>
      <c r="F310" s="49">
        <v>0</v>
      </c>
      <c r="G310" s="49">
        <v>0</v>
      </c>
      <c r="H310" s="49">
        <v>0</v>
      </c>
    </row>
    <row r="311" spans="1:8" ht="15" x14ac:dyDescent="0.35">
      <c r="A311" s="33">
        <v>999</v>
      </c>
      <c r="B311" s="33" t="s">
        <v>331</v>
      </c>
      <c r="C311" s="90">
        <v>-2563695</v>
      </c>
      <c r="D311" s="90">
        <v>-2162466</v>
      </c>
      <c r="E311" s="90">
        <v>-1264095</v>
      </c>
      <c r="F311" s="90">
        <v>-566797</v>
      </c>
      <c r="G311" s="90">
        <v>-208343</v>
      </c>
      <c r="H311" s="90">
        <v>-44185</v>
      </c>
    </row>
    <row r="313" spans="1:8" ht="15" x14ac:dyDescent="0.35">
      <c r="B313" s="84" t="s">
        <v>385</v>
      </c>
      <c r="C313" s="47">
        <v>-235570295</v>
      </c>
      <c r="D313" s="47">
        <v>-201180007</v>
      </c>
      <c r="E313" s="47">
        <v>-122532586</v>
      </c>
      <c r="F313" s="47">
        <v>-62278899</v>
      </c>
      <c r="G313" s="47">
        <v>-30270526</v>
      </c>
      <c r="H313" s="47">
        <v>-8141879</v>
      </c>
    </row>
  </sheetData>
  <sheetProtection algorithmName="SHA-512" hashValue="ikyCGhml3DxS7njBOzg9yEvmCUJuxjXeK4XCNkEiX1hiQ5d25+T/YmDmphVg4yBGWVTocmdvKa0Y4gHxvs8paA==" saltValue="jOXI91f7c4L68GxFbZHriA==" spinCount="100000" sheet="1" objects="1" scenarios="1"/>
  <mergeCells count="1">
    <mergeCell ref="C2:G2"/>
  </mergeCells>
  <pageMargins left="0.7" right="0.7" top="0.75" bottom="0.75" header="0.3" footer="0.3"/>
  <pageSetup scale="75" orientation="landscape" r:id="rId1"/>
  <headerFooter>
    <oddFooter>&amp;L&amp;Z&amp;F&amp;R&amp;D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sheetPr>
  <dimension ref="A1:N316"/>
  <sheetViews>
    <sheetView showGridLines="0" showRowColHeaders="0" zoomScaleNormal="100" workbookViewId="0">
      <pane xSplit="2" ySplit="6" topLeftCell="C7" activePane="bottomRight" state="frozen"/>
      <selection pane="topRight"/>
      <selection pane="bottomLeft"/>
      <selection pane="bottomRight"/>
    </sheetView>
  </sheetViews>
  <sheetFormatPr defaultColWidth="9.140625" defaultRowHeight="12.75" x14ac:dyDescent="0.2"/>
  <cols>
    <col min="1" max="1" width="10.42578125" style="14" bestFit="1" customWidth="1"/>
    <col min="2" max="2" width="38" style="84" customWidth="1"/>
    <col min="3" max="4" width="12.28515625" style="2" bestFit="1" customWidth="1"/>
    <col min="5" max="6" width="15" style="2" bestFit="1" customWidth="1"/>
    <col min="7" max="8" width="13.42578125" style="2" bestFit="1" customWidth="1"/>
    <col min="9" max="9" width="12" style="2" customWidth="1"/>
    <col min="10" max="10" width="12.5703125" style="2" customWidth="1"/>
    <col min="11" max="13" width="15" style="2" bestFit="1" customWidth="1"/>
    <col min="14" max="14" width="12.28515625" style="2" bestFit="1" customWidth="1"/>
    <col min="15" max="16384" width="9.140625" style="2"/>
  </cols>
  <sheetData>
    <row r="1" spans="1:14" ht="15.75" x14ac:dyDescent="0.25">
      <c r="A1" s="83" t="s">
        <v>410</v>
      </c>
      <c r="C1" s="3" t="s">
        <v>1</v>
      </c>
      <c r="D1" s="3" t="s">
        <v>2</v>
      </c>
      <c r="E1" s="3" t="s">
        <v>3</v>
      </c>
      <c r="F1" s="3" t="s">
        <v>4</v>
      </c>
      <c r="G1" s="3" t="s">
        <v>5</v>
      </c>
      <c r="H1" s="3" t="s">
        <v>6</v>
      </c>
      <c r="I1" s="3" t="s">
        <v>7</v>
      </c>
      <c r="J1" s="3" t="s">
        <v>8</v>
      </c>
      <c r="K1" s="3" t="s">
        <v>9</v>
      </c>
      <c r="L1" s="3" t="s">
        <v>10</v>
      </c>
      <c r="M1" s="3" t="s">
        <v>11</v>
      </c>
      <c r="N1" s="3" t="s">
        <v>12</v>
      </c>
    </row>
    <row r="2" spans="1:14" ht="15.75" x14ac:dyDescent="0.25">
      <c r="A2" s="83"/>
      <c r="C2" s="91"/>
      <c r="D2" s="91"/>
      <c r="H2" s="91"/>
      <c r="I2" s="91"/>
      <c r="J2" s="91"/>
      <c r="K2" s="91"/>
      <c r="L2" s="3"/>
    </row>
    <row r="3" spans="1:14" ht="15.75" x14ac:dyDescent="0.25">
      <c r="A3" s="83"/>
      <c r="C3" s="164"/>
      <c r="D3" s="164"/>
      <c r="F3" s="91"/>
      <c r="I3" s="91"/>
      <c r="J3" s="91"/>
      <c r="K3" s="91"/>
      <c r="L3" s="3"/>
    </row>
    <row r="4" spans="1:14" ht="15.75" x14ac:dyDescent="0.25">
      <c r="A4" s="83"/>
      <c r="C4" s="164" t="s">
        <v>411</v>
      </c>
      <c r="D4" s="164"/>
      <c r="E4" s="164"/>
      <c r="F4" s="164"/>
      <c r="G4" s="164" t="s">
        <v>412</v>
      </c>
      <c r="H4" s="164"/>
      <c r="I4" s="164"/>
      <c r="J4" s="164"/>
      <c r="K4" s="164" t="s">
        <v>413</v>
      </c>
      <c r="L4" s="164"/>
      <c r="M4" s="164"/>
      <c r="N4" s="164"/>
    </row>
    <row r="5" spans="1:14" ht="15" x14ac:dyDescent="0.25">
      <c r="B5" s="85"/>
      <c r="C5" s="164" t="s">
        <v>414</v>
      </c>
      <c r="D5" s="164"/>
      <c r="E5" s="91" t="s">
        <v>415</v>
      </c>
      <c r="F5" s="91" t="s">
        <v>416</v>
      </c>
      <c r="G5" s="164" t="s">
        <v>414</v>
      </c>
      <c r="H5" s="164"/>
      <c r="I5" s="91" t="s">
        <v>415</v>
      </c>
      <c r="J5" s="91" t="s">
        <v>416</v>
      </c>
      <c r="K5" s="164" t="s">
        <v>414</v>
      </c>
      <c r="L5" s="164"/>
      <c r="M5" s="91" t="s">
        <v>415</v>
      </c>
      <c r="N5" s="91" t="s">
        <v>416</v>
      </c>
    </row>
    <row r="6" spans="1:14" ht="15" x14ac:dyDescent="0.25">
      <c r="A6" s="51" t="s">
        <v>18</v>
      </c>
      <c r="B6" s="31" t="s">
        <v>13</v>
      </c>
      <c r="C6" s="92">
        <v>44012</v>
      </c>
      <c r="D6" s="92">
        <v>44377</v>
      </c>
      <c r="E6" s="93" t="s">
        <v>417</v>
      </c>
      <c r="F6" s="93" t="s">
        <v>417</v>
      </c>
      <c r="G6" s="92">
        <v>44012</v>
      </c>
      <c r="H6" s="92">
        <v>44377</v>
      </c>
      <c r="I6" s="93" t="s">
        <v>417</v>
      </c>
      <c r="J6" s="93" t="s">
        <v>417</v>
      </c>
      <c r="K6" s="92">
        <v>44012</v>
      </c>
      <c r="L6" s="92">
        <v>44377</v>
      </c>
      <c r="M6" s="93" t="s">
        <v>417</v>
      </c>
      <c r="N6" s="93" t="s">
        <v>417</v>
      </c>
    </row>
    <row r="7" spans="1:14" ht="15" x14ac:dyDescent="0.25">
      <c r="A7" s="33">
        <v>5</v>
      </c>
      <c r="B7" s="33" t="s">
        <v>25</v>
      </c>
      <c r="C7" s="15">
        <v>0</v>
      </c>
      <c r="D7" s="15">
        <v>0</v>
      </c>
      <c r="E7" s="94">
        <v>0</v>
      </c>
      <c r="F7" s="89">
        <v>0</v>
      </c>
      <c r="G7" s="89">
        <v>0</v>
      </c>
      <c r="H7" s="89">
        <v>0</v>
      </c>
      <c r="I7" s="94">
        <v>0</v>
      </c>
      <c r="J7" s="89">
        <v>0</v>
      </c>
      <c r="K7" s="89">
        <v>0</v>
      </c>
      <c r="L7" s="89">
        <v>0</v>
      </c>
      <c r="M7" s="94">
        <v>0</v>
      </c>
      <c r="N7" s="89">
        <v>0</v>
      </c>
    </row>
    <row r="8" spans="1:14" ht="25.5" x14ac:dyDescent="0.2">
      <c r="A8" s="33">
        <v>6</v>
      </c>
      <c r="B8" s="33" t="s">
        <v>26</v>
      </c>
      <c r="C8" s="17">
        <v>0</v>
      </c>
      <c r="D8" s="17">
        <v>0</v>
      </c>
      <c r="E8" s="49">
        <v>0</v>
      </c>
      <c r="F8" s="49">
        <v>0</v>
      </c>
      <c r="G8" s="49">
        <v>0</v>
      </c>
      <c r="H8" s="49">
        <v>0</v>
      </c>
      <c r="I8" s="49">
        <v>0</v>
      </c>
      <c r="J8" s="49">
        <v>0</v>
      </c>
      <c r="K8" s="49">
        <v>0</v>
      </c>
      <c r="L8" s="49">
        <v>0</v>
      </c>
      <c r="M8" s="49">
        <v>0</v>
      </c>
      <c r="N8" s="49">
        <v>0</v>
      </c>
    </row>
    <row r="9" spans="1:14" x14ac:dyDescent="0.2">
      <c r="A9" s="33">
        <v>7</v>
      </c>
      <c r="B9" s="33" t="s">
        <v>27</v>
      </c>
      <c r="C9" s="17">
        <v>0</v>
      </c>
      <c r="D9" s="17">
        <v>0</v>
      </c>
      <c r="E9" s="49">
        <v>0</v>
      </c>
      <c r="F9" s="49">
        <v>0</v>
      </c>
      <c r="G9" s="49">
        <v>0</v>
      </c>
      <c r="H9" s="49">
        <v>0</v>
      </c>
      <c r="I9" s="49">
        <v>0</v>
      </c>
      <c r="J9" s="49">
        <v>0</v>
      </c>
      <c r="K9" s="49">
        <v>0</v>
      </c>
      <c r="L9" s="49">
        <v>0</v>
      </c>
      <c r="M9" s="49">
        <v>0</v>
      </c>
      <c r="N9" s="49">
        <v>0</v>
      </c>
    </row>
    <row r="10" spans="1:14" x14ac:dyDescent="0.2">
      <c r="A10" s="33">
        <v>47</v>
      </c>
      <c r="B10" s="33" t="s">
        <v>28</v>
      </c>
      <c r="C10" s="17">
        <v>0</v>
      </c>
      <c r="D10" s="17">
        <v>0</v>
      </c>
      <c r="E10" s="49">
        <v>0</v>
      </c>
      <c r="F10" s="49">
        <v>0</v>
      </c>
      <c r="G10" s="49">
        <v>0</v>
      </c>
      <c r="H10" s="49">
        <v>0</v>
      </c>
      <c r="I10" s="49">
        <v>0</v>
      </c>
      <c r="J10" s="49">
        <v>0</v>
      </c>
      <c r="K10" s="49">
        <v>0</v>
      </c>
      <c r="L10" s="49">
        <v>0</v>
      </c>
      <c r="M10" s="49">
        <v>0</v>
      </c>
      <c r="N10" s="49">
        <v>0</v>
      </c>
    </row>
    <row r="11" spans="1:14" x14ac:dyDescent="0.2">
      <c r="A11" s="33">
        <v>48</v>
      </c>
      <c r="B11" s="33" t="s">
        <v>29</v>
      </c>
      <c r="C11" s="17">
        <v>0</v>
      </c>
      <c r="D11" s="17">
        <v>0</v>
      </c>
      <c r="E11" s="49">
        <v>0</v>
      </c>
      <c r="F11" s="49">
        <v>0</v>
      </c>
      <c r="G11" s="49">
        <v>0</v>
      </c>
      <c r="H11" s="49">
        <v>0</v>
      </c>
      <c r="I11" s="49">
        <v>0</v>
      </c>
      <c r="J11" s="49">
        <v>0</v>
      </c>
      <c r="K11" s="49">
        <v>0</v>
      </c>
      <c r="L11" s="49">
        <v>0</v>
      </c>
      <c r="M11" s="49">
        <v>0</v>
      </c>
      <c r="N11" s="49">
        <v>0</v>
      </c>
    </row>
    <row r="12" spans="1:14" x14ac:dyDescent="0.2">
      <c r="A12" s="33">
        <v>90</v>
      </c>
      <c r="B12" s="33" t="s">
        <v>30</v>
      </c>
      <c r="C12" s="17">
        <v>2216</v>
      </c>
      <c r="D12" s="17">
        <v>2547</v>
      </c>
      <c r="E12" s="49">
        <v>331</v>
      </c>
      <c r="F12" s="49">
        <v>0</v>
      </c>
      <c r="G12" s="49">
        <v>34605</v>
      </c>
      <c r="H12" s="49">
        <v>39784</v>
      </c>
      <c r="I12" s="49">
        <v>0</v>
      </c>
      <c r="J12" s="49">
        <v>5179</v>
      </c>
      <c r="K12" s="49">
        <v>24392</v>
      </c>
      <c r="L12" s="49">
        <v>28041</v>
      </c>
      <c r="M12" s="49">
        <v>0</v>
      </c>
      <c r="N12" s="49">
        <v>3649</v>
      </c>
    </row>
    <row r="13" spans="1:14" ht="25.5" x14ac:dyDescent="0.2">
      <c r="A13" s="33">
        <v>91</v>
      </c>
      <c r="B13" s="33" t="s">
        <v>31</v>
      </c>
      <c r="C13" s="17">
        <v>1874</v>
      </c>
      <c r="D13" s="17">
        <v>1849</v>
      </c>
      <c r="E13" s="49">
        <v>0</v>
      </c>
      <c r="F13" s="49">
        <v>25</v>
      </c>
      <c r="G13" s="49">
        <v>29276</v>
      </c>
      <c r="H13" s="49">
        <v>28884</v>
      </c>
      <c r="I13" s="49">
        <v>392</v>
      </c>
      <c r="J13" s="49">
        <v>0</v>
      </c>
      <c r="K13" s="49">
        <v>20634</v>
      </c>
      <c r="L13" s="49">
        <v>20358</v>
      </c>
      <c r="M13" s="49">
        <v>276</v>
      </c>
      <c r="N13" s="49">
        <v>0</v>
      </c>
    </row>
    <row r="14" spans="1:14" x14ac:dyDescent="0.2">
      <c r="A14" s="33">
        <v>100</v>
      </c>
      <c r="B14" s="33" t="s">
        <v>32</v>
      </c>
      <c r="C14" s="17">
        <v>59580</v>
      </c>
      <c r="D14" s="17">
        <v>60162</v>
      </c>
      <c r="E14" s="49">
        <v>582</v>
      </c>
      <c r="F14" s="49">
        <v>0</v>
      </c>
      <c r="G14" s="49">
        <v>930560</v>
      </c>
      <c r="H14" s="49">
        <v>939656</v>
      </c>
      <c r="I14" s="49">
        <v>0</v>
      </c>
      <c r="J14" s="49">
        <v>9096</v>
      </c>
      <c r="K14" s="49">
        <v>655880</v>
      </c>
      <c r="L14" s="49">
        <v>662292</v>
      </c>
      <c r="M14" s="49">
        <v>0</v>
      </c>
      <c r="N14" s="49">
        <v>6412</v>
      </c>
    </row>
    <row r="15" spans="1:14" x14ac:dyDescent="0.2">
      <c r="A15" s="33">
        <v>101</v>
      </c>
      <c r="B15" s="33" t="s">
        <v>33</v>
      </c>
      <c r="C15" s="17">
        <v>125130</v>
      </c>
      <c r="D15" s="17">
        <v>123254</v>
      </c>
      <c r="E15" s="49">
        <v>0</v>
      </c>
      <c r="F15" s="49">
        <v>1876</v>
      </c>
      <c r="G15" s="49">
        <v>1954376</v>
      </c>
      <c r="H15" s="49">
        <v>1925075</v>
      </c>
      <c r="I15" s="49">
        <v>29301</v>
      </c>
      <c r="J15" s="49">
        <v>0</v>
      </c>
      <c r="K15" s="49">
        <v>1377491</v>
      </c>
      <c r="L15" s="49">
        <v>1356839</v>
      </c>
      <c r="M15" s="49">
        <v>20652</v>
      </c>
      <c r="N15" s="49">
        <v>0</v>
      </c>
    </row>
    <row r="16" spans="1:14" x14ac:dyDescent="0.2">
      <c r="A16" s="33">
        <v>102</v>
      </c>
      <c r="B16" s="33" t="s">
        <v>34</v>
      </c>
      <c r="C16" s="17">
        <v>0</v>
      </c>
      <c r="D16" s="17">
        <v>0</v>
      </c>
      <c r="E16" s="49">
        <v>0</v>
      </c>
      <c r="F16" s="49">
        <v>0</v>
      </c>
      <c r="G16" s="49">
        <v>0</v>
      </c>
      <c r="H16" s="49">
        <v>0</v>
      </c>
      <c r="I16" s="49">
        <v>0</v>
      </c>
      <c r="J16" s="49">
        <v>0</v>
      </c>
      <c r="K16" s="49">
        <v>0</v>
      </c>
      <c r="L16" s="49">
        <v>0</v>
      </c>
      <c r="M16" s="49">
        <v>0</v>
      </c>
      <c r="N16" s="49">
        <v>0</v>
      </c>
    </row>
    <row r="17" spans="1:14" x14ac:dyDescent="0.2">
      <c r="A17" s="33">
        <v>103</v>
      </c>
      <c r="B17" s="33" t="s">
        <v>35</v>
      </c>
      <c r="C17" s="17">
        <v>195728</v>
      </c>
      <c r="D17" s="17">
        <v>201601</v>
      </c>
      <c r="E17" s="49">
        <v>5873</v>
      </c>
      <c r="F17" s="49">
        <v>0</v>
      </c>
      <c r="G17" s="49">
        <v>3057015</v>
      </c>
      <c r="H17" s="49">
        <v>3148750</v>
      </c>
      <c r="I17" s="49">
        <v>0</v>
      </c>
      <c r="J17" s="49">
        <v>91735</v>
      </c>
      <c r="K17" s="49">
        <v>2154659</v>
      </c>
      <c r="L17" s="49">
        <v>2219315</v>
      </c>
      <c r="M17" s="49">
        <v>0</v>
      </c>
      <c r="N17" s="49">
        <v>64656</v>
      </c>
    </row>
    <row r="18" spans="1:14" x14ac:dyDescent="0.2">
      <c r="A18" s="33">
        <v>107</v>
      </c>
      <c r="B18" s="33" t="s">
        <v>36</v>
      </c>
      <c r="C18" s="17">
        <v>44059</v>
      </c>
      <c r="D18" s="17">
        <v>45089</v>
      </c>
      <c r="E18" s="49">
        <v>1030</v>
      </c>
      <c r="F18" s="49">
        <v>0</v>
      </c>
      <c r="G18" s="49">
        <v>688144</v>
      </c>
      <c r="H18" s="49">
        <v>704227</v>
      </c>
      <c r="I18" s="49">
        <v>0</v>
      </c>
      <c r="J18" s="49">
        <v>16083</v>
      </c>
      <c r="K18" s="49">
        <v>485025</v>
      </c>
      <c r="L18" s="49">
        <v>496356</v>
      </c>
      <c r="M18" s="49">
        <v>0</v>
      </c>
      <c r="N18" s="49">
        <v>11331</v>
      </c>
    </row>
    <row r="19" spans="1:14" x14ac:dyDescent="0.2">
      <c r="A19" s="33">
        <v>109</v>
      </c>
      <c r="B19" s="33" t="s">
        <v>37</v>
      </c>
      <c r="C19" s="17">
        <v>13626</v>
      </c>
      <c r="D19" s="17">
        <v>14229</v>
      </c>
      <c r="E19" s="49">
        <v>603</v>
      </c>
      <c r="F19" s="49">
        <v>0</v>
      </c>
      <c r="G19" s="49">
        <v>212825</v>
      </c>
      <c r="H19" s="49">
        <v>222243</v>
      </c>
      <c r="I19" s="49">
        <v>0</v>
      </c>
      <c r="J19" s="49">
        <v>9418</v>
      </c>
      <c r="K19" s="49">
        <v>150004</v>
      </c>
      <c r="L19" s="49">
        <v>156642</v>
      </c>
      <c r="M19" s="49">
        <v>0</v>
      </c>
      <c r="N19" s="49">
        <v>6638</v>
      </c>
    </row>
    <row r="20" spans="1:14" x14ac:dyDescent="0.2">
      <c r="A20" s="33">
        <v>110</v>
      </c>
      <c r="B20" s="33" t="s">
        <v>38</v>
      </c>
      <c r="C20" s="17">
        <v>18437</v>
      </c>
      <c r="D20" s="17">
        <v>18150</v>
      </c>
      <c r="E20" s="49">
        <v>0</v>
      </c>
      <c r="F20" s="49">
        <v>287</v>
      </c>
      <c r="G20" s="49">
        <v>287963</v>
      </c>
      <c r="H20" s="49">
        <v>283474</v>
      </c>
      <c r="I20" s="49">
        <v>4489</v>
      </c>
      <c r="J20" s="49">
        <v>0</v>
      </c>
      <c r="K20" s="49">
        <v>202964</v>
      </c>
      <c r="L20" s="49">
        <v>199799</v>
      </c>
      <c r="M20" s="49">
        <v>3165</v>
      </c>
      <c r="N20" s="49">
        <v>0</v>
      </c>
    </row>
    <row r="21" spans="1:14" x14ac:dyDescent="0.2">
      <c r="A21" s="33">
        <v>111</v>
      </c>
      <c r="B21" s="33" t="s">
        <v>39</v>
      </c>
      <c r="C21" s="17">
        <v>168373</v>
      </c>
      <c r="D21" s="17">
        <v>169501</v>
      </c>
      <c r="E21" s="49">
        <v>1128</v>
      </c>
      <c r="F21" s="49">
        <v>0</v>
      </c>
      <c r="G21" s="49">
        <v>2629777</v>
      </c>
      <c r="H21" s="49">
        <v>2647387</v>
      </c>
      <c r="I21" s="49">
        <v>0</v>
      </c>
      <c r="J21" s="49">
        <v>17610</v>
      </c>
      <c r="K21" s="49">
        <v>1853528</v>
      </c>
      <c r="L21" s="49">
        <v>1865942</v>
      </c>
      <c r="M21" s="49">
        <v>0</v>
      </c>
      <c r="N21" s="49">
        <v>12414</v>
      </c>
    </row>
    <row r="22" spans="1:14" x14ac:dyDescent="0.2">
      <c r="A22" s="33">
        <v>112</v>
      </c>
      <c r="B22" s="33" t="s">
        <v>40</v>
      </c>
      <c r="C22" s="17">
        <v>1576</v>
      </c>
      <c r="D22" s="17">
        <v>1598</v>
      </c>
      <c r="E22" s="49">
        <v>22</v>
      </c>
      <c r="F22" s="49">
        <v>0</v>
      </c>
      <c r="G22" s="49">
        <v>24621</v>
      </c>
      <c r="H22" s="49">
        <v>24953</v>
      </c>
      <c r="I22" s="49">
        <v>0</v>
      </c>
      <c r="J22" s="49">
        <v>332</v>
      </c>
      <c r="K22" s="49">
        <v>17353</v>
      </c>
      <c r="L22" s="49">
        <v>17588</v>
      </c>
      <c r="M22" s="49">
        <v>0</v>
      </c>
      <c r="N22" s="49">
        <v>235</v>
      </c>
    </row>
    <row r="23" spans="1:14" x14ac:dyDescent="0.2">
      <c r="A23" s="33">
        <v>113</v>
      </c>
      <c r="B23" s="33" t="s">
        <v>41</v>
      </c>
      <c r="C23" s="17">
        <v>111755</v>
      </c>
      <c r="D23" s="17">
        <v>114011</v>
      </c>
      <c r="E23" s="49">
        <v>2256</v>
      </c>
      <c r="F23" s="49">
        <v>0</v>
      </c>
      <c r="G23" s="49">
        <v>1745468</v>
      </c>
      <c r="H23" s="49">
        <v>1780699</v>
      </c>
      <c r="I23" s="49">
        <v>0</v>
      </c>
      <c r="J23" s="49">
        <v>35231</v>
      </c>
      <c r="K23" s="49">
        <v>1230250</v>
      </c>
      <c r="L23" s="49">
        <v>1255080</v>
      </c>
      <c r="M23" s="49">
        <v>0</v>
      </c>
      <c r="N23" s="49">
        <v>24830</v>
      </c>
    </row>
    <row r="24" spans="1:14" x14ac:dyDescent="0.2">
      <c r="A24" s="33">
        <v>114</v>
      </c>
      <c r="B24" s="33" t="s">
        <v>42</v>
      </c>
      <c r="C24" s="17">
        <v>521321</v>
      </c>
      <c r="D24" s="17">
        <v>525800</v>
      </c>
      <c r="E24" s="49">
        <v>4479</v>
      </c>
      <c r="F24" s="49">
        <v>0</v>
      </c>
      <c r="G24" s="49">
        <v>8142359</v>
      </c>
      <c r="H24" s="49">
        <v>8212323</v>
      </c>
      <c r="I24" s="49">
        <v>0</v>
      </c>
      <c r="J24" s="49">
        <v>69964</v>
      </c>
      <c r="K24" s="49">
        <v>5738931</v>
      </c>
      <c r="L24" s="49">
        <v>5788243</v>
      </c>
      <c r="M24" s="49">
        <v>0</v>
      </c>
      <c r="N24" s="49">
        <v>49312</v>
      </c>
    </row>
    <row r="25" spans="1:14" x14ac:dyDescent="0.2">
      <c r="A25" s="33">
        <v>115</v>
      </c>
      <c r="B25" s="33" t="s">
        <v>43</v>
      </c>
      <c r="C25" s="17">
        <v>370929</v>
      </c>
      <c r="D25" s="17">
        <v>368751</v>
      </c>
      <c r="E25" s="49">
        <v>0</v>
      </c>
      <c r="F25" s="49">
        <v>2178</v>
      </c>
      <c r="G25" s="49">
        <v>5793440</v>
      </c>
      <c r="H25" s="49">
        <v>5759422</v>
      </c>
      <c r="I25" s="49">
        <v>34018</v>
      </c>
      <c r="J25" s="49">
        <v>0</v>
      </c>
      <c r="K25" s="49">
        <v>4083356</v>
      </c>
      <c r="L25" s="49">
        <v>4059379</v>
      </c>
      <c r="M25" s="49">
        <v>23977</v>
      </c>
      <c r="N25" s="49">
        <v>0</v>
      </c>
    </row>
    <row r="26" spans="1:14" x14ac:dyDescent="0.2">
      <c r="A26" s="33">
        <v>116</v>
      </c>
      <c r="B26" s="33" t="s">
        <v>44</v>
      </c>
      <c r="C26" s="17">
        <v>89401</v>
      </c>
      <c r="D26" s="17">
        <v>85571</v>
      </c>
      <c r="E26" s="49">
        <v>0</v>
      </c>
      <c r="F26" s="49">
        <v>3830</v>
      </c>
      <c r="G26" s="49">
        <v>1396329</v>
      </c>
      <c r="H26" s="49">
        <v>1336506</v>
      </c>
      <c r="I26" s="49">
        <v>59823</v>
      </c>
      <c r="J26" s="49">
        <v>0</v>
      </c>
      <c r="K26" s="49">
        <v>984169</v>
      </c>
      <c r="L26" s="49">
        <v>942002</v>
      </c>
      <c r="M26" s="49">
        <v>42167</v>
      </c>
      <c r="N26" s="49">
        <v>0</v>
      </c>
    </row>
    <row r="27" spans="1:14" x14ac:dyDescent="0.2">
      <c r="A27" s="33">
        <v>117</v>
      </c>
      <c r="B27" s="33" t="s">
        <v>45</v>
      </c>
      <c r="C27" s="17">
        <v>50660</v>
      </c>
      <c r="D27" s="17">
        <v>49649</v>
      </c>
      <c r="E27" s="49">
        <v>0</v>
      </c>
      <c r="F27" s="49">
        <v>1011</v>
      </c>
      <c r="G27" s="49">
        <v>791238</v>
      </c>
      <c r="H27" s="49">
        <v>775459</v>
      </c>
      <c r="I27" s="49">
        <v>15779</v>
      </c>
      <c r="J27" s="49">
        <v>0</v>
      </c>
      <c r="K27" s="49">
        <v>557681</v>
      </c>
      <c r="L27" s="49">
        <v>546562</v>
      </c>
      <c r="M27" s="49">
        <v>11119</v>
      </c>
      <c r="N27" s="49">
        <v>0</v>
      </c>
    </row>
    <row r="28" spans="1:14" x14ac:dyDescent="0.2">
      <c r="A28" s="33">
        <v>119</v>
      </c>
      <c r="B28" s="33" t="s">
        <v>46</v>
      </c>
      <c r="C28" s="17">
        <v>2277</v>
      </c>
      <c r="D28" s="17">
        <v>1674</v>
      </c>
      <c r="E28" s="49">
        <v>0</v>
      </c>
      <c r="F28" s="49">
        <v>603</v>
      </c>
      <c r="G28" s="49">
        <v>35558</v>
      </c>
      <c r="H28" s="49">
        <v>26147</v>
      </c>
      <c r="I28" s="49">
        <v>9411</v>
      </c>
      <c r="J28" s="49">
        <v>0</v>
      </c>
      <c r="K28" s="49">
        <v>25063</v>
      </c>
      <c r="L28" s="49">
        <v>18429</v>
      </c>
      <c r="M28" s="49">
        <v>6634</v>
      </c>
      <c r="N28" s="49">
        <v>0</v>
      </c>
    </row>
    <row r="29" spans="1:14" x14ac:dyDescent="0.2">
      <c r="A29" s="33">
        <v>121</v>
      </c>
      <c r="B29" s="33" t="s">
        <v>47</v>
      </c>
      <c r="C29" s="17">
        <v>20063</v>
      </c>
      <c r="D29" s="17">
        <v>22224</v>
      </c>
      <c r="E29" s="49">
        <v>2161</v>
      </c>
      <c r="F29" s="49">
        <v>0</v>
      </c>
      <c r="G29" s="49">
        <v>313362</v>
      </c>
      <c r="H29" s="49">
        <v>347109</v>
      </c>
      <c r="I29" s="49">
        <v>0</v>
      </c>
      <c r="J29" s="49">
        <v>33747</v>
      </c>
      <c r="K29" s="49">
        <v>220864</v>
      </c>
      <c r="L29" s="49">
        <v>244651</v>
      </c>
      <c r="M29" s="49">
        <v>0</v>
      </c>
      <c r="N29" s="49">
        <v>23787</v>
      </c>
    </row>
    <row r="30" spans="1:14" x14ac:dyDescent="0.2">
      <c r="A30" s="33">
        <v>122</v>
      </c>
      <c r="B30" s="33" t="s">
        <v>48</v>
      </c>
      <c r="C30" s="17">
        <v>23142</v>
      </c>
      <c r="D30" s="17">
        <v>23758</v>
      </c>
      <c r="E30" s="49">
        <v>616</v>
      </c>
      <c r="F30" s="49">
        <v>0</v>
      </c>
      <c r="G30" s="49">
        <v>361442</v>
      </c>
      <c r="H30" s="49">
        <v>371070</v>
      </c>
      <c r="I30" s="49">
        <v>0</v>
      </c>
      <c r="J30" s="49">
        <v>9628</v>
      </c>
      <c r="K30" s="49">
        <v>254753</v>
      </c>
      <c r="L30" s="49">
        <v>261539</v>
      </c>
      <c r="M30" s="49">
        <v>0</v>
      </c>
      <c r="N30" s="49">
        <v>6786</v>
      </c>
    </row>
    <row r="31" spans="1:14" x14ac:dyDescent="0.2">
      <c r="A31" s="33">
        <v>123</v>
      </c>
      <c r="B31" s="33" t="s">
        <v>49</v>
      </c>
      <c r="C31" s="17">
        <v>134214</v>
      </c>
      <c r="D31" s="17">
        <v>141577</v>
      </c>
      <c r="E31" s="49">
        <v>7363</v>
      </c>
      <c r="F31" s="49">
        <v>0</v>
      </c>
      <c r="G31" s="49">
        <v>2096258</v>
      </c>
      <c r="H31" s="49">
        <v>2211248</v>
      </c>
      <c r="I31" s="49">
        <v>0</v>
      </c>
      <c r="J31" s="49">
        <v>114990</v>
      </c>
      <c r="K31" s="49">
        <v>1477491</v>
      </c>
      <c r="L31" s="49">
        <v>1558541</v>
      </c>
      <c r="M31" s="49">
        <v>0</v>
      </c>
      <c r="N31" s="49">
        <v>81050</v>
      </c>
    </row>
    <row r="32" spans="1:14" x14ac:dyDescent="0.2">
      <c r="A32" s="33">
        <v>124</v>
      </c>
      <c r="B32" s="33" t="s">
        <v>50</v>
      </c>
      <c r="C32" s="17">
        <v>0</v>
      </c>
      <c r="D32" s="17">
        <v>0</v>
      </c>
      <c r="E32" s="49">
        <v>0</v>
      </c>
      <c r="F32" s="49">
        <v>0</v>
      </c>
      <c r="G32" s="49">
        <v>0</v>
      </c>
      <c r="H32" s="49">
        <v>0</v>
      </c>
      <c r="I32" s="49">
        <v>0</v>
      </c>
      <c r="J32" s="49">
        <v>0</v>
      </c>
      <c r="K32" s="49">
        <v>0</v>
      </c>
      <c r="L32" s="49">
        <v>0</v>
      </c>
      <c r="M32" s="49">
        <v>0</v>
      </c>
      <c r="N32" s="49">
        <v>0</v>
      </c>
    </row>
    <row r="33" spans="1:14" x14ac:dyDescent="0.2">
      <c r="A33" s="33">
        <v>125</v>
      </c>
      <c r="B33" s="33" t="s">
        <v>51</v>
      </c>
      <c r="C33" s="17">
        <v>33977</v>
      </c>
      <c r="D33" s="17">
        <v>39489</v>
      </c>
      <c r="E33" s="49">
        <v>5512</v>
      </c>
      <c r="F33" s="49">
        <v>0</v>
      </c>
      <c r="G33" s="49">
        <v>530684</v>
      </c>
      <c r="H33" s="49">
        <v>616760</v>
      </c>
      <c r="I33" s="49">
        <v>0</v>
      </c>
      <c r="J33" s="49">
        <v>86076</v>
      </c>
      <c r="K33" s="49">
        <v>374039</v>
      </c>
      <c r="L33" s="49">
        <v>434708</v>
      </c>
      <c r="M33" s="49">
        <v>0</v>
      </c>
      <c r="N33" s="49">
        <v>60669</v>
      </c>
    </row>
    <row r="34" spans="1:14" x14ac:dyDescent="0.2">
      <c r="A34" s="33">
        <v>126</v>
      </c>
      <c r="B34" s="33" t="s">
        <v>52</v>
      </c>
      <c r="C34" s="17">
        <v>0</v>
      </c>
      <c r="D34" s="17">
        <v>0</v>
      </c>
      <c r="E34" s="49">
        <v>0</v>
      </c>
      <c r="F34" s="49">
        <v>0</v>
      </c>
      <c r="G34" s="49">
        <v>0</v>
      </c>
      <c r="H34" s="49">
        <v>0</v>
      </c>
      <c r="I34" s="49">
        <v>0</v>
      </c>
      <c r="J34" s="49">
        <v>0</v>
      </c>
      <c r="K34" s="49">
        <v>0</v>
      </c>
      <c r="L34" s="49">
        <v>0</v>
      </c>
      <c r="M34" s="49">
        <v>0</v>
      </c>
      <c r="N34" s="49">
        <v>0</v>
      </c>
    </row>
    <row r="35" spans="1:14" x14ac:dyDescent="0.2">
      <c r="A35" s="33">
        <v>127</v>
      </c>
      <c r="B35" s="33" t="s">
        <v>53</v>
      </c>
      <c r="C35" s="17">
        <v>68598</v>
      </c>
      <c r="D35" s="17">
        <v>81330</v>
      </c>
      <c r="E35" s="49">
        <v>12732</v>
      </c>
      <c r="F35" s="49">
        <v>0</v>
      </c>
      <c r="G35" s="49">
        <v>1071416</v>
      </c>
      <c r="H35" s="49">
        <v>1270272</v>
      </c>
      <c r="I35" s="49">
        <v>0</v>
      </c>
      <c r="J35" s="49">
        <v>198856</v>
      </c>
      <c r="K35" s="49">
        <v>755159</v>
      </c>
      <c r="L35" s="49">
        <v>895319</v>
      </c>
      <c r="M35" s="49">
        <v>0</v>
      </c>
      <c r="N35" s="49">
        <v>140160</v>
      </c>
    </row>
    <row r="36" spans="1:14" x14ac:dyDescent="0.2">
      <c r="A36" s="33">
        <v>128</v>
      </c>
      <c r="B36" s="33" t="s">
        <v>54</v>
      </c>
      <c r="C36" s="17">
        <v>121864</v>
      </c>
      <c r="D36" s="17">
        <v>124978</v>
      </c>
      <c r="E36" s="49">
        <v>3114</v>
      </c>
      <c r="F36" s="49">
        <v>0</v>
      </c>
      <c r="G36" s="49">
        <v>1903364</v>
      </c>
      <c r="H36" s="49">
        <v>1952002</v>
      </c>
      <c r="I36" s="49">
        <v>0</v>
      </c>
      <c r="J36" s="49">
        <v>48638</v>
      </c>
      <c r="K36" s="49">
        <v>1341535</v>
      </c>
      <c r="L36" s="49">
        <v>1375818</v>
      </c>
      <c r="M36" s="49">
        <v>0</v>
      </c>
      <c r="N36" s="49">
        <v>34283</v>
      </c>
    </row>
    <row r="37" spans="1:14" x14ac:dyDescent="0.2">
      <c r="A37" s="33">
        <v>129</v>
      </c>
      <c r="B37" s="33" t="s">
        <v>55</v>
      </c>
      <c r="C37" s="17">
        <v>60930</v>
      </c>
      <c r="D37" s="17">
        <v>59737</v>
      </c>
      <c r="E37" s="49">
        <v>0</v>
      </c>
      <c r="F37" s="49">
        <v>1193</v>
      </c>
      <c r="G37" s="49">
        <v>951648</v>
      </c>
      <c r="H37" s="49">
        <v>933013</v>
      </c>
      <c r="I37" s="49">
        <v>18635</v>
      </c>
      <c r="J37" s="49">
        <v>0</v>
      </c>
      <c r="K37" s="49">
        <v>670744</v>
      </c>
      <c r="L37" s="49">
        <v>657610</v>
      </c>
      <c r="M37" s="49">
        <v>13134</v>
      </c>
      <c r="N37" s="49">
        <v>0</v>
      </c>
    </row>
    <row r="38" spans="1:14" x14ac:dyDescent="0.2">
      <c r="A38" s="33">
        <v>131</v>
      </c>
      <c r="B38" s="33" t="s">
        <v>56</v>
      </c>
      <c r="C38" s="17">
        <v>0</v>
      </c>
      <c r="D38" s="17">
        <v>0</v>
      </c>
      <c r="E38" s="49">
        <v>0</v>
      </c>
      <c r="F38" s="49">
        <v>0</v>
      </c>
      <c r="G38" s="49">
        <v>0</v>
      </c>
      <c r="H38" s="49">
        <v>0</v>
      </c>
      <c r="I38" s="49">
        <v>0</v>
      </c>
      <c r="J38" s="49">
        <v>0</v>
      </c>
      <c r="K38" s="49">
        <v>0</v>
      </c>
      <c r="L38" s="49">
        <v>0</v>
      </c>
      <c r="M38" s="49">
        <v>0</v>
      </c>
      <c r="N38" s="49">
        <v>0</v>
      </c>
    </row>
    <row r="39" spans="1:14" x14ac:dyDescent="0.2">
      <c r="A39" s="33">
        <v>132</v>
      </c>
      <c r="B39" s="33" t="s">
        <v>57</v>
      </c>
      <c r="C39" s="17">
        <v>26165</v>
      </c>
      <c r="D39" s="17">
        <v>27345</v>
      </c>
      <c r="E39" s="49">
        <v>1180</v>
      </c>
      <c r="F39" s="49">
        <v>0</v>
      </c>
      <c r="G39" s="49">
        <v>408662</v>
      </c>
      <c r="H39" s="49">
        <v>427094</v>
      </c>
      <c r="I39" s="49">
        <v>0</v>
      </c>
      <c r="J39" s="49">
        <v>18432</v>
      </c>
      <c r="K39" s="49">
        <v>288031</v>
      </c>
      <c r="L39" s="49">
        <v>301026</v>
      </c>
      <c r="M39" s="49">
        <v>0</v>
      </c>
      <c r="N39" s="49">
        <v>12995</v>
      </c>
    </row>
    <row r="40" spans="1:14" x14ac:dyDescent="0.2">
      <c r="A40" s="33">
        <v>133</v>
      </c>
      <c r="B40" s="33" t="s">
        <v>58</v>
      </c>
      <c r="C40" s="17">
        <v>57764</v>
      </c>
      <c r="D40" s="17">
        <v>59085</v>
      </c>
      <c r="E40" s="49">
        <v>1321</v>
      </c>
      <c r="F40" s="49">
        <v>0</v>
      </c>
      <c r="G40" s="49">
        <v>902206</v>
      </c>
      <c r="H40" s="49">
        <v>922837</v>
      </c>
      <c r="I40" s="49">
        <v>0</v>
      </c>
      <c r="J40" s="49">
        <v>20631</v>
      </c>
      <c r="K40" s="49">
        <v>635898</v>
      </c>
      <c r="L40" s="49">
        <v>650437</v>
      </c>
      <c r="M40" s="49">
        <v>0</v>
      </c>
      <c r="N40" s="49">
        <v>14539</v>
      </c>
    </row>
    <row r="41" spans="1:14" x14ac:dyDescent="0.2">
      <c r="A41" s="33">
        <v>135</v>
      </c>
      <c r="B41" s="33" t="s">
        <v>59</v>
      </c>
      <c r="C41" s="17">
        <v>0</v>
      </c>
      <c r="D41" s="17">
        <v>0</v>
      </c>
      <c r="E41" s="49">
        <v>0</v>
      </c>
      <c r="F41" s="49">
        <v>0</v>
      </c>
      <c r="G41" s="49">
        <v>0</v>
      </c>
      <c r="H41" s="49">
        <v>0</v>
      </c>
      <c r="I41" s="49">
        <v>0</v>
      </c>
      <c r="J41" s="49">
        <v>0</v>
      </c>
      <c r="K41" s="49">
        <v>0</v>
      </c>
      <c r="L41" s="49">
        <v>0</v>
      </c>
      <c r="M41" s="49">
        <v>0</v>
      </c>
      <c r="N41" s="49">
        <v>0</v>
      </c>
    </row>
    <row r="42" spans="1:14" x14ac:dyDescent="0.2">
      <c r="A42" s="33">
        <v>136</v>
      </c>
      <c r="B42" s="33" t="s">
        <v>60</v>
      </c>
      <c r="C42" s="17">
        <v>115076</v>
      </c>
      <c r="D42" s="17">
        <v>120416</v>
      </c>
      <c r="E42" s="49">
        <v>5340</v>
      </c>
      <c r="F42" s="49">
        <v>0</v>
      </c>
      <c r="G42" s="49">
        <v>1797334</v>
      </c>
      <c r="H42" s="49">
        <v>1880746</v>
      </c>
      <c r="I42" s="49">
        <v>0</v>
      </c>
      <c r="J42" s="49">
        <v>83412</v>
      </c>
      <c r="K42" s="49">
        <v>1266804</v>
      </c>
      <c r="L42" s="49">
        <v>1325595</v>
      </c>
      <c r="M42" s="49">
        <v>0</v>
      </c>
      <c r="N42" s="49">
        <v>58791</v>
      </c>
    </row>
    <row r="43" spans="1:14" x14ac:dyDescent="0.2">
      <c r="A43" s="33">
        <v>137</v>
      </c>
      <c r="B43" s="33" t="s">
        <v>61</v>
      </c>
      <c r="C43" s="17">
        <v>0</v>
      </c>
      <c r="D43" s="17">
        <v>0</v>
      </c>
      <c r="E43" s="49">
        <v>0</v>
      </c>
      <c r="F43" s="49">
        <v>0</v>
      </c>
      <c r="G43" s="49">
        <v>0</v>
      </c>
      <c r="H43" s="49">
        <v>0</v>
      </c>
      <c r="I43" s="49">
        <v>0</v>
      </c>
      <c r="J43" s="49">
        <v>0</v>
      </c>
      <c r="K43" s="49">
        <v>0</v>
      </c>
      <c r="L43" s="49">
        <v>0</v>
      </c>
      <c r="M43" s="49">
        <v>0</v>
      </c>
      <c r="N43" s="49">
        <v>0</v>
      </c>
    </row>
    <row r="44" spans="1:14" x14ac:dyDescent="0.2">
      <c r="A44" s="33">
        <v>138</v>
      </c>
      <c r="B44" s="33" t="s">
        <v>62</v>
      </c>
      <c r="C44" s="17">
        <v>0</v>
      </c>
      <c r="D44" s="17">
        <v>0</v>
      </c>
      <c r="E44" s="49">
        <v>0</v>
      </c>
      <c r="F44" s="49">
        <v>0</v>
      </c>
      <c r="G44" s="49">
        <v>0</v>
      </c>
      <c r="H44" s="49">
        <v>0</v>
      </c>
      <c r="I44" s="49">
        <v>0</v>
      </c>
      <c r="J44" s="49">
        <v>0</v>
      </c>
      <c r="K44" s="49">
        <v>0</v>
      </c>
      <c r="L44" s="49">
        <v>0</v>
      </c>
      <c r="M44" s="49">
        <v>0</v>
      </c>
      <c r="N44" s="49">
        <v>0</v>
      </c>
    </row>
    <row r="45" spans="1:14" x14ac:dyDescent="0.2">
      <c r="A45" s="33">
        <v>140</v>
      </c>
      <c r="B45" s="33" t="s">
        <v>63</v>
      </c>
      <c r="C45" s="17">
        <v>63973</v>
      </c>
      <c r="D45" s="17">
        <v>69918</v>
      </c>
      <c r="E45" s="49">
        <v>5945</v>
      </c>
      <c r="F45" s="49">
        <v>0</v>
      </c>
      <c r="G45" s="49">
        <v>999175</v>
      </c>
      <c r="H45" s="49">
        <v>1092027</v>
      </c>
      <c r="I45" s="49">
        <v>0</v>
      </c>
      <c r="J45" s="49">
        <v>92852</v>
      </c>
      <c r="K45" s="49">
        <v>704243</v>
      </c>
      <c r="L45" s="49">
        <v>769687</v>
      </c>
      <c r="M45" s="49">
        <v>0</v>
      </c>
      <c r="N45" s="49">
        <v>65444</v>
      </c>
    </row>
    <row r="46" spans="1:14" x14ac:dyDescent="0.2">
      <c r="A46" s="33">
        <v>141</v>
      </c>
      <c r="B46" s="33" t="s">
        <v>64</v>
      </c>
      <c r="C46" s="17">
        <v>220106</v>
      </c>
      <c r="D46" s="17">
        <v>232810</v>
      </c>
      <c r="E46" s="49">
        <v>12704</v>
      </c>
      <c r="F46" s="49">
        <v>0</v>
      </c>
      <c r="G46" s="49">
        <v>3437772</v>
      </c>
      <c r="H46" s="49">
        <v>3636192</v>
      </c>
      <c r="I46" s="49">
        <v>0</v>
      </c>
      <c r="J46" s="49">
        <v>198420</v>
      </c>
      <c r="K46" s="49">
        <v>2423026</v>
      </c>
      <c r="L46" s="49">
        <v>2562876</v>
      </c>
      <c r="M46" s="49">
        <v>0</v>
      </c>
      <c r="N46" s="49">
        <v>139850</v>
      </c>
    </row>
    <row r="47" spans="1:14" x14ac:dyDescent="0.2">
      <c r="A47" s="33">
        <v>142</v>
      </c>
      <c r="B47" s="33" t="s">
        <v>65</v>
      </c>
      <c r="C47" s="17">
        <v>0</v>
      </c>
      <c r="D47" s="17">
        <v>0</v>
      </c>
      <c r="E47" s="49">
        <v>0</v>
      </c>
      <c r="F47" s="49">
        <v>0</v>
      </c>
      <c r="G47" s="49">
        <v>0</v>
      </c>
      <c r="H47" s="49">
        <v>0</v>
      </c>
      <c r="I47" s="49">
        <v>0</v>
      </c>
      <c r="J47" s="49">
        <v>0</v>
      </c>
      <c r="K47" s="49">
        <v>0</v>
      </c>
      <c r="L47" s="49">
        <v>0</v>
      </c>
      <c r="M47" s="49">
        <v>0</v>
      </c>
      <c r="N47" s="49">
        <v>0</v>
      </c>
    </row>
    <row r="48" spans="1:14" x14ac:dyDescent="0.2">
      <c r="A48" s="33">
        <v>143</v>
      </c>
      <c r="B48" s="33" t="s">
        <v>66</v>
      </c>
      <c r="C48" s="17">
        <v>13546</v>
      </c>
      <c r="D48" s="17">
        <v>13783</v>
      </c>
      <c r="E48" s="49">
        <v>237</v>
      </c>
      <c r="F48" s="49">
        <v>0</v>
      </c>
      <c r="G48" s="49">
        <v>211568</v>
      </c>
      <c r="H48" s="49">
        <v>215277</v>
      </c>
      <c r="I48" s="49">
        <v>0</v>
      </c>
      <c r="J48" s="49">
        <v>3709</v>
      </c>
      <c r="K48" s="49">
        <v>149116</v>
      </c>
      <c r="L48" s="49">
        <v>151732</v>
      </c>
      <c r="M48" s="49">
        <v>0</v>
      </c>
      <c r="N48" s="49">
        <v>2616</v>
      </c>
    </row>
    <row r="49" spans="1:14" x14ac:dyDescent="0.2">
      <c r="A49" s="33">
        <v>146</v>
      </c>
      <c r="B49" s="33" t="s">
        <v>67</v>
      </c>
      <c r="C49" s="17">
        <v>33443</v>
      </c>
      <c r="D49" s="17">
        <v>31258</v>
      </c>
      <c r="E49" s="49">
        <v>0</v>
      </c>
      <c r="F49" s="49">
        <v>2185</v>
      </c>
      <c r="G49" s="49">
        <v>522336</v>
      </c>
      <c r="H49" s="49">
        <v>488202</v>
      </c>
      <c r="I49" s="49">
        <v>34134</v>
      </c>
      <c r="J49" s="49">
        <v>0</v>
      </c>
      <c r="K49" s="49">
        <v>368155</v>
      </c>
      <c r="L49" s="49">
        <v>344097</v>
      </c>
      <c r="M49" s="49">
        <v>24058</v>
      </c>
      <c r="N49" s="49">
        <v>0</v>
      </c>
    </row>
    <row r="50" spans="1:14" x14ac:dyDescent="0.2">
      <c r="A50" s="33">
        <v>147</v>
      </c>
      <c r="B50" s="33" t="s">
        <v>68</v>
      </c>
      <c r="C50" s="17">
        <v>21383</v>
      </c>
      <c r="D50" s="17">
        <v>21592</v>
      </c>
      <c r="E50" s="49">
        <v>209</v>
      </c>
      <c r="F50" s="49">
        <v>0</v>
      </c>
      <c r="G50" s="49">
        <v>333971</v>
      </c>
      <c r="H50" s="49">
        <v>337244</v>
      </c>
      <c r="I50" s="49">
        <v>0</v>
      </c>
      <c r="J50" s="49">
        <v>3273</v>
      </c>
      <c r="K50" s="49">
        <v>235390</v>
      </c>
      <c r="L50" s="49">
        <v>237697</v>
      </c>
      <c r="M50" s="49">
        <v>0</v>
      </c>
      <c r="N50" s="49">
        <v>2307</v>
      </c>
    </row>
    <row r="51" spans="1:14" x14ac:dyDescent="0.2">
      <c r="A51" s="33">
        <v>148</v>
      </c>
      <c r="B51" s="33" t="s">
        <v>69</v>
      </c>
      <c r="C51" s="17">
        <v>3600</v>
      </c>
      <c r="D51" s="17">
        <v>3497</v>
      </c>
      <c r="E51" s="49">
        <v>0</v>
      </c>
      <c r="F51" s="49">
        <v>103</v>
      </c>
      <c r="G51" s="49">
        <v>56222</v>
      </c>
      <c r="H51" s="49">
        <v>54624</v>
      </c>
      <c r="I51" s="49">
        <v>1598</v>
      </c>
      <c r="J51" s="49">
        <v>0</v>
      </c>
      <c r="K51" s="49">
        <v>39622</v>
      </c>
      <c r="L51" s="49">
        <v>38501</v>
      </c>
      <c r="M51" s="49">
        <v>1121</v>
      </c>
      <c r="N51" s="49">
        <v>0</v>
      </c>
    </row>
    <row r="52" spans="1:14" x14ac:dyDescent="0.2">
      <c r="A52" s="33">
        <v>149</v>
      </c>
      <c r="B52" s="33" t="s">
        <v>70</v>
      </c>
      <c r="C52" s="17">
        <v>0</v>
      </c>
      <c r="D52" s="17">
        <v>0</v>
      </c>
      <c r="E52" s="49">
        <v>0</v>
      </c>
      <c r="F52" s="49">
        <v>0</v>
      </c>
      <c r="G52" s="49">
        <v>0</v>
      </c>
      <c r="H52" s="49">
        <v>0</v>
      </c>
      <c r="I52" s="49">
        <v>0</v>
      </c>
      <c r="J52" s="49">
        <v>0</v>
      </c>
      <c r="K52" s="49">
        <v>0</v>
      </c>
      <c r="L52" s="49">
        <v>0</v>
      </c>
      <c r="M52" s="49">
        <v>0</v>
      </c>
      <c r="N52" s="49">
        <v>0</v>
      </c>
    </row>
    <row r="53" spans="1:14" x14ac:dyDescent="0.2">
      <c r="A53" s="33">
        <v>150</v>
      </c>
      <c r="B53" s="33" t="s">
        <v>71</v>
      </c>
      <c r="C53" s="17">
        <v>0</v>
      </c>
      <c r="D53" s="17">
        <v>0</v>
      </c>
      <c r="E53" s="49">
        <v>0</v>
      </c>
      <c r="F53" s="49">
        <v>0</v>
      </c>
      <c r="G53" s="49">
        <v>0</v>
      </c>
      <c r="H53" s="49">
        <v>0</v>
      </c>
      <c r="I53" s="49">
        <v>0</v>
      </c>
      <c r="J53" s="49">
        <v>0</v>
      </c>
      <c r="K53" s="49">
        <v>0</v>
      </c>
      <c r="L53" s="49">
        <v>0</v>
      </c>
      <c r="M53" s="49">
        <v>0</v>
      </c>
      <c r="N53" s="49">
        <v>0</v>
      </c>
    </row>
    <row r="54" spans="1:14" x14ac:dyDescent="0.2">
      <c r="A54" s="33">
        <v>151</v>
      </c>
      <c r="B54" s="33" t="s">
        <v>72</v>
      </c>
      <c r="C54" s="17">
        <v>80297</v>
      </c>
      <c r="D54" s="17">
        <v>81466</v>
      </c>
      <c r="E54" s="49">
        <v>1169</v>
      </c>
      <c r="F54" s="49">
        <v>0</v>
      </c>
      <c r="G54" s="49">
        <v>1254133</v>
      </c>
      <c r="H54" s="49">
        <v>1272399</v>
      </c>
      <c r="I54" s="49">
        <v>0</v>
      </c>
      <c r="J54" s="49">
        <v>18266</v>
      </c>
      <c r="K54" s="49">
        <v>883945</v>
      </c>
      <c r="L54" s="49">
        <v>896818</v>
      </c>
      <c r="M54" s="49">
        <v>0</v>
      </c>
      <c r="N54" s="49">
        <v>12873</v>
      </c>
    </row>
    <row r="55" spans="1:14" x14ac:dyDescent="0.2">
      <c r="A55" s="33">
        <v>152</v>
      </c>
      <c r="B55" s="33" t="s">
        <v>73</v>
      </c>
      <c r="C55" s="17">
        <v>60661</v>
      </c>
      <c r="D55" s="17">
        <v>62156</v>
      </c>
      <c r="E55" s="49">
        <v>1495</v>
      </c>
      <c r="F55" s="49">
        <v>0</v>
      </c>
      <c r="G55" s="49">
        <v>947440</v>
      </c>
      <c r="H55" s="49">
        <v>970792</v>
      </c>
      <c r="I55" s="49">
        <v>0</v>
      </c>
      <c r="J55" s="49">
        <v>23352</v>
      </c>
      <c r="K55" s="49">
        <v>667776</v>
      </c>
      <c r="L55" s="49">
        <v>684237</v>
      </c>
      <c r="M55" s="49">
        <v>0</v>
      </c>
      <c r="N55" s="49">
        <v>16461</v>
      </c>
    </row>
    <row r="56" spans="1:14" x14ac:dyDescent="0.2">
      <c r="A56" s="33">
        <v>154</v>
      </c>
      <c r="B56" s="33" t="s">
        <v>74</v>
      </c>
      <c r="C56" s="17">
        <v>1010768</v>
      </c>
      <c r="D56" s="17">
        <v>1013632</v>
      </c>
      <c r="E56" s="49">
        <v>2864</v>
      </c>
      <c r="F56" s="49">
        <v>0</v>
      </c>
      <c r="G56" s="49">
        <v>15786896</v>
      </c>
      <c r="H56" s="49">
        <v>15831627</v>
      </c>
      <c r="I56" s="49">
        <v>0</v>
      </c>
      <c r="J56" s="49">
        <v>44731</v>
      </c>
      <c r="K56" s="49">
        <v>11126983</v>
      </c>
      <c r="L56" s="49">
        <v>11158511</v>
      </c>
      <c r="M56" s="49">
        <v>0</v>
      </c>
      <c r="N56" s="49">
        <v>31528</v>
      </c>
    </row>
    <row r="57" spans="1:14" x14ac:dyDescent="0.2">
      <c r="A57" s="33">
        <v>156</v>
      </c>
      <c r="B57" s="33" t="s">
        <v>75</v>
      </c>
      <c r="C57" s="17">
        <v>1667279</v>
      </c>
      <c r="D57" s="17">
        <v>1692911</v>
      </c>
      <c r="E57" s="49">
        <v>25632</v>
      </c>
      <c r="F57" s="49">
        <v>0</v>
      </c>
      <c r="G57" s="49">
        <v>26040766</v>
      </c>
      <c r="H57" s="49">
        <v>26441098</v>
      </c>
      <c r="I57" s="49">
        <v>0</v>
      </c>
      <c r="J57" s="49">
        <v>400332</v>
      </c>
      <c r="K57" s="49">
        <v>18354160</v>
      </c>
      <c r="L57" s="49">
        <v>18636322</v>
      </c>
      <c r="M57" s="49">
        <v>0</v>
      </c>
      <c r="N57" s="49">
        <v>282162</v>
      </c>
    </row>
    <row r="58" spans="1:14" x14ac:dyDescent="0.2">
      <c r="A58" s="33">
        <v>157</v>
      </c>
      <c r="B58" s="33" t="s">
        <v>76</v>
      </c>
      <c r="C58" s="17">
        <v>8438</v>
      </c>
      <c r="D58" s="17">
        <v>8895</v>
      </c>
      <c r="E58" s="49">
        <v>457</v>
      </c>
      <c r="F58" s="49">
        <v>0</v>
      </c>
      <c r="G58" s="49">
        <v>131798</v>
      </c>
      <c r="H58" s="49">
        <v>138936</v>
      </c>
      <c r="I58" s="49">
        <v>0</v>
      </c>
      <c r="J58" s="49">
        <v>7138</v>
      </c>
      <c r="K58" s="49">
        <v>92895</v>
      </c>
      <c r="L58" s="49">
        <v>97926</v>
      </c>
      <c r="M58" s="49">
        <v>0</v>
      </c>
      <c r="N58" s="49">
        <v>5031</v>
      </c>
    </row>
    <row r="59" spans="1:14" x14ac:dyDescent="0.2">
      <c r="A59" s="33">
        <v>158</v>
      </c>
      <c r="B59" s="33" t="s">
        <v>77</v>
      </c>
      <c r="C59" s="17">
        <v>0</v>
      </c>
      <c r="D59" s="17">
        <v>0</v>
      </c>
      <c r="E59" s="49">
        <v>0</v>
      </c>
      <c r="F59" s="49">
        <v>0</v>
      </c>
      <c r="G59" s="49">
        <v>0</v>
      </c>
      <c r="H59" s="49">
        <v>0</v>
      </c>
      <c r="I59" s="49">
        <v>0</v>
      </c>
      <c r="J59" s="49">
        <v>0</v>
      </c>
      <c r="K59" s="49">
        <v>0</v>
      </c>
      <c r="L59" s="49">
        <v>0</v>
      </c>
      <c r="M59" s="49">
        <v>0</v>
      </c>
      <c r="N59" s="49">
        <v>0</v>
      </c>
    </row>
    <row r="60" spans="1:14" x14ac:dyDescent="0.2">
      <c r="A60" s="33">
        <v>160</v>
      </c>
      <c r="B60" s="33" t="s">
        <v>78</v>
      </c>
      <c r="C60" s="17">
        <v>5519</v>
      </c>
      <c r="D60" s="17">
        <v>5514</v>
      </c>
      <c r="E60" s="49">
        <v>0</v>
      </c>
      <c r="F60" s="49">
        <v>5</v>
      </c>
      <c r="G60" s="49">
        <v>86203</v>
      </c>
      <c r="H60" s="49">
        <v>86129</v>
      </c>
      <c r="I60" s="49">
        <v>74</v>
      </c>
      <c r="J60" s="49">
        <v>0</v>
      </c>
      <c r="K60" s="49">
        <v>60757</v>
      </c>
      <c r="L60" s="49">
        <v>60706</v>
      </c>
      <c r="M60" s="49">
        <v>51</v>
      </c>
      <c r="N60" s="49">
        <v>0</v>
      </c>
    </row>
    <row r="61" spans="1:14" x14ac:dyDescent="0.2">
      <c r="A61" s="33">
        <v>161</v>
      </c>
      <c r="B61" s="33" t="s">
        <v>79</v>
      </c>
      <c r="C61" s="17">
        <v>451392</v>
      </c>
      <c r="D61" s="17">
        <v>434148</v>
      </c>
      <c r="E61" s="49">
        <v>0</v>
      </c>
      <c r="F61" s="49">
        <v>17244</v>
      </c>
      <c r="G61" s="49">
        <v>7050169</v>
      </c>
      <c r="H61" s="49">
        <v>6780828</v>
      </c>
      <c r="I61" s="49">
        <v>269341</v>
      </c>
      <c r="J61" s="49">
        <v>0</v>
      </c>
      <c r="K61" s="49">
        <v>4969127</v>
      </c>
      <c r="L61" s="49">
        <v>4779291</v>
      </c>
      <c r="M61" s="49">
        <v>189836</v>
      </c>
      <c r="N61" s="49">
        <v>0</v>
      </c>
    </row>
    <row r="62" spans="1:14" x14ac:dyDescent="0.2">
      <c r="A62" s="33">
        <v>162</v>
      </c>
      <c r="B62" s="33" t="s">
        <v>80</v>
      </c>
      <c r="C62" s="17">
        <v>937</v>
      </c>
      <c r="D62" s="17">
        <v>950</v>
      </c>
      <c r="E62" s="49">
        <v>13</v>
      </c>
      <c r="F62" s="49">
        <v>0</v>
      </c>
      <c r="G62" s="49">
        <v>14638</v>
      </c>
      <c r="H62" s="49">
        <v>14835</v>
      </c>
      <c r="I62" s="49">
        <v>0</v>
      </c>
      <c r="J62" s="49">
        <v>197</v>
      </c>
      <c r="K62" s="49">
        <v>10312</v>
      </c>
      <c r="L62" s="49">
        <v>10456</v>
      </c>
      <c r="M62" s="49">
        <v>0</v>
      </c>
      <c r="N62" s="49">
        <v>144</v>
      </c>
    </row>
    <row r="63" spans="1:14" x14ac:dyDescent="0.2">
      <c r="A63" s="33">
        <v>163</v>
      </c>
      <c r="B63" s="33" t="s">
        <v>81</v>
      </c>
      <c r="C63" s="17">
        <v>0</v>
      </c>
      <c r="D63" s="17">
        <v>0</v>
      </c>
      <c r="E63" s="49">
        <v>0</v>
      </c>
      <c r="F63" s="49">
        <v>0</v>
      </c>
      <c r="G63" s="49">
        <v>0</v>
      </c>
      <c r="H63" s="49">
        <v>0</v>
      </c>
      <c r="I63" s="49">
        <v>0</v>
      </c>
      <c r="J63" s="49">
        <v>0</v>
      </c>
      <c r="K63" s="49">
        <v>0</v>
      </c>
      <c r="L63" s="49">
        <v>0</v>
      </c>
      <c r="M63" s="49">
        <v>0</v>
      </c>
      <c r="N63" s="49">
        <v>0</v>
      </c>
    </row>
    <row r="64" spans="1:14" ht="25.5" x14ac:dyDescent="0.2">
      <c r="A64" s="33">
        <v>164</v>
      </c>
      <c r="B64" s="33" t="s">
        <v>82</v>
      </c>
      <c r="C64" s="17">
        <v>3707</v>
      </c>
      <c r="D64" s="17">
        <v>2500</v>
      </c>
      <c r="E64" s="49">
        <v>0</v>
      </c>
      <c r="F64" s="49">
        <v>1207</v>
      </c>
      <c r="G64" s="49">
        <v>57896</v>
      </c>
      <c r="H64" s="49">
        <v>39044</v>
      </c>
      <c r="I64" s="49">
        <v>18852</v>
      </c>
      <c r="J64" s="49">
        <v>0</v>
      </c>
      <c r="K64" s="49">
        <v>40807</v>
      </c>
      <c r="L64" s="49">
        <v>27519</v>
      </c>
      <c r="M64" s="49">
        <v>13288</v>
      </c>
      <c r="N64" s="49">
        <v>0</v>
      </c>
    </row>
    <row r="65" spans="1:14" x14ac:dyDescent="0.2">
      <c r="A65" s="33">
        <v>165</v>
      </c>
      <c r="B65" s="33" t="s">
        <v>83</v>
      </c>
      <c r="C65" s="17">
        <v>50740</v>
      </c>
      <c r="D65" s="17">
        <v>58238</v>
      </c>
      <c r="E65" s="49">
        <v>7498</v>
      </c>
      <c r="F65" s="49">
        <v>0</v>
      </c>
      <c r="G65" s="49">
        <v>792499</v>
      </c>
      <c r="H65" s="49">
        <v>909607</v>
      </c>
      <c r="I65" s="49">
        <v>0</v>
      </c>
      <c r="J65" s="49">
        <v>117108</v>
      </c>
      <c r="K65" s="49">
        <v>558570</v>
      </c>
      <c r="L65" s="49">
        <v>641113</v>
      </c>
      <c r="M65" s="49">
        <v>0</v>
      </c>
      <c r="N65" s="49">
        <v>82543</v>
      </c>
    </row>
    <row r="66" spans="1:14" x14ac:dyDescent="0.2">
      <c r="A66" s="33">
        <v>166</v>
      </c>
      <c r="B66" s="33" t="s">
        <v>84</v>
      </c>
      <c r="C66" s="17">
        <v>9692</v>
      </c>
      <c r="D66" s="17">
        <v>10488</v>
      </c>
      <c r="E66" s="49">
        <v>796</v>
      </c>
      <c r="F66" s="49">
        <v>0</v>
      </c>
      <c r="G66" s="49">
        <v>151382</v>
      </c>
      <c r="H66" s="49">
        <v>163808</v>
      </c>
      <c r="I66" s="49">
        <v>0</v>
      </c>
      <c r="J66" s="49">
        <v>12426</v>
      </c>
      <c r="K66" s="49">
        <v>106699</v>
      </c>
      <c r="L66" s="49">
        <v>115456</v>
      </c>
      <c r="M66" s="49">
        <v>0</v>
      </c>
      <c r="N66" s="49">
        <v>8757</v>
      </c>
    </row>
    <row r="67" spans="1:14" x14ac:dyDescent="0.2">
      <c r="A67" s="33">
        <v>169</v>
      </c>
      <c r="B67" s="33" t="s">
        <v>85</v>
      </c>
      <c r="C67" s="17">
        <v>0</v>
      </c>
      <c r="D67" s="17">
        <v>0</v>
      </c>
      <c r="E67" s="49">
        <v>0</v>
      </c>
      <c r="F67" s="49">
        <v>0</v>
      </c>
      <c r="G67" s="49">
        <v>0</v>
      </c>
      <c r="H67" s="49">
        <v>0</v>
      </c>
      <c r="I67" s="49">
        <v>0</v>
      </c>
      <c r="J67" s="49">
        <v>0</v>
      </c>
      <c r="K67" s="49">
        <v>0</v>
      </c>
      <c r="L67" s="49">
        <v>0</v>
      </c>
      <c r="M67" s="49">
        <v>0</v>
      </c>
      <c r="N67" s="49">
        <v>0</v>
      </c>
    </row>
    <row r="68" spans="1:14" x14ac:dyDescent="0.2">
      <c r="A68" s="33">
        <v>170</v>
      </c>
      <c r="B68" s="33" t="s">
        <v>86</v>
      </c>
      <c r="C68" s="17">
        <v>0</v>
      </c>
      <c r="D68" s="17">
        <v>0</v>
      </c>
      <c r="E68" s="49">
        <v>0</v>
      </c>
      <c r="F68" s="49">
        <v>0</v>
      </c>
      <c r="G68" s="49">
        <v>0</v>
      </c>
      <c r="H68" s="49">
        <v>0</v>
      </c>
      <c r="I68" s="49">
        <v>0</v>
      </c>
      <c r="J68" s="49">
        <v>0</v>
      </c>
      <c r="K68" s="49">
        <v>0</v>
      </c>
      <c r="L68" s="49">
        <v>0</v>
      </c>
      <c r="M68" s="49">
        <v>0</v>
      </c>
      <c r="N68" s="49">
        <v>0</v>
      </c>
    </row>
    <row r="69" spans="1:14" x14ac:dyDescent="0.2">
      <c r="A69" s="33">
        <v>171</v>
      </c>
      <c r="B69" s="33" t="s">
        <v>87</v>
      </c>
      <c r="C69" s="17">
        <v>381797</v>
      </c>
      <c r="D69" s="17">
        <v>382372</v>
      </c>
      <c r="E69" s="49">
        <v>575</v>
      </c>
      <c r="F69" s="49">
        <v>0</v>
      </c>
      <c r="G69" s="49">
        <v>5963178</v>
      </c>
      <c r="H69" s="49">
        <v>5972167</v>
      </c>
      <c r="I69" s="49">
        <v>0</v>
      </c>
      <c r="J69" s="49">
        <v>8989</v>
      </c>
      <c r="K69" s="49">
        <v>4202993</v>
      </c>
      <c r="L69" s="49">
        <v>4209327</v>
      </c>
      <c r="M69" s="49">
        <v>0</v>
      </c>
      <c r="N69" s="49">
        <v>6334</v>
      </c>
    </row>
    <row r="70" spans="1:14" x14ac:dyDescent="0.2">
      <c r="A70" s="33">
        <v>172</v>
      </c>
      <c r="B70" s="33" t="s">
        <v>88</v>
      </c>
      <c r="C70" s="17">
        <v>169461</v>
      </c>
      <c r="D70" s="17">
        <v>176427</v>
      </c>
      <c r="E70" s="49">
        <v>6966</v>
      </c>
      <c r="F70" s="49">
        <v>0</v>
      </c>
      <c r="G70" s="49">
        <v>2646767</v>
      </c>
      <c r="H70" s="49">
        <v>2755571</v>
      </c>
      <c r="I70" s="49">
        <v>0</v>
      </c>
      <c r="J70" s="49">
        <v>108804</v>
      </c>
      <c r="K70" s="49">
        <v>1865505</v>
      </c>
      <c r="L70" s="49">
        <v>1942193</v>
      </c>
      <c r="M70" s="49">
        <v>0</v>
      </c>
      <c r="N70" s="49">
        <v>76688</v>
      </c>
    </row>
    <row r="71" spans="1:14" x14ac:dyDescent="0.2">
      <c r="A71" s="33">
        <v>173</v>
      </c>
      <c r="B71" s="33" t="s">
        <v>89</v>
      </c>
      <c r="C71" s="17">
        <v>0</v>
      </c>
      <c r="D71" s="17">
        <v>0</v>
      </c>
      <c r="E71" s="49">
        <v>0</v>
      </c>
      <c r="F71" s="49">
        <v>0</v>
      </c>
      <c r="G71" s="49">
        <v>0</v>
      </c>
      <c r="H71" s="49">
        <v>0</v>
      </c>
      <c r="I71" s="49">
        <v>0</v>
      </c>
      <c r="J71" s="49">
        <v>0</v>
      </c>
      <c r="K71" s="49">
        <v>0</v>
      </c>
      <c r="L71" s="49">
        <v>0</v>
      </c>
      <c r="M71" s="49">
        <v>0</v>
      </c>
      <c r="N71" s="49">
        <v>0</v>
      </c>
    </row>
    <row r="72" spans="1:14" x14ac:dyDescent="0.2">
      <c r="A72" s="33">
        <v>174</v>
      </c>
      <c r="B72" s="33" t="s">
        <v>90</v>
      </c>
      <c r="C72" s="17">
        <v>74910</v>
      </c>
      <c r="D72" s="17">
        <v>81375</v>
      </c>
      <c r="E72" s="49">
        <v>6465</v>
      </c>
      <c r="F72" s="49">
        <v>0</v>
      </c>
      <c r="G72" s="49">
        <v>1169998</v>
      </c>
      <c r="H72" s="49">
        <v>1270971</v>
      </c>
      <c r="I72" s="49">
        <v>0</v>
      </c>
      <c r="J72" s="49">
        <v>100973</v>
      </c>
      <c r="K72" s="49">
        <v>824639</v>
      </c>
      <c r="L72" s="49">
        <v>895811</v>
      </c>
      <c r="M72" s="49">
        <v>0</v>
      </c>
      <c r="N72" s="49">
        <v>71172</v>
      </c>
    </row>
    <row r="73" spans="1:14" x14ac:dyDescent="0.2">
      <c r="A73" s="33">
        <v>175</v>
      </c>
      <c r="B73" s="33" t="s">
        <v>91</v>
      </c>
      <c r="C73" s="17">
        <v>0</v>
      </c>
      <c r="D73" s="17">
        <v>0</v>
      </c>
      <c r="E73" s="49">
        <v>0</v>
      </c>
      <c r="F73" s="49">
        <v>0</v>
      </c>
      <c r="G73" s="49">
        <v>0</v>
      </c>
      <c r="H73" s="49">
        <v>0</v>
      </c>
      <c r="I73" s="49">
        <v>0</v>
      </c>
      <c r="J73" s="49">
        <v>0</v>
      </c>
      <c r="K73" s="49">
        <v>0</v>
      </c>
      <c r="L73" s="49">
        <v>0</v>
      </c>
      <c r="M73" s="49">
        <v>0</v>
      </c>
      <c r="N73" s="49">
        <v>0</v>
      </c>
    </row>
    <row r="74" spans="1:14" x14ac:dyDescent="0.2">
      <c r="A74" s="33">
        <v>180</v>
      </c>
      <c r="B74" s="33" t="s">
        <v>92</v>
      </c>
      <c r="C74" s="17">
        <v>5074</v>
      </c>
      <c r="D74" s="17">
        <v>6596</v>
      </c>
      <c r="E74" s="49">
        <v>1522</v>
      </c>
      <c r="F74" s="49">
        <v>0</v>
      </c>
      <c r="G74" s="49">
        <v>79249</v>
      </c>
      <c r="H74" s="49">
        <v>103025</v>
      </c>
      <c r="I74" s="49">
        <v>0</v>
      </c>
      <c r="J74" s="49">
        <v>23776</v>
      </c>
      <c r="K74" s="49">
        <v>55857</v>
      </c>
      <c r="L74" s="49">
        <v>72614</v>
      </c>
      <c r="M74" s="49">
        <v>0</v>
      </c>
      <c r="N74" s="49">
        <v>16757</v>
      </c>
    </row>
    <row r="75" spans="1:14" x14ac:dyDescent="0.2">
      <c r="A75" s="33">
        <v>181</v>
      </c>
      <c r="B75" s="33" t="s">
        <v>93</v>
      </c>
      <c r="C75" s="17">
        <v>74961</v>
      </c>
      <c r="D75" s="17">
        <v>80530</v>
      </c>
      <c r="E75" s="49">
        <v>5569</v>
      </c>
      <c r="F75" s="49">
        <v>0</v>
      </c>
      <c r="G75" s="49">
        <v>1170789</v>
      </c>
      <c r="H75" s="49">
        <v>1257782</v>
      </c>
      <c r="I75" s="49">
        <v>0</v>
      </c>
      <c r="J75" s="49">
        <v>86993</v>
      </c>
      <c r="K75" s="49">
        <v>825201</v>
      </c>
      <c r="L75" s="49">
        <v>886515</v>
      </c>
      <c r="M75" s="49">
        <v>0</v>
      </c>
      <c r="N75" s="49">
        <v>61314</v>
      </c>
    </row>
    <row r="76" spans="1:14" x14ac:dyDescent="0.2">
      <c r="A76" s="33">
        <v>182</v>
      </c>
      <c r="B76" s="33" t="s">
        <v>94</v>
      </c>
      <c r="C76" s="17">
        <v>310644</v>
      </c>
      <c r="D76" s="17">
        <v>399616</v>
      </c>
      <c r="E76" s="49">
        <v>88972</v>
      </c>
      <c r="F76" s="49">
        <v>0</v>
      </c>
      <c r="G76" s="49">
        <v>4851866</v>
      </c>
      <c r="H76" s="49">
        <v>6241488</v>
      </c>
      <c r="I76" s="49">
        <v>0</v>
      </c>
      <c r="J76" s="49">
        <v>1389622</v>
      </c>
      <c r="K76" s="49">
        <v>3419710</v>
      </c>
      <c r="L76" s="49">
        <v>4399151</v>
      </c>
      <c r="M76" s="49">
        <v>0</v>
      </c>
      <c r="N76" s="49">
        <v>979441</v>
      </c>
    </row>
    <row r="77" spans="1:14" x14ac:dyDescent="0.2">
      <c r="A77" s="33">
        <v>183</v>
      </c>
      <c r="B77" s="33" t="s">
        <v>95</v>
      </c>
      <c r="C77" s="17">
        <v>1993</v>
      </c>
      <c r="D77" s="17">
        <v>2020</v>
      </c>
      <c r="E77" s="49">
        <v>27</v>
      </c>
      <c r="F77" s="49">
        <v>0</v>
      </c>
      <c r="G77" s="49">
        <v>31128</v>
      </c>
      <c r="H77" s="49">
        <v>31548</v>
      </c>
      <c r="I77" s="49">
        <v>0</v>
      </c>
      <c r="J77" s="49">
        <v>420</v>
      </c>
      <c r="K77" s="49">
        <v>21939</v>
      </c>
      <c r="L77" s="49">
        <v>22236</v>
      </c>
      <c r="M77" s="49">
        <v>0</v>
      </c>
      <c r="N77" s="49">
        <v>297</v>
      </c>
    </row>
    <row r="78" spans="1:14" x14ac:dyDescent="0.2">
      <c r="A78" s="33">
        <v>184</v>
      </c>
      <c r="B78" s="33" t="s">
        <v>96</v>
      </c>
      <c r="C78" s="17">
        <v>0</v>
      </c>
      <c r="D78" s="17">
        <v>0</v>
      </c>
      <c r="E78" s="49">
        <v>0</v>
      </c>
      <c r="F78" s="49">
        <v>0</v>
      </c>
      <c r="G78" s="49">
        <v>0</v>
      </c>
      <c r="H78" s="49">
        <v>0</v>
      </c>
      <c r="I78" s="49">
        <v>0</v>
      </c>
      <c r="J78" s="49">
        <v>0</v>
      </c>
      <c r="K78" s="49">
        <v>-2</v>
      </c>
      <c r="L78" s="49">
        <v>0</v>
      </c>
      <c r="M78" s="49">
        <v>0</v>
      </c>
      <c r="N78" s="49">
        <v>2</v>
      </c>
    </row>
    <row r="79" spans="1:14" x14ac:dyDescent="0.2">
      <c r="A79" s="33">
        <v>185</v>
      </c>
      <c r="B79" s="33" t="s">
        <v>97</v>
      </c>
      <c r="C79" s="17">
        <v>1649</v>
      </c>
      <c r="D79" s="17">
        <v>362</v>
      </c>
      <c r="E79" s="49">
        <v>0</v>
      </c>
      <c r="F79" s="49">
        <v>1287</v>
      </c>
      <c r="G79" s="49">
        <v>25753</v>
      </c>
      <c r="H79" s="49">
        <v>5656</v>
      </c>
      <c r="I79" s="49">
        <v>20097</v>
      </c>
      <c r="J79" s="49">
        <v>0</v>
      </c>
      <c r="K79" s="49">
        <v>18152</v>
      </c>
      <c r="L79" s="49">
        <v>3987</v>
      </c>
      <c r="M79" s="49">
        <v>14165</v>
      </c>
      <c r="N79" s="49">
        <v>0</v>
      </c>
    </row>
    <row r="80" spans="1:14" x14ac:dyDescent="0.2">
      <c r="A80" s="33">
        <v>186</v>
      </c>
      <c r="B80" s="33" t="s">
        <v>98</v>
      </c>
      <c r="C80" s="17">
        <v>2715</v>
      </c>
      <c r="D80" s="17">
        <v>2910</v>
      </c>
      <c r="E80" s="49">
        <v>195</v>
      </c>
      <c r="F80" s="49">
        <v>0</v>
      </c>
      <c r="G80" s="49">
        <v>42400</v>
      </c>
      <c r="H80" s="49">
        <v>45444</v>
      </c>
      <c r="I80" s="49">
        <v>0</v>
      </c>
      <c r="J80" s="49">
        <v>3044</v>
      </c>
      <c r="K80" s="49">
        <v>29886</v>
      </c>
      <c r="L80" s="49">
        <v>32030</v>
      </c>
      <c r="M80" s="49">
        <v>0</v>
      </c>
      <c r="N80" s="49">
        <v>2144</v>
      </c>
    </row>
    <row r="81" spans="1:14" x14ac:dyDescent="0.2">
      <c r="A81" s="33">
        <v>187</v>
      </c>
      <c r="B81" s="33" t="s">
        <v>99</v>
      </c>
      <c r="C81" s="17">
        <v>3247</v>
      </c>
      <c r="D81" s="17">
        <v>2321</v>
      </c>
      <c r="E81" s="49">
        <v>0</v>
      </c>
      <c r="F81" s="49">
        <v>926</v>
      </c>
      <c r="G81" s="49">
        <v>50708</v>
      </c>
      <c r="H81" s="49">
        <v>36243</v>
      </c>
      <c r="I81" s="49">
        <v>14465</v>
      </c>
      <c r="J81" s="49">
        <v>0</v>
      </c>
      <c r="K81" s="49">
        <v>35739</v>
      </c>
      <c r="L81" s="49">
        <v>25545</v>
      </c>
      <c r="M81" s="49">
        <v>10194</v>
      </c>
      <c r="N81" s="49">
        <v>0</v>
      </c>
    </row>
    <row r="82" spans="1:14" x14ac:dyDescent="0.2">
      <c r="A82" s="33">
        <v>188</v>
      </c>
      <c r="B82" s="33" t="s">
        <v>100</v>
      </c>
      <c r="C82" s="17">
        <v>1771</v>
      </c>
      <c r="D82" s="17">
        <v>1613</v>
      </c>
      <c r="E82" s="49">
        <v>0</v>
      </c>
      <c r="F82" s="49">
        <v>158</v>
      </c>
      <c r="G82" s="49">
        <v>27655</v>
      </c>
      <c r="H82" s="49">
        <v>25200</v>
      </c>
      <c r="I82" s="49">
        <v>2455</v>
      </c>
      <c r="J82" s="49">
        <v>0</v>
      </c>
      <c r="K82" s="49">
        <v>19492</v>
      </c>
      <c r="L82" s="49">
        <v>17762</v>
      </c>
      <c r="M82" s="49">
        <v>1730</v>
      </c>
      <c r="N82" s="49">
        <v>0</v>
      </c>
    </row>
    <row r="83" spans="1:14" x14ac:dyDescent="0.2">
      <c r="A83" s="33">
        <v>190</v>
      </c>
      <c r="B83" s="33" t="s">
        <v>101</v>
      </c>
      <c r="C83" s="17">
        <v>1652</v>
      </c>
      <c r="D83" s="17">
        <v>1704</v>
      </c>
      <c r="E83" s="49">
        <v>52</v>
      </c>
      <c r="F83" s="49">
        <v>0</v>
      </c>
      <c r="G83" s="49">
        <v>25799</v>
      </c>
      <c r="H83" s="49">
        <v>26619</v>
      </c>
      <c r="I83" s="49">
        <v>0</v>
      </c>
      <c r="J83" s="49">
        <v>820</v>
      </c>
      <c r="K83" s="49">
        <v>18181</v>
      </c>
      <c r="L83" s="49">
        <v>18762</v>
      </c>
      <c r="M83" s="49">
        <v>0</v>
      </c>
      <c r="N83" s="49">
        <v>581</v>
      </c>
    </row>
    <row r="84" spans="1:14" x14ac:dyDescent="0.2">
      <c r="A84" s="33">
        <v>191</v>
      </c>
      <c r="B84" s="33" t="s">
        <v>102</v>
      </c>
      <c r="C84" s="17">
        <v>160457</v>
      </c>
      <c r="D84" s="17">
        <v>162331</v>
      </c>
      <c r="E84" s="49">
        <v>1874</v>
      </c>
      <c r="F84" s="49">
        <v>0</v>
      </c>
      <c r="G84" s="49">
        <v>2506139</v>
      </c>
      <c r="H84" s="49">
        <v>2535406</v>
      </c>
      <c r="I84" s="49">
        <v>0</v>
      </c>
      <c r="J84" s="49">
        <v>29267</v>
      </c>
      <c r="K84" s="49">
        <v>1766386</v>
      </c>
      <c r="L84" s="49">
        <v>1787015</v>
      </c>
      <c r="M84" s="49">
        <v>0</v>
      </c>
      <c r="N84" s="49">
        <v>20629</v>
      </c>
    </row>
    <row r="85" spans="1:14" x14ac:dyDescent="0.2">
      <c r="A85" s="33">
        <v>192</v>
      </c>
      <c r="B85" s="33" t="s">
        <v>103</v>
      </c>
      <c r="C85" s="17">
        <v>3447</v>
      </c>
      <c r="D85" s="17">
        <v>2262</v>
      </c>
      <c r="E85" s="49">
        <v>0</v>
      </c>
      <c r="F85" s="49">
        <v>1185</v>
      </c>
      <c r="G85" s="49">
        <v>53830</v>
      </c>
      <c r="H85" s="49">
        <v>35330</v>
      </c>
      <c r="I85" s="49">
        <v>18500</v>
      </c>
      <c r="J85" s="49">
        <v>0</v>
      </c>
      <c r="K85" s="49">
        <v>37939</v>
      </c>
      <c r="L85" s="49">
        <v>24901</v>
      </c>
      <c r="M85" s="49">
        <v>13038</v>
      </c>
      <c r="N85" s="49">
        <v>0</v>
      </c>
    </row>
    <row r="86" spans="1:14" x14ac:dyDescent="0.2">
      <c r="A86" s="33">
        <v>193</v>
      </c>
      <c r="B86" s="33" t="s">
        <v>104</v>
      </c>
      <c r="C86" s="17">
        <v>1636</v>
      </c>
      <c r="D86" s="17">
        <v>1604</v>
      </c>
      <c r="E86" s="49">
        <v>0</v>
      </c>
      <c r="F86" s="49">
        <v>32</v>
      </c>
      <c r="G86" s="49">
        <v>25548</v>
      </c>
      <c r="H86" s="49">
        <v>25049</v>
      </c>
      <c r="I86" s="49">
        <v>499</v>
      </c>
      <c r="J86" s="49">
        <v>0</v>
      </c>
      <c r="K86" s="49">
        <v>18007</v>
      </c>
      <c r="L86" s="49">
        <v>17655</v>
      </c>
      <c r="M86" s="49">
        <v>352</v>
      </c>
      <c r="N86" s="49">
        <v>0</v>
      </c>
    </row>
    <row r="87" spans="1:14" x14ac:dyDescent="0.2">
      <c r="A87" s="33">
        <v>194</v>
      </c>
      <c r="B87" s="33" t="s">
        <v>105</v>
      </c>
      <c r="C87" s="17">
        <v>348833</v>
      </c>
      <c r="D87" s="17">
        <v>348344</v>
      </c>
      <c r="E87" s="49">
        <v>0</v>
      </c>
      <c r="F87" s="49">
        <v>489</v>
      </c>
      <c r="G87" s="49">
        <v>5448327</v>
      </c>
      <c r="H87" s="49">
        <v>5440684</v>
      </c>
      <c r="I87" s="49">
        <v>7643</v>
      </c>
      <c r="J87" s="49">
        <v>0</v>
      </c>
      <c r="K87" s="49">
        <v>3840117</v>
      </c>
      <c r="L87" s="49">
        <v>3834725</v>
      </c>
      <c r="M87" s="49">
        <v>5392</v>
      </c>
      <c r="N87" s="49">
        <v>0</v>
      </c>
    </row>
    <row r="88" spans="1:14" x14ac:dyDescent="0.2">
      <c r="A88" s="33">
        <v>197</v>
      </c>
      <c r="B88" s="33" t="s">
        <v>106</v>
      </c>
      <c r="C88" s="17">
        <v>0</v>
      </c>
      <c r="D88" s="17">
        <v>0</v>
      </c>
      <c r="E88" s="49">
        <v>0</v>
      </c>
      <c r="F88" s="49">
        <v>0</v>
      </c>
      <c r="G88" s="49">
        <v>0</v>
      </c>
      <c r="H88" s="49">
        <v>0</v>
      </c>
      <c r="I88" s="49">
        <v>0</v>
      </c>
      <c r="J88" s="49">
        <v>0</v>
      </c>
      <c r="K88" s="49">
        <v>0</v>
      </c>
      <c r="L88" s="49">
        <v>0</v>
      </c>
      <c r="M88" s="49">
        <v>0</v>
      </c>
      <c r="N88" s="49">
        <v>0</v>
      </c>
    </row>
    <row r="89" spans="1:14" x14ac:dyDescent="0.2">
      <c r="A89" s="33">
        <v>199</v>
      </c>
      <c r="B89" s="33" t="s">
        <v>107</v>
      </c>
      <c r="C89" s="17">
        <v>250404</v>
      </c>
      <c r="D89" s="17">
        <v>251410</v>
      </c>
      <c r="E89" s="49">
        <v>1006</v>
      </c>
      <c r="F89" s="49">
        <v>0</v>
      </c>
      <c r="G89" s="49">
        <v>3910993</v>
      </c>
      <c r="H89" s="49">
        <v>3926704</v>
      </c>
      <c r="I89" s="49">
        <v>0</v>
      </c>
      <c r="J89" s="49">
        <v>15711</v>
      </c>
      <c r="K89" s="49">
        <v>2756563</v>
      </c>
      <c r="L89" s="49">
        <v>2767636</v>
      </c>
      <c r="M89" s="49">
        <v>0</v>
      </c>
      <c r="N89" s="49">
        <v>11073</v>
      </c>
    </row>
    <row r="90" spans="1:14" x14ac:dyDescent="0.2">
      <c r="A90" s="33">
        <v>200</v>
      </c>
      <c r="B90" s="33" t="s">
        <v>108</v>
      </c>
      <c r="C90" s="17">
        <v>7592</v>
      </c>
      <c r="D90" s="17">
        <v>7728</v>
      </c>
      <c r="E90" s="49">
        <v>136</v>
      </c>
      <c r="F90" s="49">
        <v>0</v>
      </c>
      <c r="G90" s="49">
        <v>118576</v>
      </c>
      <c r="H90" s="49">
        <v>120701</v>
      </c>
      <c r="I90" s="49">
        <v>0</v>
      </c>
      <c r="J90" s="49">
        <v>2125</v>
      </c>
      <c r="K90" s="49">
        <v>83574</v>
      </c>
      <c r="L90" s="49">
        <v>85073</v>
      </c>
      <c r="M90" s="49">
        <v>0</v>
      </c>
      <c r="N90" s="49">
        <v>1499</v>
      </c>
    </row>
    <row r="91" spans="1:14" x14ac:dyDescent="0.2">
      <c r="A91" s="33">
        <v>201</v>
      </c>
      <c r="B91" s="33" t="s">
        <v>109</v>
      </c>
      <c r="C91" s="17">
        <v>169138</v>
      </c>
      <c r="D91" s="17">
        <v>186504</v>
      </c>
      <c r="E91" s="49">
        <v>17366</v>
      </c>
      <c r="F91" s="49">
        <v>0</v>
      </c>
      <c r="G91" s="49">
        <v>2641724</v>
      </c>
      <c r="H91" s="49">
        <v>2912960</v>
      </c>
      <c r="I91" s="49">
        <v>0</v>
      </c>
      <c r="J91" s="49">
        <v>271236</v>
      </c>
      <c r="K91" s="49">
        <v>1861951</v>
      </c>
      <c r="L91" s="49">
        <v>2053124</v>
      </c>
      <c r="M91" s="49">
        <v>0</v>
      </c>
      <c r="N91" s="49">
        <v>191173</v>
      </c>
    </row>
    <row r="92" spans="1:14" x14ac:dyDescent="0.2">
      <c r="A92" s="33">
        <v>202</v>
      </c>
      <c r="B92" s="33" t="s">
        <v>110</v>
      </c>
      <c r="C92" s="17">
        <v>56255</v>
      </c>
      <c r="D92" s="17">
        <v>56721</v>
      </c>
      <c r="E92" s="49">
        <v>466</v>
      </c>
      <c r="F92" s="49">
        <v>0</v>
      </c>
      <c r="G92" s="49">
        <v>878639</v>
      </c>
      <c r="H92" s="49">
        <v>885917</v>
      </c>
      <c r="I92" s="49">
        <v>0</v>
      </c>
      <c r="J92" s="49">
        <v>7278</v>
      </c>
      <c r="K92" s="49">
        <v>619286</v>
      </c>
      <c r="L92" s="49">
        <v>624416</v>
      </c>
      <c r="M92" s="49">
        <v>0</v>
      </c>
      <c r="N92" s="49">
        <v>5130</v>
      </c>
    </row>
    <row r="93" spans="1:14" x14ac:dyDescent="0.2">
      <c r="A93" s="33">
        <v>203</v>
      </c>
      <c r="B93" s="33" t="s">
        <v>111</v>
      </c>
      <c r="C93" s="17">
        <v>125464</v>
      </c>
      <c r="D93" s="17">
        <v>115760</v>
      </c>
      <c r="E93" s="49">
        <v>0</v>
      </c>
      <c r="F93" s="49">
        <v>9704</v>
      </c>
      <c r="G93" s="49">
        <v>1959595</v>
      </c>
      <c r="H93" s="49">
        <v>1808018</v>
      </c>
      <c r="I93" s="49">
        <v>151577</v>
      </c>
      <c r="J93" s="49">
        <v>0</v>
      </c>
      <c r="K93" s="49">
        <v>1381168</v>
      </c>
      <c r="L93" s="49">
        <v>1274334</v>
      </c>
      <c r="M93" s="49">
        <v>106834</v>
      </c>
      <c r="N93" s="49">
        <v>0</v>
      </c>
    </row>
    <row r="94" spans="1:14" x14ac:dyDescent="0.2">
      <c r="A94" s="33">
        <v>204</v>
      </c>
      <c r="B94" s="33" t="s">
        <v>112</v>
      </c>
      <c r="C94" s="17">
        <v>1189612</v>
      </c>
      <c r="D94" s="17">
        <v>1167986</v>
      </c>
      <c r="E94" s="49">
        <v>0</v>
      </c>
      <c r="F94" s="49">
        <v>21626</v>
      </c>
      <c r="G94" s="49">
        <v>18580210</v>
      </c>
      <c r="H94" s="49">
        <v>18242445</v>
      </c>
      <c r="I94" s="49">
        <v>337765</v>
      </c>
      <c r="J94" s="49">
        <v>0</v>
      </c>
      <c r="K94" s="49">
        <v>13095783</v>
      </c>
      <c r="L94" s="49">
        <v>12857714</v>
      </c>
      <c r="M94" s="49">
        <v>238069</v>
      </c>
      <c r="N94" s="49">
        <v>0</v>
      </c>
    </row>
    <row r="95" spans="1:14" x14ac:dyDescent="0.2">
      <c r="A95" s="33">
        <v>206</v>
      </c>
      <c r="B95" s="33" t="s">
        <v>113</v>
      </c>
      <c r="C95" s="17">
        <v>180597</v>
      </c>
      <c r="D95" s="17">
        <v>157291</v>
      </c>
      <c r="E95" s="49">
        <v>0</v>
      </c>
      <c r="F95" s="49">
        <v>23306</v>
      </c>
      <c r="G95" s="49">
        <v>2820699</v>
      </c>
      <c r="H95" s="49">
        <v>2456677</v>
      </c>
      <c r="I95" s="49">
        <v>364022</v>
      </c>
      <c r="J95" s="49">
        <v>0</v>
      </c>
      <c r="K95" s="49">
        <v>1988099</v>
      </c>
      <c r="L95" s="49">
        <v>1731525</v>
      </c>
      <c r="M95" s="49">
        <v>256574</v>
      </c>
      <c r="N95" s="49">
        <v>0</v>
      </c>
    </row>
    <row r="96" spans="1:14" x14ac:dyDescent="0.2">
      <c r="A96" s="33">
        <v>207</v>
      </c>
      <c r="B96" s="33" t="s">
        <v>114</v>
      </c>
      <c r="C96" s="17">
        <v>0</v>
      </c>
      <c r="D96" s="17">
        <v>0</v>
      </c>
      <c r="E96" s="49">
        <v>0</v>
      </c>
      <c r="F96" s="49">
        <v>0</v>
      </c>
      <c r="G96" s="49">
        <v>0</v>
      </c>
      <c r="H96" s="49">
        <v>0</v>
      </c>
      <c r="I96" s="49">
        <v>0</v>
      </c>
      <c r="J96" s="49">
        <v>0</v>
      </c>
      <c r="K96" s="49">
        <v>0</v>
      </c>
      <c r="L96" s="49">
        <v>0</v>
      </c>
      <c r="M96" s="49">
        <v>0</v>
      </c>
      <c r="N96" s="49">
        <v>0</v>
      </c>
    </row>
    <row r="97" spans="1:14" x14ac:dyDescent="0.2">
      <c r="A97" s="33">
        <v>208</v>
      </c>
      <c r="B97" s="33" t="s">
        <v>115</v>
      </c>
      <c r="C97" s="17">
        <v>4130069</v>
      </c>
      <c r="D97" s="17">
        <v>4177662</v>
      </c>
      <c r="E97" s="49">
        <v>47593</v>
      </c>
      <c r="F97" s="49">
        <v>0</v>
      </c>
      <c r="G97" s="49">
        <v>64506384</v>
      </c>
      <c r="H97" s="49">
        <v>65249728</v>
      </c>
      <c r="I97" s="49">
        <v>0</v>
      </c>
      <c r="J97" s="49">
        <v>743344</v>
      </c>
      <c r="K97" s="49">
        <v>45465651</v>
      </c>
      <c r="L97" s="49">
        <v>45989578</v>
      </c>
      <c r="M97" s="49">
        <v>0</v>
      </c>
      <c r="N97" s="49">
        <v>523927</v>
      </c>
    </row>
    <row r="98" spans="1:14" x14ac:dyDescent="0.2">
      <c r="A98" s="33">
        <v>209</v>
      </c>
      <c r="B98" s="33" t="s">
        <v>116</v>
      </c>
      <c r="C98" s="17">
        <v>0</v>
      </c>
      <c r="D98" s="17">
        <v>0</v>
      </c>
      <c r="E98" s="49">
        <v>0</v>
      </c>
      <c r="F98" s="49">
        <v>0</v>
      </c>
      <c r="G98" s="49">
        <v>0</v>
      </c>
      <c r="H98" s="49">
        <v>0</v>
      </c>
      <c r="I98" s="49">
        <v>0</v>
      </c>
      <c r="J98" s="49">
        <v>0</v>
      </c>
      <c r="K98" s="49">
        <v>0</v>
      </c>
      <c r="L98" s="49">
        <v>0</v>
      </c>
      <c r="M98" s="49">
        <v>0</v>
      </c>
      <c r="N98" s="49">
        <v>0</v>
      </c>
    </row>
    <row r="99" spans="1:14" x14ac:dyDescent="0.2">
      <c r="A99" s="33">
        <v>211</v>
      </c>
      <c r="B99" s="33" t="s">
        <v>117</v>
      </c>
      <c r="C99" s="17">
        <v>332507</v>
      </c>
      <c r="D99" s="17">
        <v>334095</v>
      </c>
      <c r="E99" s="49">
        <v>1588</v>
      </c>
      <c r="F99" s="49">
        <v>0</v>
      </c>
      <c r="G99" s="49">
        <v>5193329</v>
      </c>
      <c r="H99" s="49">
        <v>5218131</v>
      </c>
      <c r="I99" s="49">
        <v>0</v>
      </c>
      <c r="J99" s="49">
        <v>24802</v>
      </c>
      <c r="K99" s="49">
        <v>3660385</v>
      </c>
      <c r="L99" s="49">
        <v>3677864</v>
      </c>
      <c r="M99" s="49">
        <v>0</v>
      </c>
      <c r="N99" s="49">
        <v>17479</v>
      </c>
    </row>
    <row r="100" spans="1:14" x14ac:dyDescent="0.2">
      <c r="A100" s="33">
        <v>212</v>
      </c>
      <c r="B100" s="33" t="s">
        <v>118</v>
      </c>
      <c r="C100" s="17">
        <v>337551</v>
      </c>
      <c r="D100" s="17">
        <v>326036</v>
      </c>
      <c r="E100" s="49">
        <v>0</v>
      </c>
      <c r="F100" s="49">
        <v>11515</v>
      </c>
      <c r="G100" s="49">
        <v>5272114</v>
      </c>
      <c r="H100" s="49">
        <v>5092266</v>
      </c>
      <c r="I100" s="49">
        <v>179848</v>
      </c>
      <c r="J100" s="49">
        <v>0</v>
      </c>
      <c r="K100" s="49">
        <v>3715914</v>
      </c>
      <c r="L100" s="49">
        <v>3589152</v>
      </c>
      <c r="M100" s="49">
        <v>126762</v>
      </c>
      <c r="N100" s="49">
        <v>0</v>
      </c>
    </row>
    <row r="101" spans="1:14" x14ac:dyDescent="0.2">
      <c r="A101" s="33">
        <v>213</v>
      </c>
      <c r="B101" s="33" t="s">
        <v>119</v>
      </c>
      <c r="C101" s="17">
        <v>442126</v>
      </c>
      <c r="D101" s="17">
        <v>444227</v>
      </c>
      <c r="E101" s="49">
        <v>2101</v>
      </c>
      <c r="F101" s="49">
        <v>0</v>
      </c>
      <c r="G101" s="49">
        <v>6905440</v>
      </c>
      <c r="H101" s="49">
        <v>6938257</v>
      </c>
      <c r="I101" s="49">
        <v>0</v>
      </c>
      <c r="J101" s="49">
        <v>32817</v>
      </c>
      <c r="K101" s="49">
        <v>4867120</v>
      </c>
      <c r="L101" s="49">
        <v>4890250</v>
      </c>
      <c r="M101" s="49">
        <v>0</v>
      </c>
      <c r="N101" s="49">
        <v>23130</v>
      </c>
    </row>
    <row r="102" spans="1:14" x14ac:dyDescent="0.2">
      <c r="A102" s="33">
        <v>214</v>
      </c>
      <c r="B102" s="33" t="s">
        <v>120</v>
      </c>
      <c r="C102" s="17">
        <v>453907</v>
      </c>
      <c r="D102" s="17">
        <v>444093</v>
      </c>
      <c r="E102" s="49">
        <v>0</v>
      </c>
      <c r="F102" s="49">
        <v>9814</v>
      </c>
      <c r="G102" s="49">
        <v>7089441</v>
      </c>
      <c r="H102" s="49">
        <v>6936163</v>
      </c>
      <c r="I102" s="49">
        <v>153278</v>
      </c>
      <c r="J102" s="49">
        <v>0</v>
      </c>
      <c r="K102" s="49">
        <v>4996810</v>
      </c>
      <c r="L102" s="49">
        <v>4888774</v>
      </c>
      <c r="M102" s="49">
        <v>108036</v>
      </c>
      <c r="N102" s="49">
        <v>0</v>
      </c>
    </row>
    <row r="103" spans="1:14" x14ac:dyDescent="0.2">
      <c r="A103" s="33">
        <v>215</v>
      </c>
      <c r="B103" s="33" t="s">
        <v>121</v>
      </c>
      <c r="C103" s="17">
        <v>377735</v>
      </c>
      <c r="D103" s="17">
        <v>368385</v>
      </c>
      <c r="E103" s="49">
        <v>0</v>
      </c>
      <c r="F103" s="49">
        <v>9350</v>
      </c>
      <c r="G103" s="49">
        <v>5899732</v>
      </c>
      <c r="H103" s="49">
        <v>5753702</v>
      </c>
      <c r="I103" s="49">
        <v>146030</v>
      </c>
      <c r="J103" s="49">
        <v>0</v>
      </c>
      <c r="K103" s="49">
        <v>4158272</v>
      </c>
      <c r="L103" s="49">
        <v>4055348</v>
      </c>
      <c r="M103" s="49">
        <v>102924</v>
      </c>
      <c r="N103" s="49">
        <v>0</v>
      </c>
    </row>
    <row r="104" spans="1:14" x14ac:dyDescent="0.2">
      <c r="A104" s="33">
        <v>216</v>
      </c>
      <c r="B104" s="33" t="s">
        <v>122</v>
      </c>
      <c r="C104" s="17">
        <v>1881150</v>
      </c>
      <c r="D104" s="17">
        <v>1871707</v>
      </c>
      <c r="E104" s="49">
        <v>0</v>
      </c>
      <c r="F104" s="49">
        <v>9443</v>
      </c>
      <c r="G104" s="49">
        <v>29381161</v>
      </c>
      <c r="H104" s="49">
        <v>29233669</v>
      </c>
      <c r="I104" s="49">
        <v>147492</v>
      </c>
      <c r="J104" s="49">
        <v>0</v>
      </c>
      <c r="K104" s="49">
        <v>20708551</v>
      </c>
      <c r="L104" s="49">
        <v>20604593</v>
      </c>
      <c r="M104" s="49">
        <v>103958</v>
      </c>
      <c r="N104" s="49">
        <v>0</v>
      </c>
    </row>
    <row r="105" spans="1:14" x14ac:dyDescent="0.2">
      <c r="A105" s="33">
        <v>217</v>
      </c>
      <c r="B105" s="33" t="s">
        <v>123</v>
      </c>
      <c r="C105" s="17">
        <v>780967</v>
      </c>
      <c r="D105" s="17">
        <v>764475</v>
      </c>
      <c r="E105" s="49">
        <v>0</v>
      </c>
      <c r="F105" s="49">
        <v>16492</v>
      </c>
      <c r="G105" s="49">
        <v>12197707</v>
      </c>
      <c r="H105" s="49">
        <v>11940117</v>
      </c>
      <c r="I105" s="49">
        <v>257590</v>
      </c>
      <c r="J105" s="49">
        <v>0</v>
      </c>
      <c r="K105" s="49">
        <v>8597237</v>
      </c>
      <c r="L105" s="49">
        <v>8415682</v>
      </c>
      <c r="M105" s="49">
        <v>181555</v>
      </c>
      <c r="N105" s="49">
        <v>0</v>
      </c>
    </row>
    <row r="106" spans="1:14" x14ac:dyDescent="0.2">
      <c r="A106" s="33">
        <v>218</v>
      </c>
      <c r="B106" s="33" t="s">
        <v>124</v>
      </c>
      <c r="C106" s="17">
        <v>78229</v>
      </c>
      <c r="D106" s="17">
        <v>79885</v>
      </c>
      <c r="E106" s="49">
        <v>1656</v>
      </c>
      <c r="F106" s="49">
        <v>0</v>
      </c>
      <c r="G106" s="49">
        <v>1221843</v>
      </c>
      <c r="H106" s="49">
        <v>1247702</v>
      </c>
      <c r="I106" s="49">
        <v>0</v>
      </c>
      <c r="J106" s="49">
        <v>25859</v>
      </c>
      <c r="K106" s="49">
        <v>861182</v>
      </c>
      <c r="L106" s="49">
        <v>879411</v>
      </c>
      <c r="M106" s="49">
        <v>0</v>
      </c>
      <c r="N106" s="49">
        <v>18229</v>
      </c>
    </row>
    <row r="107" spans="1:14" x14ac:dyDescent="0.2">
      <c r="A107" s="33">
        <v>219</v>
      </c>
      <c r="B107" s="33" t="s">
        <v>125</v>
      </c>
      <c r="C107" s="17">
        <v>0</v>
      </c>
      <c r="D107" s="17">
        <v>0</v>
      </c>
      <c r="E107" s="49">
        <v>0</v>
      </c>
      <c r="F107" s="49">
        <v>0</v>
      </c>
      <c r="G107" s="49">
        <v>0</v>
      </c>
      <c r="H107" s="49">
        <v>0</v>
      </c>
      <c r="I107" s="49">
        <v>0</v>
      </c>
      <c r="J107" s="49">
        <v>0</v>
      </c>
      <c r="K107" s="49">
        <v>0</v>
      </c>
      <c r="L107" s="49">
        <v>0</v>
      </c>
      <c r="M107" s="49">
        <v>0</v>
      </c>
      <c r="N107" s="49">
        <v>0</v>
      </c>
    </row>
    <row r="108" spans="1:14" x14ac:dyDescent="0.2">
      <c r="A108" s="33">
        <v>220</v>
      </c>
      <c r="B108" s="33" t="s">
        <v>126</v>
      </c>
      <c r="C108" s="17">
        <v>0</v>
      </c>
      <c r="D108" s="17">
        <v>0</v>
      </c>
      <c r="E108" s="49">
        <v>0</v>
      </c>
      <c r="F108" s="49">
        <v>0</v>
      </c>
      <c r="G108" s="49">
        <v>0</v>
      </c>
      <c r="H108" s="49">
        <v>0</v>
      </c>
      <c r="I108" s="49">
        <v>0</v>
      </c>
      <c r="J108" s="49">
        <v>0</v>
      </c>
      <c r="K108" s="49">
        <v>0</v>
      </c>
      <c r="L108" s="49">
        <v>0</v>
      </c>
      <c r="M108" s="49">
        <v>0</v>
      </c>
      <c r="N108" s="49">
        <v>0</v>
      </c>
    </row>
    <row r="109" spans="1:14" x14ac:dyDescent="0.2">
      <c r="A109" s="33">
        <v>221</v>
      </c>
      <c r="B109" s="33" t="s">
        <v>127</v>
      </c>
      <c r="C109" s="17">
        <v>1310601</v>
      </c>
      <c r="D109" s="17">
        <v>1300358</v>
      </c>
      <c r="E109" s="49">
        <v>0</v>
      </c>
      <c r="F109" s="49">
        <v>10243</v>
      </c>
      <c r="G109" s="49">
        <v>20469912</v>
      </c>
      <c r="H109" s="49">
        <v>20309933</v>
      </c>
      <c r="I109" s="49">
        <v>159979</v>
      </c>
      <c r="J109" s="49">
        <v>0</v>
      </c>
      <c r="K109" s="49">
        <v>14427687</v>
      </c>
      <c r="L109" s="49">
        <v>14314929</v>
      </c>
      <c r="M109" s="49">
        <v>112758</v>
      </c>
      <c r="N109" s="49">
        <v>0</v>
      </c>
    </row>
    <row r="110" spans="1:14" x14ac:dyDescent="0.2">
      <c r="A110" s="33">
        <v>222</v>
      </c>
      <c r="B110" s="33" t="s">
        <v>128</v>
      </c>
      <c r="C110" s="17">
        <v>93302</v>
      </c>
      <c r="D110" s="17">
        <v>91953</v>
      </c>
      <c r="E110" s="49">
        <v>0</v>
      </c>
      <c r="F110" s="49">
        <v>1349</v>
      </c>
      <c r="G110" s="49">
        <v>1457255</v>
      </c>
      <c r="H110" s="49">
        <v>1436182</v>
      </c>
      <c r="I110" s="49">
        <v>21073</v>
      </c>
      <c r="J110" s="49">
        <v>0</v>
      </c>
      <c r="K110" s="49">
        <v>1027108</v>
      </c>
      <c r="L110" s="49">
        <v>1012256</v>
      </c>
      <c r="M110" s="49">
        <v>14852</v>
      </c>
      <c r="N110" s="49">
        <v>0</v>
      </c>
    </row>
    <row r="111" spans="1:14" x14ac:dyDescent="0.2">
      <c r="A111" s="33">
        <v>223</v>
      </c>
      <c r="B111" s="33" t="s">
        <v>129</v>
      </c>
      <c r="C111" s="17">
        <v>127336</v>
      </c>
      <c r="D111" s="17">
        <v>135649</v>
      </c>
      <c r="E111" s="49">
        <v>8313</v>
      </c>
      <c r="F111" s="49">
        <v>0</v>
      </c>
      <c r="G111" s="49">
        <v>1988826</v>
      </c>
      <c r="H111" s="49">
        <v>2118662</v>
      </c>
      <c r="I111" s="49">
        <v>0</v>
      </c>
      <c r="J111" s="49">
        <v>129836</v>
      </c>
      <c r="K111" s="49">
        <v>1401773</v>
      </c>
      <c r="L111" s="49">
        <v>1493284</v>
      </c>
      <c r="M111" s="49">
        <v>0</v>
      </c>
      <c r="N111" s="49">
        <v>91511</v>
      </c>
    </row>
    <row r="112" spans="1:14" x14ac:dyDescent="0.2">
      <c r="A112" s="33">
        <v>226</v>
      </c>
      <c r="B112" s="33" t="s">
        <v>130</v>
      </c>
      <c r="C112" s="17">
        <v>6922</v>
      </c>
      <c r="D112" s="17">
        <v>6356</v>
      </c>
      <c r="E112" s="49">
        <v>0</v>
      </c>
      <c r="F112" s="49">
        <v>566</v>
      </c>
      <c r="G112" s="49">
        <v>108111</v>
      </c>
      <c r="H112" s="49">
        <v>99276</v>
      </c>
      <c r="I112" s="49">
        <v>8835</v>
      </c>
      <c r="J112" s="49">
        <v>0</v>
      </c>
      <c r="K112" s="49">
        <v>76199</v>
      </c>
      <c r="L112" s="49">
        <v>69972</v>
      </c>
      <c r="M112" s="49">
        <v>6227</v>
      </c>
      <c r="N112" s="49">
        <v>0</v>
      </c>
    </row>
    <row r="113" spans="1:14" x14ac:dyDescent="0.2">
      <c r="A113" s="33">
        <v>229</v>
      </c>
      <c r="B113" s="33" t="s">
        <v>131</v>
      </c>
      <c r="C113" s="17">
        <v>484276</v>
      </c>
      <c r="D113" s="17">
        <v>481013</v>
      </c>
      <c r="E113" s="49">
        <v>0</v>
      </c>
      <c r="F113" s="49">
        <v>3263</v>
      </c>
      <c r="G113" s="49">
        <v>7563764</v>
      </c>
      <c r="H113" s="49">
        <v>7512804</v>
      </c>
      <c r="I113" s="49">
        <v>50960</v>
      </c>
      <c r="J113" s="49">
        <v>0</v>
      </c>
      <c r="K113" s="49">
        <v>5331125</v>
      </c>
      <c r="L113" s="49">
        <v>5295205</v>
      </c>
      <c r="M113" s="49">
        <v>35920</v>
      </c>
      <c r="N113" s="49">
        <v>0</v>
      </c>
    </row>
    <row r="114" spans="1:14" x14ac:dyDescent="0.2">
      <c r="A114" s="33">
        <v>230</v>
      </c>
      <c r="B114" s="33" t="s">
        <v>132</v>
      </c>
      <c r="C114" s="17">
        <v>0</v>
      </c>
      <c r="D114" s="17">
        <v>0</v>
      </c>
      <c r="E114" s="49">
        <v>0</v>
      </c>
      <c r="F114" s="49">
        <v>0</v>
      </c>
      <c r="G114" s="49">
        <v>0</v>
      </c>
      <c r="H114" s="49">
        <v>0</v>
      </c>
      <c r="I114" s="49">
        <v>0</v>
      </c>
      <c r="J114" s="49">
        <v>0</v>
      </c>
      <c r="K114" s="49">
        <v>0</v>
      </c>
      <c r="L114" s="49">
        <v>0</v>
      </c>
      <c r="M114" s="49">
        <v>0</v>
      </c>
      <c r="N114" s="49">
        <v>0</v>
      </c>
    </row>
    <row r="115" spans="1:14" x14ac:dyDescent="0.2">
      <c r="A115" s="33">
        <v>231</v>
      </c>
      <c r="B115" s="33" t="s">
        <v>133</v>
      </c>
      <c r="C115" s="17">
        <v>0</v>
      </c>
      <c r="D115" s="17">
        <v>0</v>
      </c>
      <c r="E115" s="49">
        <v>0</v>
      </c>
      <c r="F115" s="49">
        <v>0</v>
      </c>
      <c r="G115" s="49">
        <v>0</v>
      </c>
      <c r="H115" s="49">
        <v>0</v>
      </c>
      <c r="I115" s="49">
        <v>0</v>
      </c>
      <c r="J115" s="49">
        <v>0</v>
      </c>
      <c r="K115" s="49">
        <v>0</v>
      </c>
      <c r="L115" s="49">
        <v>0</v>
      </c>
      <c r="M115" s="49">
        <v>0</v>
      </c>
      <c r="N115" s="49">
        <v>0</v>
      </c>
    </row>
    <row r="116" spans="1:14" x14ac:dyDescent="0.2">
      <c r="A116" s="33">
        <v>232</v>
      </c>
      <c r="B116" s="33" t="s">
        <v>134</v>
      </c>
      <c r="C116" s="17">
        <v>0</v>
      </c>
      <c r="D116" s="17">
        <v>0</v>
      </c>
      <c r="E116" s="49">
        <v>0</v>
      </c>
      <c r="F116" s="49">
        <v>0</v>
      </c>
      <c r="G116" s="49">
        <v>0</v>
      </c>
      <c r="H116" s="49">
        <v>0</v>
      </c>
      <c r="I116" s="49">
        <v>0</v>
      </c>
      <c r="J116" s="49">
        <v>0</v>
      </c>
      <c r="K116" s="49">
        <v>0</v>
      </c>
      <c r="L116" s="49">
        <v>0</v>
      </c>
      <c r="M116" s="49">
        <v>0</v>
      </c>
      <c r="N116" s="49">
        <v>0</v>
      </c>
    </row>
    <row r="117" spans="1:14" x14ac:dyDescent="0.2">
      <c r="A117" s="33">
        <v>233</v>
      </c>
      <c r="B117" s="33" t="s">
        <v>135</v>
      </c>
      <c r="C117" s="17">
        <v>4284</v>
      </c>
      <c r="D117" s="17">
        <v>4174</v>
      </c>
      <c r="E117" s="49">
        <v>0</v>
      </c>
      <c r="F117" s="49">
        <v>110</v>
      </c>
      <c r="G117" s="49">
        <v>66915</v>
      </c>
      <c r="H117" s="49">
        <v>65188</v>
      </c>
      <c r="I117" s="49">
        <v>1727</v>
      </c>
      <c r="J117" s="49">
        <v>0</v>
      </c>
      <c r="K117" s="49">
        <v>47161</v>
      </c>
      <c r="L117" s="49">
        <v>45946</v>
      </c>
      <c r="M117" s="49">
        <v>1215</v>
      </c>
      <c r="N117" s="49">
        <v>0</v>
      </c>
    </row>
    <row r="118" spans="1:14" x14ac:dyDescent="0.2">
      <c r="A118" s="33">
        <v>234</v>
      </c>
      <c r="B118" s="33" t="s">
        <v>136</v>
      </c>
      <c r="C118" s="17">
        <v>44313</v>
      </c>
      <c r="D118" s="17">
        <v>46032</v>
      </c>
      <c r="E118" s="49">
        <v>1719</v>
      </c>
      <c r="F118" s="49">
        <v>0</v>
      </c>
      <c r="G118" s="49">
        <v>692105</v>
      </c>
      <c r="H118" s="49">
        <v>718954</v>
      </c>
      <c r="I118" s="49">
        <v>0</v>
      </c>
      <c r="J118" s="49">
        <v>26849</v>
      </c>
      <c r="K118" s="49">
        <v>487811</v>
      </c>
      <c r="L118" s="49">
        <v>506736</v>
      </c>
      <c r="M118" s="49">
        <v>0</v>
      </c>
      <c r="N118" s="49">
        <v>18925</v>
      </c>
    </row>
    <row r="119" spans="1:14" x14ac:dyDescent="0.2">
      <c r="A119" s="33">
        <v>236</v>
      </c>
      <c r="B119" s="33" t="s">
        <v>137</v>
      </c>
      <c r="C119" s="17">
        <v>3594541</v>
      </c>
      <c r="D119" s="17">
        <v>3599450</v>
      </c>
      <c r="E119" s="49">
        <v>4909</v>
      </c>
      <c r="F119" s="49">
        <v>0</v>
      </c>
      <c r="G119" s="49">
        <v>56142131</v>
      </c>
      <c r="H119" s="49">
        <v>56218805</v>
      </c>
      <c r="I119" s="49">
        <v>0</v>
      </c>
      <c r="J119" s="49">
        <v>76674</v>
      </c>
      <c r="K119" s="49">
        <v>39570323</v>
      </c>
      <c r="L119" s="49">
        <v>39624366</v>
      </c>
      <c r="M119" s="49">
        <v>0</v>
      </c>
      <c r="N119" s="49">
        <v>54043</v>
      </c>
    </row>
    <row r="120" spans="1:14" x14ac:dyDescent="0.2">
      <c r="A120" s="33">
        <v>238</v>
      </c>
      <c r="B120" s="33" t="s">
        <v>138</v>
      </c>
      <c r="C120" s="17">
        <v>117766</v>
      </c>
      <c r="D120" s="17">
        <v>117158</v>
      </c>
      <c r="E120" s="49">
        <v>0</v>
      </c>
      <c r="F120" s="49">
        <v>608</v>
      </c>
      <c r="G120" s="49">
        <v>1839357</v>
      </c>
      <c r="H120" s="49">
        <v>1829862</v>
      </c>
      <c r="I120" s="49">
        <v>9495</v>
      </c>
      <c r="J120" s="49">
        <v>0</v>
      </c>
      <c r="K120" s="49">
        <v>1296423</v>
      </c>
      <c r="L120" s="49">
        <v>1289731</v>
      </c>
      <c r="M120" s="49">
        <v>6692</v>
      </c>
      <c r="N120" s="49">
        <v>0</v>
      </c>
    </row>
    <row r="121" spans="1:14" x14ac:dyDescent="0.2">
      <c r="A121" s="33">
        <v>239</v>
      </c>
      <c r="B121" s="33" t="s">
        <v>139</v>
      </c>
      <c r="C121" s="17">
        <v>19027</v>
      </c>
      <c r="D121" s="17">
        <v>17719</v>
      </c>
      <c r="E121" s="49">
        <v>0</v>
      </c>
      <c r="F121" s="49">
        <v>1308</v>
      </c>
      <c r="G121" s="49">
        <v>297170</v>
      </c>
      <c r="H121" s="49">
        <v>276750</v>
      </c>
      <c r="I121" s="49">
        <v>20420</v>
      </c>
      <c r="J121" s="49">
        <v>0</v>
      </c>
      <c r="K121" s="49">
        <v>209450</v>
      </c>
      <c r="L121" s="49">
        <v>195060</v>
      </c>
      <c r="M121" s="49">
        <v>14390</v>
      </c>
      <c r="N121" s="49">
        <v>0</v>
      </c>
    </row>
    <row r="122" spans="1:14" x14ac:dyDescent="0.2">
      <c r="A122" s="33">
        <v>241</v>
      </c>
      <c r="B122" s="33" t="s">
        <v>140</v>
      </c>
      <c r="C122" s="17">
        <v>63736</v>
      </c>
      <c r="D122" s="17">
        <v>59186</v>
      </c>
      <c r="E122" s="49">
        <v>0</v>
      </c>
      <c r="F122" s="49">
        <v>4550</v>
      </c>
      <c r="G122" s="49">
        <v>995477</v>
      </c>
      <c r="H122" s="49">
        <v>924405</v>
      </c>
      <c r="I122" s="49">
        <v>71072</v>
      </c>
      <c r="J122" s="49">
        <v>0</v>
      </c>
      <c r="K122" s="49">
        <v>701639</v>
      </c>
      <c r="L122" s="49">
        <v>651543</v>
      </c>
      <c r="M122" s="49">
        <v>50096</v>
      </c>
      <c r="N122" s="49">
        <v>0</v>
      </c>
    </row>
    <row r="123" spans="1:14" x14ac:dyDescent="0.2">
      <c r="A123" s="33">
        <v>242</v>
      </c>
      <c r="B123" s="33" t="s">
        <v>141</v>
      </c>
      <c r="C123" s="17">
        <v>511416</v>
      </c>
      <c r="D123" s="17">
        <v>509200</v>
      </c>
      <c r="E123" s="49">
        <v>0</v>
      </c>
      <c r="F123" s="49">
        <v>2216</v>
      </c>
      <c r="G123" s="49">
        <v>7987659</v>
      </c>
      <c r="H123" s="49">
        <v>7953045</v>
      </c>
      <c r="I123" s="49">
        <v>34614</v>
      </c>
      <c r="J123" s="49">
        <v>0</v>
      </c>
      <c r="K123" s="49">
        <v>5629893</v>
      </c>
      <c r="L123" s="49">
        <v>5605497</v>
      </c>
      <c r="M123" s="49">
        <v>24396</v>
      </c>
      <c r="N123" s="49">
        <v>0</v>
      </c>
    </row>
    <row r="124" spans="1:14" x14ac:dyDescent="0.2">
      <c r="A124" s="33">
        <v>245</v>
      </c>
      <c r="B124" s="33" t="s">
        <v>142</v>
      </c>
      <c r="C124" s="17">
        <v>27369</v>
      </c>
      <c r="D124" s="17">
        <v>25899</v>
      </c>
      <c r="E124" s="49">
        <v>0</v>
      </c>
      <c r="F124" s="49">
        <v>1470</v>
      </c>
      <c r="G124" s="49">
        <v>427472</v>
      </c>
      <c r="H124" s="49">
        <v>404509</v>
      </c>
      <c r="I124" s="49">
        <v>22963</v>
      </c>
      <c r="J124" s="49">
        <v>0</v>
      </c>
      <c r="K124" s="49">
        <v>301293</v>
      </c>
      <c r="L124" s="49">
        <v>285107</v>
      </c>
      <c r="M124" s="49">
        <v>16186</v>
      </c>
      <c r="N124" s="49">
        <v>0</v>
      </c>
    </row>
    <row r="125" spans="1:14" x14ac:dyDescent="0.2">
      <c r="A125" s="33">
        <v>246</v>
      </c>
      <c r="B125" s="33" t="s">
        <v>143</v>
      </c>
      <c r="C125" s="17">
        <v>0</v>
      </c>
      <c r="D125" s="17">
        <v>0</v>
      </c>
      <c r="E125" s="49">
        <v>0</v>
      </c>
      <c r="F125" s="49">
        <v>0</v>
      </c>
      <c r="G125" s="49">
        <v>0</v>
      </c>
      <c r="H125" s="49">
        <v>0</v>
      </c>
      <c r="I125" s="49">
        <v>0</v>
      </c>
      <c r="J125" s="49">
        <v>0</v>
      </c>
      <c r="K125" s="49">
        <v>0</v>
      </c>
      <c r="L125" s="49">
        <v>0</v>
      </c>
      <c r="M125" s="49">
        <v>0</v>
      </c>
      <c r="N125" s="49">
        <v>0</v>
      </c>
    </row>
    <row r="126" spans="1:14" x14ac:dyDescent="0.2">
      <c r="A126" s="33">
        <v>247</v>
      </c>
      <c r="B126" s="33" t="s">
        <v>144</v>
      </c>
      <c r="C126" s="17">
        <v>2162197</v>
      </c>
      <c r="D126" s="17">
        <v>2245845</v>
      </c>
      <c r="E126" s="49">
        <v>83648</v>
      </c>
      <c r="F126" s="49">
        <v>0</v>
      </c>
      <c r="G126" s="49">
        <v>33770752</v>
      </c>
      <c r="H126" s="49">
        <v>35077219</v>
      </c>
      <c r="I126" s="49">
        <v>0</v>
      </c>
      <c r="J126" s="49">
        <v>1306467</v>
      </c>
      <c r="K126" s="49">
        <v>23802438</v>
      </c>
      <c r="L126" s="49">
        <v>24723268</v>
      </c>
      <c r="M126" s="49">
        <v>0</v>
      </c>
      <c r="N126" s="49">
        <v>920830</v>
      </c>
    </row>
    <row r="127" spans="1:14" x14ac:dyDescent="0.2">
      <c r="A127" s="33">
        <v>261</v>
      </c>
      <c r="B127" s="33" t="s">
        <v>145</v>
      </c>
      <c r="C127" s="17">
        <v>116103</v>
      </c>
      <c r="D127" s="17">
        <v>122787</v>
      </c>
      <c r="E127" s="49">
        <v>6684</v>
      </c>
      <c r="F127" s="49">
        <v>0</v>
      </c>
      <c r="G127" s="49">
        <v>1813379</v>
      </c>
      <c r="H127" s="49">
        <v>1917776</v>
      </c>
      <c r="I127" s="49">
        <v>0</v>
      </c>
      <c r="J127" s="49">
        <v>104397</v>
      </c>
      <c r="K127" s="49">
        <v>1278116</v>
      </c>
      <c r="L127" s="49">
        <v>1351695</v>
      </c>
      <c r="M127" s="49">
        <v>0</v>
      </c>
      <c r="N127" s="49">
        <v>73579</v>
      </c>
    </row>
    <row r="128" spans="1:14" x14ac:dyDescent="0.2">
      <c r="A128" s="33">
        <v>262</v>
      </c>
      <c r="B128" s="33" t="s">
        <v>146</v>
      </c>
      <c r="C128" s="17">
        <v>438486</v>
      </c>
      <c r="D128" s="17">
        <v>468697</v>
      </c>
      <c r="E128" s="49">
        <v>30211</v>
      </c>
      <c r="F128" s="49">
        <v>0</v>
      </c>
      <c r="G128" s="49">
        <v>6848584</v>
      </c>
      <c r="H128" s="49">
        <v>7320441</v>
      </c>
      <c r="I128" s="49">
        <v>0</v>
      </c>
      <c r="J128" s="49">
        <v>471857</v>
      </c>
      <c r="K128" s="49">
        <v>4827047</v>
      </c>
      <c r="L128" s="49">
        <v>5159623</v>
      </c>
      <c r="M128" s="49">
        <v>0</v>
      </c>
      <c r="N128" s="49">
        <v>332576</v>
      </c>
    </row>
    <row r="129" spans="1:14" x14ac:dyDescent="0.2">
      <c r="A129" s="33">
        <v>263</v>
      </c>
      <c r="B129" s="33" t="s">
        <v>147</v>
      </c>
      <c r="C129" s="17">
        <v>9221</v>
      </c>
      <c r="D129" s="17">
        <v>9423</v>
      </c>
      <c r="E129" s="49">
        <v>202</v>
      </c>
      <c r="F129" s="49">
        <v>0</v>
      </c>
      <c r="G129" s="49">
        <v>144027</v>
      </c>
      <c r="H129" s="49">
        <v>147178</v>
      </c>
      <c r="I129" s="49">
        <v>0</v>
      </c>
      <c r="J129" s="49">
        <v>3151</v>
      </c>
      <c r="K129" s="49">
        <v>101515</v>
      </c>
      <c r="L129" s="49">
        <v>103735</v>
      </c>
      <c r="M129" s="49">
        <v>0</v>
      </c>
      <c r="N129" s="49">
        <v>2220</v>
      </c>
    </row>
    <row r="130" spans="1:14" x14ac:dyDescent="0.2">
      <c r="A130" s="33">
        <v>268</v>
      </c>
      <c r="B130" s="33" t="s">
        <v>148</v>
      </c>
      <c r="C130" s="17">
        <v>168208</v>
      </c>
      <c r="D130" s="17">
        <v>174601</v>
      </c>
      <c r="E130" s="49">
        <v>6393</v>
      </c>
      <c r="F130" s="49">
        <v>0</v>
      </c>
      <c r="G130" s="49">
        <v>2627186</v>
      </c>
      <c r="H130" s="49">
        <v>2727041</v>
      </c>
      <c r="I130" s="49">
        <v>0</v>
      </c>
      <c r="J130" s="49">
        <v>99855</v>
      </c>
      <c r="K130" s="49">
        <v>1851702</v>
      </c>
      <c r="L130" s="49">
        <v>1922084</v>
      </c>
      <c r="M130" s="49">
        <v>0</v>
      </c>
      <c r="N130" s="49">
        <v>70382</v>
      </c>
    </row>
    <row r="131" spans="1:14" x14ac:dyDescent="0.2">
      <c r="A131" s="33">
        <v>270</v>
      </c>
      <c r="B131" s="33" t="s">
        <v>149</v>
      </c>
      <c r="C131" s="17">
        <v>54544</v>
      </c>
      <c r="D131" s="17">
        <v>52086</v>
      </c>
      <c r="E131" s="49">
        <v>0</v>
      </c>
      <c r="F131" s="49">
        <v>2458</v>
      </c>
      <c r="G131" s="49">
        <v>851902</v>
      </c>
      <c r="H131" s="49">
        <v>813514</v>
      </c>
      <c r="I131" s="49">
        <v>38388</v>
      </c>
      <c r="J131" s="49">
        <v>0</v>
      </c>
      <c r="K131" s="49">
        <v>600440</v>
      </c>
      <c r="L131" s="49">
        <v>573384</v>
      </c>
      <c r="M131" s="49">
        <v>27056</v>
      </c>
      <c r="N131" s="49">
        <v>0</v>
      </c>
    </row>
    <row r="132" spans="1:14" x14ac:dyDescent="0.2">
      <c r="A132" s="33">
        <v>275</v>
      </c>
      <c r="B132" s="33" t="s">
        <v>150</v>
      </c>
      <c r="C132" s="17">
        <v>71475</v>
      </c>
      <c r="D132" s="17">
        <v>71922</v>
      </c>
      <c r="E132" s="49">
        <v>447</v>
      </c>
      <c r="F132" s="49">
        <v>0</v>
      </c>
      <c r="G132" s="49">
        <v>1116348</v>
      </c>
      <c r="H132" s="49">
        <v>1123333</v>
      </c>
      <c r="I132" s="49">
        <v>0</v>
      </c>
      <c r="J132" s="49">
        <v>6985</v>
      </c>
      <c r="K132" s="49">
        <v>786825</v>
      </c>
      <c r="L132" s="49">
        <v>791752</v>
      </c>
      <c r="M132" s="49">
        <v>0</v>
      </c>
      <c r="N132" s="49">
        <v>4927</v>
      </c>
    </row>
    <row r="133" spans="1:14" x14ac:dyDescent="0.2">
      <c r="A133" s="33">
        <v>276</v>
      </c>
      <c r="B133" s="33" t="s">
        <v>151</v>
      </c>
      <c r="C133" s="17">
        <v>97119</v>
      </c>
      <c r="D133" s="17">
        <v>92177</v>
      </c>
      <c r="E133" s="49">
        <v>0</v>
      </c>
      <c r="F133" s="49">
        <v>4942</v>
      </c>
      <c r="G133" s="49">
        <v>1516880</v>
      </c>
      <c r="H133" s="49">
        <v>1439692</v>
      </c>
      <c r="I133" s="49">
        <v>77188</v>
      </c>
      <c r="J133" s="49">
        <v>0</v>
      </c>
      <c r="K133" s="49">
        <v>1069134</v>
      </c>
      <c r="L133" s="49">
        <v>1014730</v>
      </c>
      <c r="M133" s="49">
        <v>54404</v>
      </c>
      <c r="N133" s="49">
        <v>0</v>
      </c>
    </row>
    <row r="134" spans="1:14" x14ac:dyDescent="0.2">
      <c r="A134" s="33">
        <v>277</v>
      </c>
      <c r="B134" s="33" t="s">
        <v>152</v>
      </c>
      <c r="C134" s="17">
        <v>38365</v>
      </c>
      <c r="D134" s="17">
        <v>37241</v>
      </c>
      <c r="E134" s="49">
        <v>0</v>
      </c>
      <c r="F134" s="49">
        <v>1124</v>
      </c>
      <c r="G134" s="49">
        <v>599206</v>
      </c>
      <c r="H134" s="49">
        <v>581652</v>
      </c>
      <c r="I134" s="49">
        <v>17554</v>
      </c>
      <c r="J134" s="49">
        <v>0</v>
      </c>
      <c r="K134" s="49">
        <v>422334</v>
      </c>
      <c r="L134" s="49">
        <v>409962</v>
      </c>
      <c r="M134" s="49">
        <v>12372</v>
      </c>
      <c r="N134" s="49">
        <v>0</v>
      </c>
    </row>
    <row r="135" spans="1:14" x14ac:dyDescent="0.2">
      <c r="A135" s="33">
        <v>278</v>
      </c>
      <c r="B135" s="33" t="s">
        <v>153</v>
      </c>
      <c r="C135" s="17">
        <v>63230</v>
      </c>
      <c r="D135" s="17">
        <v>61591</v>
      </c>
      <c r="E135" s="49">
        <v>0</v>
      </c>
      <c r="F135" s="49">
        <v>1639</v>
      </c>
      <c r="G135" s="49">
        <v>987577</v>
      </c>
      <c r="H135" s="49">
        <v>961972</v>
      </c>
      <c r="I135" s="49">
        <v>25605</v>
      </c>
      <c r="J135" s="49">
        <v>0</v>
      </c>
      <c r="K135" s="49">
        <v>696069</v>
      </c>
      <c r="L135" s="49">
        <v>678021</v>
      </c>
      <c r="M135" s="49">
        <v>18048</v>
      </c>
      <c r="N135" s="49">
        <v>0</v>
      </c>
    </row>
    <row r="136" spans="1:14" x14ac:dyDescent="0.2">
      <c r="A136" s="33">
        <v>279</v>
      </c>
      <c r="B136" s="33" t="s">
        <v>154</v>
      </c>
      <c r="C136" s="17">
        <v>64843</v>
      </c>
      <c r="D136" s="17">
        <v>63907</v>
      </c>
      <c r="E136" s="49">
        <v>0</v>
      </c>
      <c r="F136" s="49">
        <v>936</v>
      </c>
      <c r="G136" s="49">
        <v>1012758</v>
      </c>
      <c r="H136" s="49">
        <v>998148</v>
      </c>
      <c r="I136" s="49">
        <v>14610</v>
      </c>
      <c r="J136" s="49">
        <v>0</v>
      </c>
      <c r="K136" s="49">
        <v>713816</v>
      </c>
      <c r="L136" s="49">
        <v>703518</v>
      </c>
      <c r="M136" s="49">
        <v>10298</v>
      </c>
      <c r="N136" s="49">
        <v>0</v>
      </c>
    </row>
    <row r="137" spans="1:14" x14ac:dyDescent="0.2">
      <c r="A137" s="33">
        <v>280</v>
      </c>
      <c r="B137" s="33" t="s">
        <v>155</v>
      </c>
      <c r="C137" s="17">
        <v>819112</v>
      </c>
      <c r="D137" s="17">
        <v>806877</v>
      </c>
      <c r="E137" s="49">
        <v>0</v>
      </c>
      <c r="F137" s="49">
        <v>12235</v>
      </c>
      <c r="G137" s="49">
        <v>12793477</v>
      </c>
      <c r="H137" s="49">
        <v>12602382</v>
      </c>
      <c r="I137" s="49">
        <v>191095</v>
      </c>
      <c r="J137" s="49">
        <v>0</v>
      </c>
      <c r="K137" s="49">
        <v>9017151</v>
      </c>
      <c r="L137" s="49">
        <v>8882462</v>
      </c>
      <c r="M137" s="49">
        <v>134689</v>
      </c>
      <c r="N137" s="49">
        <v>0</v>
      </c>
    </row>
    <row r="138" spans="1:14" x14ac:dyDescent="0.2">
      <c r="A138" s="33">
        <v>282</v>
      </c>
      <c r="B138" s="33" t="s">
        <v>156</v>
      </c>
      <c r="C138" s="17">
        <v>111573</v>
      </c>
      <c r="D138" s="17">
        <v>112081</v>
      </c>
      <c r="E138" s="49">
        <v>508</v>
      </c>
      <c r="F138" s="49">
        <v>0</v>
      </c>
      <c r="G138" s="49">
        <v>1742627</v>
      </c>
      <c r="H138" s="49">
        <v>1750565</v>
      </c>
      <c r="I138" s="49">
        <v>0</v>
      </c>
      <c r="J138" s="49">
        <v>7938</v>
      </c>
      <c r="K138" s="49">
        <v>1228247</v>
      </c>
      <c r="L138" s="49">
        <v>1233840</v>
      </c>
      <c r="M138" s="49">
        <v>0</v>
      </c>
      <c r="N138" s="49">
        <v>5593</v>
      </c>
    </row>
    <row r="139" spans="1:14" x14ac:dyDescent="0.2">
      <c r="A139" s="33">
        <v>283</v>
      </c>
      <c r="B139" s="33" t="s">
        <v>157</v>
      </c>
      <c r="C139" s="17">
        <v>211789</v>
      </c>
      <c r="D139" s="17">
        <v>208715</v>
      </c>
      <c r="E139" s="49">
        <v>0</v>
      </c>
      <c r="F139" s="49">
        <v>3074</v>
      </c>
      <c r="G139" s="49">
        <v>3307870</v>
      </c>
      <c r="H139" s="49">
        <v>3259859</v>
      </c>
      <c r="I139" s="49">
        <v>48011</v>
      </c>
      <c r="J139" s="49">
        <v>0</v>
      </c>
      <c r="K139" s="49">
        <v>2331464</v>
      </c>
      <c r="L139" s="49">
        <v>2297627</v>
      </c>
      <c r="M139" s="49">
        <v>33837</v>
      </c>
      <c r="N139" s="49">
        <v>0</v>
      </c>
    </row>
    <row r="140" spans="1:14" x14ac:dyDescent="0.2">
      <c r="A140" s="33">
        <v>284</v>
      </c>
      <c r="B140" s="33" t="s">
        <v>158</v>
      </c>
      <c r="C140" s="17">
        <v>28380</v>
      </c>
      <c r="D140" s="17">
        <v>26794</v>
      </c>
      <c r="E140" s="49">
        <v>0</v>
      </c>
      <c r="F140" s="49">
        <v>1586</v>
      </c>
      <c r="G140" s="49">
        <v>443264</v>
      </c>
      <c r="H140" s="49">
        <v>418484</v>
      </c>
      <c r="I140" s="49">
        <v>24780</v>
      </c>
      <c r="J140" s="49">
        <v>0</v>
      </c>
      <c r="K140" s="49">
        <v>312421</v>
      </c>
      <c r="L140" s="49">
        <v>294957</v>
      </c>
      <c r="M140" s="49">
        <v>17464</v>
      </c>
      <c r="N140" s="49">
        <v>0</v>
      </c>
    </row>
    <row r="141" spans="1:14" x14ac:dyDescent="0.2">
      <c r="A141" s="33">
        <v>285</v>
      </c>
      <c r="B141" s="33" t="s">
        <v>159</v>
      </c>
      <c r="C141" s="17">
        <v>107115</v>
      </c>
      <c r="D141" s="17">
        <v>111069</v>
      </c>
      <c r="E141" s="49">
        <v>3954</v>
      </c>
      <c r="F141" s="49">
        <v>0</v>
      </c>
      <c r="G141" s="49">
        <v>1672993</v>
      </c>
      <c r="H141" s="49">
        <v>1734763</v>
      </c>
      <c r="I141" s="49">
        <v>0</v>
      </c>
      <c r="J141" s="49">
        <v>61770</v>
      </c>
      <c r="K141" s="49">
        <v>1179163</v>
      </c>
      <c r="L141" s="49">
        <v>1222703</v>
      </c>
      <c r="M141" s="49">
        <v>0</v>
      </c>
      <c r="N141" s="49">
        <v>43540</v>
      </c>
    </row>
    <row r="142" spans="1:14" x14ac:dyDescent="0.2">
      <c r="A142" s="33">
        <v>286</v>
      </c>
      <c r="B142" s="33" t="s">
        <v>160</v>
      </c>
      <c r="C142" s="17">
        <v>138311</v>
      </c>
      <c r="D142" s="17">
        <v>136767</v>
      </c>
      <c r="E142" s="49">
        <v>0</v>
      </c>
      <c r="F142" s="49">
        <v>1544</v>
      </c>
      <c r="G142" s="49">
        <v>2160233</v>
      </c>
      <c r="H142" s="49">
        <v>2136127</v>
      </c>
      <c r="I142" s="49">
        <v>24106</v>
      </c>
      <c r="J142" s="49">
        <v>0</v>
      </c>
      <c r="K142" s="49">
        <v>1522585</v>
      </c>
      <c r="L142" s="49">
        <v>1505594</v>
      </c>
      <c r="M142" s="49">
        <v>16991</v>
      </c>
      <c r="N142" s="49">
        <v>0</v>
      </c>
    </row>
    <row r="143" spans="1:14" x14ac:dyDescent="0.2">
      <c r="A143" s="33">
        <v>287</v>
      </c>
      <c r="B143" s="33" t="s">
        <v>161</v>
      </c>
      <c r="C143" s="17">
        <v>36158</v>
      </c>
      <c r="D143" s="17">
        <v>35158</v>
      </c>
      <c r="E143" s="49">
        <v>0</v>
      </c>
      <c r="F143" s="49">
        <v>1000</v>
      </c>
      <c r="G143" s="49">
        <v>564747</v>
      </c>
      <c r="H143" s="49">
        <v>549123</v>
      </c>
      <c r="I143" s="49">
        <v>15624</v>
      </c>
      <c r="J143" s="49">
        <v>0</v>
      </c>
      <c r="K143" s="49">
        <v>398048</v>
      </c>
      <c r="L143" s="49">
        <v>387035</v>
      </c>
      <c r="M143" s="49">
        <v>11013</v>
      </c>
      <c r="N143" s="49">
        <v>0</v>
      </c>
    </row>
    <row r="144" spans="1:14" x14ac:dyDescent="0.2">
      <c r="A144" s="33">
        <v>288</v>
      </c>
      <c r="B144" s="33" t="s">
        <v>162</v>
      </c>
      <c r="C144" s="17">
        <v>66984</v>
      </c>
      <c r="D144" s="17">
        <v>54589</v>
      </c>
      <c r="E144" s="49">
        <v>0</v>
      </c>
      <c r="F144" s="49">
        <v>12395</v>
      </c>
      <c r="G144" s="49">
        <v>1046201</v>
      </c>
      <c r="H144" s="49">
        <v>852617</v>
      </c>
      <c r="I144" s="49">
        <v>193584</v>
      </c>
      <c r="J144" s="49">
        <v>0</v>
      </c>
      <c r="K144" s="49">
        <v>737386</v>
      </c>
      <c r="L144" s="49">
        <v>600945</v>
      </c>
      <c r="M144" s="49">
        <v>136441</v>
      </c>
      <c r="N144" s="49">
        <v>0</v>
      </c>
    </row>
    <row r="145" spans="1:14" x14ac:dyDescent="0.2">
      <c r="A145" s="33">
        <v>290</v>
      </c>
      <c r="B145" s="33" t="s">
        <v>163</v>
      </c>
      <c r="C145" s="17">
        <v>157056</v>
      </c>
      <c r="D145" s="17">
        <v>157825</v>
      </c>
      <c r="E145" s="49">
        <v>769</v>
      </c>
      <c r="F145" s="49">
        <v>0</v>
      </c>
      <c r="G145" s="49">
        <v>2453010</v>
      </c>
      <c r="H145" s="49">
        <v>2465031</v>
      </c>
      <c r="I145" s="49">
        <v>0</v>
      </c>
      <c r="J145" s="49">
        <v>12021</v>
      </c>
      <c r="K145" s="49">
        <v>1728940</v>
      </c>
      <c r="L145" s="49">
        <v>1737413</v>
      </c>
      <c r="M145" s="49">
        <v>0</v>
      </c>
      <c r="N145" s="49">
        <v>8473</v>
      </c>
    </row>
    <row r="146" spans="1:14" x14ac:dyDescent="0.2">
      <c r="A146" s="33">
        <v>291</v>
      </c>
      <c r="B146" s="33" t="s">
        <v>164</v>
      </c>
      <c r="C146" s="17">
        <v>106666</v>
      </c>
      <c r="D146" s="17">
        <v>106124</v>
      </c>
      <c r="E146" s="49">
        <v>0</v>
      </c>
      <c r="F146" s="49">
        <v>542</v>
      </c>
      <c r="G146" s="49">
        <v>1665989</v>
      </c>
      <c r="H146" s="49">
        <v>1657518</v>
      </c>
      <c r="I146" s="49">
        <v>8471</v>
      </c>
      <c r="J146" s="49">
        <v>0</v>
      </c>
      <c r="K146" s="49">
        <v>1174227</v>
      </c>
      <c r="L146" s="49">
        <v>1168258</v>
      </c>
      <c r="M146" s="49">
        <v>5969</v>
      </c>
      <c r="N146" s="49">
        <v>0</v>
      </c>
    </row>
    <row r="147" spans="1:14" x14ac:dyDescent="0.2">
      <c r="A147" s="33">
        <v>292</v>
      </c>
      <c r="B147" s="33" t="s">
        <v>165</v>
      </c>
      <c r="C147" s="17">
        <v>84040</v>
      </c>
      <c r="D147" s="17">
        <v>83341</v>
      </c>
      <c r="E147" s="49">
        <v>0</v>
      </c>
      <c r="F147" s="49">
        <v>699</v>
      </c>
      <c r="G147" s="49">
        <v>1312590</v>
      </c>
      <c r="H147" s="49">
        <v>1301676</v>
      </c>
      <c r="I147" s="49">
        <v>10914</v>
      </c>
      <c r="J147" s="49">
        <v>0</v>
      </c>
      <c r="K147" s="49">
        <v>925148</v>
      </c>
      <c r="L147" s="49">
        <v>917453</v>
      </c>
      <c r="M147" s="49">
        <v>7695</v>
      </c>
      <c r="N147" s="49">
        <v>0</v>
      </c>
    </row>
    <row r="148" spans="1:14" x14ac:dyDescent="0.2">
      <c r="A148" s="33">
        <v>293</v>
      </c>
      <c r="B148" s="33" t="s">
        <v>166</v>
      </c>
      <c r="C148" s="17">
        <v>162082</v>
      </c>
      <c r="D148" s="17">
        <v>142182</v>
      </c>
      <c r="E148" s="49">
        <v>0</v>
      </c>
      <c r="F148" s="49">
        <v>19900</v>
      </c>
      <c r="G148" s="49">
        <v>2531518</v>
      </c>
      <c r="H148" s="49">
        <v>2220695</v>
      </c>
      <c r="I148" s="49">
        <v>310823</v>
      </c>
      <c r="J148" s="49">
        <v>0</v>
      </c>
      <c r="K148" s="49">
        <v>1784275</v>
      </c>
      <c r="L148" s="49">
        <v>1565199</v>
      </c>
      <c r="M148" s="49">
        <v>219076</v>
      </c>
      <c r="N148" s="49">
        <v>0</v>
      </c>
    </row>
    <row r="149" spans="1:14" x14ac:dyDescent="0.2">
      <c r="A149" s="33">
        <v>294</v>
      </c>
      <c r="B149" s="33" t="s">
        <v>167</v>
      </c>
      <c r="C149" s="17">
        <v>78662</v>
      </c>
      <c r="D149" s="17">
        <v>86517</v>
      </c>
      <c r="E149" s="49">
        <v>7855</v>
      </c>
      <c r="F149" s="49">
        <v>0</v>
      </c>
      <c r="G149" s="49">
        <v>1228601</v>
      </c>
      <c r="H149" s="49">
        <v>1351288</v>
      </c>
      <c r="I149" s="49">
        <v>0</v>
      </c>
      <c r="J149" s="49">
        <v>122687</v>
      </c>
      <c r="K149" s="49">
        <v>865947</v>
      </c>
      <c r="L149" s="49">
        <v>952420</v>
      </c>
      <c r="M149" s="49">
        <v>0</v>
      </c>
      <c r="N149" s="49">
        <v>86473</v>
      </c>
    </row>
    <row r="150" spans="1:14" x14ac:dyDescent="0.2">
      <c r="A150" s="33">
        <v>295</v>
      </c>
      <c r="B150" s="33" t="s">
        <v>168</v>
      </c>
      <c r="C150" s="17">
        <v>418156</v>
      </c>
      <c r="D150" s="17">
        <v>412624</v>
      </c>
      <c r="E150" s="49">
        <v>0</v>
      </c>
      <c r="F150" s="49">
        <v>5532</v>
      </c>
      <c r="G150" s="49">
        <v>6531063</v>
      </c>
      <c r="H150" s="49">
        <v>6444660</v>
      </c>
      <c r="I150" s="49">
        <v>86403</v>
      </c>
      <c r="J150" s="49">
        <v>0</v>
      </c>
      <c r="K150" s="49">
        <v>4603250</v>
      </c>
      <c r="L150" s="49">
        <v>4542351</v>
      </c>
      <c r="M150" s="49">
        <v>60899</v>
      </c>
      <c r="N150" s="49">
        <v>0</v>
      </c>
    </row>
    <row r="151" spans="1:14" x14ac:dyDescent="0.2">
      <c r="A151" s="33">
        <v>296</v>
      </c>
      <c r="B151" s="33" t="s">
        <v>169</v>
      </c>
      <c r="C151" s="17">
        <v>70646</v>
      </c>
      <c r="D151" s="17">
        <v>65654</v>
      </c>
      <c r="E151" s="49">
        <v>0</v>
      </c>
      <c r="F151" s="49">
        <v>4992</v>
      </c>
      <c r="G151" s="49">
        <v>1103401</v>
      </c>
      <c r="H151" s="49">
        <v>1025434</v>
      </c>
      <c r="I151" s="49">
        <v>77967</v>
      </c>
      <c r="J151" s="49">
        <v>0</v>
      </c>
      <c r="K151" s="49">
        <v>777707</v>
      </c>
      <c r="L151" s="49">
        <v>722750</v>
      </c>
      <c r="M151" s="49">
        <v>54957</v>
      </c>
      <c r="N151" s="49">
        <v>0</v>
      </c>
    </row>
    <row r="152" spans="1:14" x14ac:dyDescent="0.2">
      <c r="A152" s="33">
        <v>297</v>
      </c>
      <c r="B152" s="33" t="s">
        <v>170</v>
      </c>
      <c r="C152" s="17">
        <v>126321</v>
      </c>
      <c r="D152" s="17">
        <v>128094</v>
      </c>
      <c r="E152" s="49">
        <v>1773</v>
      </c>
      <c r="F152" s="49">
        <v>0</v>
      </c>
      <c r="G152" s="49">
        <v>1972976</v>
      </c>
      <c r="H152" s="49">
        <v>2000670</v>
      </c>
      <c r="I152" s="49">
        <v>0</v>
      </c>
      <c r="J152" s="49">
        <v>27694</v>
      </c>
      <c r="K152" s="49">
        <v>1390601</v>
      </c>
      <c r="L152" s="49">
        <v>1410120</v>
      </c>
      <c r="M152" s="49">
        <v>0</v>
      </c>
      <c r="N152" s="49">
        <v>19519</v>
      </c>
    </row>
    <row r="153" spans="1:14" x14ac:dyDescent="0.2">
      <c r="A153" s="33">
        <v>298</v>
      </c>
      <c r="B153" s="33" t="s">
        <v>171</v>
      </c>
      <c r="C153" s="17">
        <v>129839</v>
      </c>
      <c r="D153" s="17">
        <v>134245</v>
      </c>
      <c r="E153" s="49">
        <v>4406</v>
      </c>
      <c r="F153" s="49">
        <v>0</v>
      </c>
      <c r="G153" s="49">
        <v>2027926</v>
      </c>
      <c r="H153" s="49">
        <v>2096742</v>
      </c>
      <c r="I153" s="49">
        <v>0</v>
      </c>
      <c r="J153" s="49">
        <v>68816</v>
      </c>
      <c r="K153" s="49">
        <v>1429332</v>
      </c>
      <c r="L153" s="49">
        <v>1477834</v>
      </c>
      <c r="M153" s="49">
        <v>0</v>
      </c>
      <c r="N153" s="49">
        <v>48502</v>
      </c>
    </row>
    <row r="154" spans="1:14" x14ac:dyDescent="0.2">
      <c r="A154" s="33">
        <v>299</v>
      </c>
      <c r="B154" s="33" t="s">
        <v>172</v>
      </c>
      <c r="C154" s="17">
        <v>76366</v>
      </c>
      <c r="D154" s="17">
        <v>79283</v>
      </c>
      <c r="E154" s="49">
        <v>2917</v>
      </c>
      <c r="F154" s="49">
        <v>0</v>
      </c>
      <c r="G154" s="49">
        <v>1192745</v>
      </c>
      <c r="H154" s="49">
        <v>1238301</v>
      </c>
      <c r="I154" s="49">
        <v>0</v>
      </c>
      <c r="J154" s="49">
        <v>45556</v>
      </c>
      <c r="K154" s="49">
        <v>840677</v>
      </c>
      <c r="L154" s="49">
        <v>872784</v>
      </c>
      <c r="M154" s="49">
        <v>0</v>
      </c>
      <c r="N154" s="49">
        <v>32107</v>
      </c>
    </row>
    <row r="155" spans="1:14" x14ac:dyDescent="0.2">
      <c r="A155" s="33">
        <v>301</v>
      </c>
      <c r="B155" s="33" t="s">
        <v>173</v>
      </c>
      <c r="C155" s="17">
        <v>257302</v>
      </c>
      <c r="D155" s="17">
        <v>258187</v>
      </c>
      <c r="E155" s="49">
        <v>885</v>
      </c>
      <c r="F155" s="49">
        <v>0</v>
      </c>
      <c r="G155" s="49">
        <v>4018729</v>
      </c>
      <c r="H155" s="49">
        <v>4032556</v>
      </c>
      <c r="I155" s="49">
        <v>0</v>
      </c>
      <c r="J155" s="49">
        <v>13827</v>
      </c>
      <c r="K155" s="49">
        <v>2832497</v>
      </c>
      <c r="L155" s="49">
        <v>2842242</v>
      </c>
      <c r="M155" s="49">
        <v>0</v>
      </c>
      <c r="N155" s="49">
        <v>9745</v>
      </c>
    </row>
    <row r="156" spans="1:14" x14ac:dyDescent="0.2">
      <c r="A156" s="33">
        <v>305</v>
      </c>
      <c r="B156" s="33" t="s">
        <v>174</v>
      </c>
      <c r="C156" s="17">
        <v>0</v>
      </c>
      <c r="D156" s="17">
        <v>0</v>
      </c>
      <c r="E156" s="49">
        <v>0</v>
      </c>
      <c r="F156" s="49">
        <v>0</v>
      </c>
      <c r="G156" s="49">
        <v>0</v>
      </c>
      <c r="H156" s="49">
        <v>0</v>
      </c>
      <c r="I156" s="49">
        <v>0</v>
      </c>
      <c r="J156" s="49">
        <v>0</v>
      </c>
      <c r="K156" s="49">
        <v>0</v>
      </c>
      <c r="L156" s="49">
        <v>0</v>
      </c>
      <c r="M156" s="49">
        <v>0</v>
      </c>
      <c r="N156" s="49">
        <v>0</v>
      </c>
    </row>
    <row r="157" spans="1:14" x14ac:dyDescent="0.2">
      <c r="A157" s="33">
        <v>310</v>
      </c>
      <c r="B157" s="33" t="s">
        <v>175</v>
      </c>
      <c r="C157" s="17">
        <v>70365</v>
      </c>
      <c r="D157" s="17">
        <v>76665</v>
      </c>
      <c r="E157" s="49">
        <v>6300</v>
      </c>
      <c r="F157" s="49">
        <v>0</v>
      </c>
      <c r="G157" s="49">
        <v>1099005</v>
      </c>
      <c r="H157" s="49">
        <v>1197406</v>
      </c>
      <c r="I157" s="49">
        <v>0</v>
      </c>
      <c r="J157" s="49">
        <v>98401</v>
      </c>
      <c r="K157" s="49">
        <v>774602</v>
      </c>
      <c r="L157" s="49">
        <v>843960</v>
      </c>
      <c r="M157" s="49">
        <v>0</v>
      </c>
      <c r="N157" s="49">
        <v>69358</v>
      </c>
    </row>
    <row r="158" spans="1:14" x14ac:dyDescent="0.2">
      <c r="A158" s="33">
        <v>311</v>
      </c>
      <c r="B158" s="33" t="s">
        <v>176</v>
      </c>
      <c r="C158" s="17">
        <v>0</v>
      </c>
      <c r="D158" s="17">
        <v>0</v>
      </c>
      <c r="E158" s="49">
        <v>0</v>
      </c>
      <c r="F158" s="49">
        <v>0</v>
      </c>
      <c r="G158" s="49">
        <v>0</v>
      </c>
      <c r="H158" s="49">
        <v>0</v>
      </c>
      <c r="I158" s="49">
        <v>0</v>
      </c>
      <c r="J158" s="49">
        <v>0</v>
      </c>
      <c r="K158" s="49">
        <v>0</v>
      </c>
      <c r="L158" s="49">
        <v>0</v>
      </c>
      <c r="M158" s="49">
        <v>0</v>
      </c>
      <c r="N158" s="49">
        <v>0</v>
      </c>
    </row>
    <row r="159" spans="1:14" x14ac:dyDescent="0.2">
      <c r="A159" s="33">
        <v>319</v>
      </c>
      <c r="B159" s="33" t="s">
        <v>177</v>
      </c>
      <c r="C159" s="17">
        <v>0</v>
      </c>
      <c r="D159" s="17">
        <v>0</v>
      </c>
      <c r="E159" s="49">
        <v>0</v>
      </c>
      <c r="F159" s="49">
        <v>0</v>
      </c>
      <c r="G159" s="49">
        <v>0</v>
      </c>
      <c r="H159" s="49">
        <v>0</v>
      </c>
      <c r="I159" s="49">
        <v>0</v>
      </c>
      <c r="J159" s="49">
        <v>0</v>
      </c>
      <c r="K159" s="49">
        <v>0</v>
      </c>
      <c r="L159" s="49">
        <v>0</v>
      </c>
      <c r="M159" s="49">
        <v>0</v>
      </c>
      <c r="N159" s="49">
        <v>0</v>
      </c>
    </row>
    <row r="160" spans="1:14" x14ac:dyDescent="0.2">
      <c r="A160" s="33">
        <v>320</v>
      </c>
      <c r="B160" s="33" t="s">
        <v>178</v>
      </c>
      <c r="C160" s="17">
        <v>42364</v>
      </c>
      <c r="D160" s="17">
        <v>43467</v>
      </c>
      <c r="E160" s="49">
        <v>1103</v>
      </c>
      <c r="F160" s="49">
        <v>0</v>
      </c>
      <c r="G160" s="49">
        <v>661676</v>
      </c>
      <c r="H160" s="49">
        <v>678895</v>
      </c>
      <c r="I160" s="49">
        <v>0</v>
      </c>
      <c r="J160" s="49">
        <v>17219</v>
      </c>
      <c r="K160" s="49">
        <v>466365</v>
      </c>
      <c r="L160" s="49">
        <v>478501</v>
      </c>
      <c r="M160" s="49">
        <v>0</v>
      </c>
      <c r="N160" s="49">
        <v>12136</v>
      </c>
    </row>
    <row r="161" spans="1:14" x14ac:dyDescent="0.2">
      <c r="A161" s="33">
        <v>325</v>
      </c>
      <c r="B161" s="33" t="s">
        <v>179</v>
      </c>
      <c r="C161" s="17">
        <v>0</v>
      </c>
      <c r="D161" s="17">
        <v>0</v>
      </c>
      <c r="E161" s="49">
        <v>0</v>
      </c>
      <c r="F161" s="49">
        <v>0</v>
      </c>
      <c r="G161" s="49">
        <v>0</v>
      </c>
      <c r="H161" s="49">
        <v>0</v>
      </c>
      <c r="I161" s="49">
        <v>0</v>
      </c>
      <c r="J161" s="49">
        <v>0</v>
      </c>
      <c r="K161" s="49">
        <v>0</v>
      </c>
      <c r="L161" s="49">
        <v>0</v>
      </c>
      <c r="M161" s="49">
        <v>0</v>
      </c>
      <c r="N161" s="49">
        <v>0</v>
      </c>
    </row>
    <row r="162" spans="1:14" x14ac:dyDescent="0.2">
      <c r="A162" s="33">
        <v>326</v>
      </c>
      <c r="B162" s="33" t="s">
        <v>180</v>
      </c>
      <c r="C162" s="17">
        <v>0</v>
      </c>
      <c r="D162" s="17">
        <v>0</v>
      </c>
      <c r="E162" s="49">
        <v>0</v>
      </c>
      <c r="F162" s="49">
        <v>0</v>
      </c>
      <c r="G162" s="49">
        <v>0</v>
      </c>
      <c r="H162" s="49">
        <v>0</v>
      </c>
      <c r="I162" s="49">
        <v>0</v>
      </c>
      <c r="J162" s="49">
        <v>0</v>
      </c>
      <c r="K162" s="49">
        <v>0</v>
      </c>
      <c r="L162" s="49">
        <v>0</v>
      </c>
      <c r="M162" s="49">
        <v>0</v>
      </c>
      <c r="N162" s="49">
        <v>0</v>
      </c>
    </row>
    <row r="163" spans="1:14" x14ac:dyDescent="0.2">
      <c r="A163" s="33">
        <v>330</v>
      </c>
      <c r="B163" s="33" t="s">
        <v>181</v>
      </c>
      <c r="C163" s="17">
        <v>639</v>
      </c>
      <c r="D163" s="17">
        <v>648</v>
      </c>
      <c r="E163" s="49">
        <v>9</v>
      </c>
      <c r="F163" s="49">
        <v>0</v>
      </c>
      <c r="G163" s="49">
        <v>9984</v>
      </c>
      <c r="H163" s="49">
        <v>10118</v>
      </c>
      <c r="I163" s="49">
        <v>0</v>
      </c>
      <c r="J163" s="49">
        <v>134</v>
      </c>
      <c r="K163" s="49">
        <v>7034</v>
      </c>
      <c r="L163" s="49">
        <v>7131</v>
      </c>
      <c r="M163" s="49">
        <v>0</v>
      </c>
      <c r="N163" s="49">
        <v>97</v>
      </c>
    </row>
    <row r="164" spans="1:14" x14ac:dyDescent="0.2">
      <c r="A164" s="33">
        <v>350</v>
      </c>
      <c r="B164" s="33" t="s">
        <v>182</v>
      </c>
      <c r="C164" s="17">
        <v>18566</v>
      </c>
      <c r="D164" s="17">
        <v>18244</v>
      </c>
      <c r="E164" s="49">
        <v>0</v>
      </c>
      <c r="F164" s="49">
        <v>322</v>
      </c>
      <c r="G164" s="49">
        <v>289980</v>
      </c>
      <c r="H164" s="49">
        <v>284954</v>
      </c>
      <c r="I164" s="49">
        <v>5026</v>
      </c>
      <c r="J164" s="49">
        <v>0</v>
      </c>
      <c r="K164" s="49">
        <v>204384</v>
      </c>
      <c r="L164" s="49">
        <v>200843</v>
      </c>
      <c r="M164" s="49">
        <v>3541</v>
      </c>
      <c r="N164" s="49">
        <v>0</v>
      </c>
    </row>
    <row r="165" spans="1:14" x14ac:dyDescent="0.2">
      <c r="A165" s="33">
        <v>360</v>
      </c>
      <c r="B165" s="33" t="s">
        <v>183</v>
      </c>
      <c r="C165" s="17">
        <v>12259</v>
      </c>
      <c r="D165" s="17">
        <v>11851</v>
      </c>
      <c r="E165" s="49">
        <v>0</v>
      </c>
      <c r="F165" s="49">
        <v>408</v>
      </c>
      <c r="G165" s="49">
        <v>191467</v>
      </c>
      <c r="H165" s="49">
        <v>185104</v>
      </c>
      <c r="I165" s="49">
        <v>6363</v>
      </c>
      <c r="J165" s="49">
        <v>0</v>
      </c>
      <c r="K165" s="49">
        <v>134949</v>
      </c>
      <c r="L165" s="49">
        <v>130466</v>
      </c>
      <c r="M165" s="49">
        <v>4483</v>
      </c>
      <c r="N165" s="49">
        <v>0</v>
      </c>
    </row>
    <row r="166" spans="1:14" x14ac:dyDescent="0.2">
      <c r="A166" s="33">
        <v>400</v>
      </c>
      <c r="B166" s="33" t="s">
        <v>184</v>
      </c>
      <c r="C166" s="17">
        <v>0</v>
      </c>
      <c r="D166" s="17">
        <v>0</v>
      </c>
      <c r="E166" s="49">
        <v>0</v>
      </c>
      <c r="F166" s="49">
        <v>0</v>
      </c>
      <c r="G166" s="49">
        <v>0</v>
      </c>
      <c r="H166" s="49">
        <v>0</v>
      </c>
      <c r="I166" s="49">
        <v>0</v>
      </c>
      <c r="J166" s="49">
        <v>0</v>
      </c>
      <c r="K166" s="49">
        <v>1</v>
      </c>
      <c r="L166" s="49">
        <v>0</v>
      </c>
      <c r="M166" s="49">
        <v>1</v>
      </c>
      <c r="N166" s="49">
        <v>0</v>
      </c>
    </row>
    <row r="167" spans="1:14" x14ac:dyDescent="0.2">
      <c r="A167" s="33">
        <v>402</v>
      </c>
      <c r="B167" s="33" t="s">
        <v>185</v>
      </c>
      <c r="C167" s="17">
        <v>91867</v>
      </c>
      <c r="D167" s="17">
        <v>92432</v>
      </c>
      <c r="E167" s="49">
        <v>565</v>
      </c>
      <c r="F167" s="49">
        <v>0</v>
      </c>
      <c r="G167" s="49">
        <v>1434846</v>
      </c>
      <c r="H167" s="49">
        <v>1443670</v>
      </c>
      <c r="I167" s="49">
        <v>0</v>
      </c>
      <c r="J167" s="49">
        <v>8824</v>
      </c>
      <c r="K167" s="49">
        <v>1011314</v>
      </c>
      <c r="L167" s="49">
        <v>1017534</v>
      </c>
      <c r="M167" s="49">
        <v>0</v>
      </c>
      <c r="N167" s="49">
        <v>6220</v>
      </c>
    </row>
    <row r="168" spans="1:14" x14ac:dyDescent="0.2">
      <c r="A168" s="33">
        <v>403</v>
      </c>
      <c r="B168" s="33" t="s">
        <v>186</v>
      </c>
      <c r="C168" s="17">
        <v>267828</v>
      </c>
      <c r="D168" s="17">
        <v>263636</v>
      </c>
      <c r="E168" s="49">
        <v>0</v>
      </c>
      <c r="F168" s="49">
        <v>4192</v>
      </c>
      <c r="G168" s="49">
        <v>4183126</v>
      </c>
      <c r="H168" s="49">
        <v>4117662</v>
      </c>
      <c r="I168" s="49">
        <v>65464</v>
      </c>
      <c r="J168" s="49">
        <v>0</v>
      </c>
      <c r="K168" s="49">
        <v>2948367</v>
      </c>
      <c r="L168" s="49">
        <v>2902227</v>
      </c>
      <c r="M168" s="49">
        <v>46140</v>
      </c>
      <c r="N168" s="49">
        <v>0</v>
      </c>
    </row>
    <row r="169" spans="1:14" x14ac:dyDescent="0.2">
      <c r="A169" s="33">
        <v>405</v>
      </c>
      <c r="B169" s="33" t="s">
        <v>187</v>
      </c>
      <c r="C169" s="17">
        <v>1733</v>
      </c>
      <c r="D169" s="17">
        <v>2547</v>
      </c>
      <c r="E169" s="49">
        <v>814</v>
      </c>
      <c r="F169" s="49">
        <v>0</v>
      </c>
      <c r="G169" s="49">
        <v>27061</v>
      </c>
      <c r="H169" s="49">
        <v>39788</v>
      </c>
      <c r="I169" s="49">
        <v>0</v>
      </c>
      <c r="J169" s="49">
        <v>12727</v>
      </c>
      <c r="K169" s="49">
        <v>19076</v>
      </c>
      <c r="L169" s="49">
        <v>28044</v>
      </c>
      <c r="M169" s="49">
        <v>0</v>
      </c>
      <c r="N169" s="49">
        <v>8968</v>
      </c>
    </row>
    <row r="170" spans="1:14" x14ac:dyDescent="0.2">
      <c r="A170" s="33">
        <v>407</v>
      </c>
      <c r="B170" s="33" t="s">
        <v>188</v>
      </c>
      <c r="C170" s="17">
        <v>937</v>
      </c>
      <c r="D170" s="17">
        <v>0</v>
      </c>
      <c r="E170" s="49">
        <v>0</v>
      </c>
      <c r="F170" s="49">
        <v>937</v>
      </c>
      <c r="G170" s="49">
        <v>14638</v>
      </c>
      <c r="H170" s="49">
        <v>0</v>
      </c>
      <c r="I170" s="49">
        <v>14638</v>
      </c>
      <c r="J170" s="49">
        <v>0</v>
      </c>
      <c r="K170" s="49">
        <v>10316</v>
      </c>
      <c r="L170" s="49">
        <v>0</v>
      </c>
      <c r="M170" s="49">
        <v>10316</v>
      </c>
      <c r="N170" s="49">
        <v>0</v>
      </c>
    </row>
    <row r="171" spans="1:14" x14ac:dyDescent="0.2">
      <c r="A171" s="33">
        <v>408</v>
      </c>
      <c r="B171" s="33" t="s">
        <v>189</v>
      </c>
      <c r="C171" s="17">
        <v>0</v>
      </c>
      <c r="D171" s="17">
        <v>0</v>
      </c>
      <c r="E171" s="49">
        <v>0</v>
      </c>
      <c r="F171" s="49">
        <v>0</v>
      </c>
      <c r="G171" s="49">
        <v>0</v>
      </c>
      <c r="H171" s="49">
        <v>0</v>
      </c>
      <c r="I171" s="49">
        <v>0</v>
      </c>
      <c r="J171" s="49">
        <v>0</v>
      </c>
      <c r="K171" s="49">
        <v>0</v>
      </c>
      <c r="L171" s="49">
        <v>0</v>
      </c>
      <c r="M171" s="49">
        <v>0</v>
      </c>
      <c r="N171" s="49">
        <v>0</v>
      </c>
    </row>
    <row r="172" spans="1:14" x14ac:dyDescent="0.2">
      <c r="A172" s="33">
        <v>409</v>
      </c>
      <c r="B172" s="33" t="s">
        <v>190</v>
      </c>
      <c r="C172" s="17">
        <v>110969</v>
      </c>
      <c r="D172" s="17">
        <v>108052</v>
      </c>
      <c r="E172" s="49">
        <v>0</v>
      </c>
      <c r="F172" s="49">
        <v>2917</v>
      </c>
      <c r="G172" s="49">
        <v>1733193</v>
      </c>
      <c r="H172" s="49">
        <v>1687629</v>
      </c>
      <c r="I172" s="49">
        <v>45564</v>
      </c>
      <c r="J172" s="49">
        <v>0</v>
      </c>
      <c r="K172" s="49">
        <v>1221597</v>
      </c>
      <c r="L172" s="49">
        <v>1189482</v>
      </c>
      <c r="M172" s="49">
        <v>32115</v>
      </c>
      <c r="N172" s="49">
        <v>0</v>
      </c>
    </row>
    <row r="173" spans="1:14" x14ac:dyDescent="0.2">
      <c r="A173" s="33">
        <v>411</v>
      </c>
      <c r="B173" s="33" t="s">
        <v>191</v>
      </c>
      <c r="C173" s="17">
        <v>152439</v>
      </c>
      <c r="D173" s="17">
        <v>147308</v>
      </c>
      <c r="E173" s="49">
        <v>0</v>
      </c>
      <c r="F173" s="49">
        <v>5131</v>
      </c>
      <c r="G173" s="49">
        <v>2380895</v>
      </c>
      <c r="H173" s="49">
        <v>2300756</v>
      </c>
      <c r="I173" s="49">
        <v>80139</v>
      </c>
      <c r="J173" s="49">
        <v>0</v>
      </c>
      <c r="K173" s="49">
        <v>1678113</v>
      </c>
      <c r="L173" s="49">
        <v>1621628</v>
      </c>
      <c r="M173" s="49">
        <v>56485</v>
      </c>
      <c r="N173" s="49">
        <v>0</v>
      </c>
    </row>
    <row r="174" spans="1:14" x14ac:dyDescent="0.2">
      <c r="A174" s="33">
        <v>413</v>
      </c>
      <c r="B174" s="33" t="s">
        <v>192</v>
      </c>
      <c r="C174" s="17">
        <v>5529</v>
      </c>
      <c r="D174" s="17">
        <v>5655</v>
      </c>
      <c r="E174" s="49">
        <v>126</v>
      </c>
      <c r="F174" s="49">
        <v>0</v>
      </c>
      <c r="G174" s="49">
        <v>86362</v>
      </c>
      <c r="H174" s="49">
        <v>88325</v>
      </c>
      <c r="I174" s="49">
        <v>0</v>
      </c>
      <c r="J174" s="49">
        <v>1963</v>
      </c>
      <c r="K174" s="49">
        <v>60869</v>
      </c>
      <c r="L174" s="49">
        <v>62254</v>
      </c>
      <c r="M174" s="49">
        <v>0</v>
      </c>
      <c r="N174" s="49">
        <v>1385</v>
      </c>
    </row>
    <row r="175" spans="1:14" x14ac:dyDescent="0.2">
      <c r="A175" s="33">
        <v>417</v>
      </c>
      <c r="B175" s="33" t="s">
        <v>193</v>
      </c>
      <c r="C175" s="17">
        <v>1995</v>
      </c>
      <c r="D175" s="17">
        <v>1559</v>
      </c>
      <c r="E175" s="49">
        <v>0</v>
      </c>
      <c r="F175" s="49">
        <v>436</v>
      </c>
      <c r="G175" s="49">
        <v>31153</v>
      </c>
      <c r="H175" s="49">
        <v>24357</v>
      </c>
      <c r="I175" s="49">
        <v>6796</v>
      </c>
      <c r="J175" s="49">
        <v>0</v>
      </c>
      <c r="K175" s="49">
        <v>21956</v>
      </c>
      <c r="L175" s="49">
        <v>17167</v>
      </c>
      <c r="M175" s="49">
        <v>4789</v>
      </c>
      <c r="N175" s="49">
        <v>0</v>
      </c>
    </row>
    <row r="176" spans="1:14" x14ac:dyDescent="0.2">
      <c r="A176" s="33">
        <v>423</v>
      </c>
      <c r="B176" s="33" t="s">
        <v>194</v>
      </c>
      <c r="C176" s="17">
        <v>22777</v>
      </c>
      <c r="D176" s="17">
        <v>22860</v>
      </c>
      <c r="E176" s="49">
        <v>83</v>
      </c>
      <c r="F176" s="49">
        <v>0</v>
      </c>
      <c r="G176" s="49">
        <v>355742</v>
      </c>
      <c r="H176" s="49">
        <v>357052</v>
      </c>
      <c r="I176" s="49">
        <v>0</v>
      </c>
      <c r="J176" s="49">
        <v>1310</v>
      </c>
      <c r="K176" s="49">
        <v>250736</v>
      </c>
      <c r="L176" s="49">
        <v>251659</v>
      </c>
      <c r="M176" s="49">
        <v>0</v>
      </c>
      <c r="N176" s="49">
        <v>923</v>
      </c>
    </row>
    <row r="177" spans="1:14" x14ac:dyDescent="0.2">
      <c r="A177" s="33">
        <v>425</v>
      </c>
      <c r="B177" s="33" t="s">
        <v>195</v>
      </c>
      <c r="C177" s="17">
        <v>78738</v>
      </c>
      <c r="D177" s="17">
        <v>77419</v>
      </c>
      <c r="E177" s="49">
        <v>0</v>
      </c>
      <c r="F177" s="49">
        <v>1319</v>
      </c>
      <c r="G177" s="49">
        <v>1229794</v>
      </c>
      <c r="H177" s="49">
        <v>1209182</v>
      </c>
      <c r="I177" s="49">
        <v>20612</v>
      </c>
      <c r="J177" s="49">
        <v>0</v>
      </c>
      <c r="K177" s="49">
        <v>866791</v>
      </c>
      <c r="L177" s="49">
        <v>852260</v>
      </c>
      <c r="M177" s="49">
        <v>14531</v>
      </c>
      <c r="N177" s="49">
        <v>0</v>
      </c>
    </row>
    <row r="178" spans="1:14" x14ac:dyDescent="0.2">
      <c r="A178" s="33">
        <v>440</v>
      </c>
      <c r="B178" s="33" t="s">
        <v>196</v>
      </c>
      <c r="C178" s="17">
        <v>456329</v>
      </c>
      <c r="D178" s="17">
        <v>456842</v>
      </c>
      <c r="E178" s="49">
        <v>513</v>
      </c>
      <c r="F178" s="49">
        <v>0</v>
      </c>
      <c r="G178" s="49">
        <v>7127272</v>
      </c>
      <c r="H178" s="49">
        <v>7135289</v>
      </c>
      <c r="I178" s="49">
        <v>0</v>
      </c>
      <c r="J178" s="49">
        <v>8017</v>
      </c>
      <c r="K178" s="49">
        <v>5023475</v>
      </c>
      <c r="L178" s="49">
        <v>5029123</v>
      </c>
      <c r="M178" s="49">
        <v>0</v>
      </c>
      <c r="N178" s="49">
        <v>5648</v>
      </c>
    </row>
    <row r="179" spans="1:14" x14ac:dyDescent="0.2">
      <c r="A179" s="33">
        <v>450</v>
      </c>
      <c r="B179" s="33" t="s">
        <v>197</v>
      </c>
      <c r="C179" s="17">
        <v>0</v>
      </c>
      <c r="D179" s="17">
        <v>0</v>
      </c>
      <c r="E179" s="49">
        <v>0</v>
      </c>
      <c r="F179" s="49">
        <v>0</v>
      </c>
      <c r="G179" s="49">
        <v>0</v>
      </c>
      <c r="H179" s="49">
        <v>0</v>
      </c>
      <c r="I179" s="49">
        <v>0</v>
      </c>
      <c r="J179" s="49">
        <v>0</v>
      </c>
      <c r="K179" s="49">
        <v>0</v>
      </c>
      <c r="L179" s="49">
        <v>0</v>
      </c>
      <c r="M179" s="49">
        <v>0</v>
      </c>
      <c r="N179" s="49">
        <v>0</v>
      </c>
    </row>
    <row r="180" spans="1:14" x14ac:dyDescent="0.2">
      <c r="A180" s="33">
        <v>451</v>
      </c>
      <c r="B180" s="33" t="s">
        <v>198</v>
      </c>
      <c r="C180" s="17">
        <v>0</v>
      </c>
      <c r="D180" s="17">
        <v>0</v>
      </c>
      <c r="E180" s="49">
        <v>0</v>
      </c>
      <c r="F180" s="49">
        <v>0</v>
      </c>
      <c r="G180" s="49">
        <v>0</v>
      </c>
      <c r="H180" s="49">
        <v>0</v>
      </c>
      <c r="I180" s="49">
        <v>0</v>
      </c>
      <c r="J180" s="49">
        <v>0</v>
      </c>
      <c r="K180" s="49">
        <v>0</v>
      </c>
      <c r="L180" s="49">
        <v>0</v>
      </c>
      <c r="M180" s="49">
        <v>0</v>
      </c>
      <c r="N180" s="49">
        <v>0</v>
      </c>
    </row>
    <row r="181" spans="1:14" x14ac:dyDescent="0.2">
      <c r="A181" s="33">
        <v>452</v>
      </c>
      <c r="B181" s="33" t="s">
        <v>199</v>
      </c>
      <c r="C181" s="17">
        <v>0</v>
      </c>
      <c r="D181" s="17">
        <v>0</v>
      </c>
      <c r="E181" s="49">
        <v>0</v>
      </c>
      <c r="F181" s="49">
        <v>0</v>
      </c>
      <c r="G181" s="49">
        <v>0</v>
      </c>
      <c r="H181" s="49">
        <v>0</v>
      </c>
      <c r="I181" s="49">
        <v>0</v>
      </c>
      <c r="J181" s="49">
        <v>0</v>
      </c>
      <c r="K181" s="49">
        <v>0</v>
      </c>
      <c r="L181" s="49">
        <v>0</v>
      </c>
      <c r="M181" s="49">
        <v>0</v>
      </c>
      <c r="N181" s="49">
        <v>0</v>
      </c>
    </row>
    <row r="182" spans="1:14" x14ac:dyDescent="0.2">
      <c r="A182" s="33">
        <v>453</v>
      </c>
      <c r="B182" s="33" t="s">
        <v>200</v>
      </c>
      <c r="C182" s="17">
        <v>0</v>
      </c>
      <c r="D182" s="17">
        <v>0</v>
      </c>
      <c r="E182" s="49">
        <v>0</v>
      </c>
      <c r="F182" s="49">
        <v>0</v>
      </c>
      <c r="G182" s="49">
        <v>0</v>
      </c>
      <c r="H182" s="49">
        <v>0</v>
      </c>
      <c r="I182" s="49">
        <v>0</v>
      </c>
      <c r="J182" s="49">
        <v>0</v>
      </c>
      <c r="K182" s="49">
        <v>0</v>
      </c>
      <c r="L182" s="49">
        <v>0</v>
      </c>
      <c r="M182" s="49">
        <v>0</v>
      </c>
      <c r="N182" s="49">
        <v>0</v>
      </c>
    </row>
    <row r="183" spans="1:14" ht="25.5" x14ac:dyDescent="0.2">
      <c r="A183" s="33">
        <v>454</v>
      </c>
      <c r="B183" s="33" t="s">
        <v>201</v>
      </c>
      <c r="C183" s="17">
        <v>2030</v>
      </c>
      <c r="D183" s="17">
        <v>1611</v>
      </c>
      <c r="E183" s="49">
        <v>0</v>
      </c>
      <c r="F183" s="49">
        <v>419</v>
      </c>
      <c r="G183" s="49">
        <v>31703</v>
      </c>
      <c r="H183" s="49">
        <v>25155</v>
      </c>
      <c r="I183" s="49">
        <v>6548</v>
      </c>
      <c r="J183" s="49">
        <v>0</v>
      </c>
      <c r="K183" s="49">
        <v>22340</v>
      </c>
      <c r="L183" s="49">
        <v>17730</v>
      </c>
      <c r="M183" s="49">
        <v>4610</v>
      </c>
      <c r="N183" s="49">
        <v>0</v>
      </c>
    </row>
    <row r="184" spans="1:14" x14ac:dyDescent="0.2">
      <c r="A184" s="33">
        <v>501</v>
      </c>
      <c r="B184" s="33" t="s">
        <v>202</v>
      </c>
      <c r="C184" s="17">
        <v>4564801</v>
      </c>
      <c r="D184" s="17">
        <v>4550925</v>
      </c>
      <c r="E184" s="49">
        <v>0</v>
      </c>
      <c r="F184" s="49">
        <v>13876</v>
      </c>
      <c r="G184" s="49">
        <v>71296414</v>
      </c>
      <c r="H184" s="49">
        <v>71079632</v>
      </c>
      <c r="I184" s="49">
        <v>216782</v>
      </c>
      <c r="J184" s="49">
        <v>0</v>
      </c>
      <c r="K184" s="49">
        <v>50251441</v>
      </c>
      <c r="L184" s="49">
        <v>50098636</v>
      </c>
      <c r="M184" s="49">
        <v>152805</v>
      </c>
      <c r="N184" s="49">
        <v>0</v>
      </c>
    </row>
    <row r="185" spans="1:14" x14ac:dyDescent="0.2">
      <c r="A185" s="33">
        <v>502</v>
      </c>
      <c r="B185" s="33" t="s">
        <v>203</v>
      </c>
      <c r="C185" s="17">
        <v>0</v>
      </c>
      <c r="D185" s="17">
        <v>0</v>
      </c>
      <c r="E185" s="49">
        <v>0</v>
      </c>
      <c r="F185" s="49">
        <v>0</v>
      </c>
      <c r="G185" s="49">
        <v>0</v>
      </c>
      <c r="H185" s="49">
        <v>0</v>
      </c>
      <c r="I185" s="49">
        <v>0</v>
      </c>
      <c r="J185" s="49">
        <v>0</v>
      </c>
      <c r="K185" s="49">
        <v>0</v>
      </c>
      <c r="L185" s="49">
        <v>0</v>
      </c>
      <c r="M185" s="49">
        <v>0</v>
      </c>
      <c r="N185" s="49">
        <v>0</v>
      </c>
    </row>
    <row r="186" spans="1:14" x14ac:dyDescent="0.2">
      <c r="A186" s="33">
        <v>505</v>
      </c>
      <c r="B186" s="33" t="s">
        <v>204</v>
      </c>
      <c r="C186" s="17">
        <v>36843</v>
      </c>
      <c r="D186" s="17">
        <v>37940</v>
      </c>
      <c r="E186" s="49">
        <v>1097</v>
      </c>
      <c r="F186" s="49">
        <v>0</v>
      </c>
      <c r="G186" s="49">
        <v>575447</v>
      </c>
      <c r="H186" s="49">
        <v>592577</v>
      </c>
      <c r="I186" s="49">
        <v>0</v>
      </c>
      <c r="J186" s="49">
        <v>17130</v>
      </c>
      <c r="K186" s="49">
        <v>405587</v>
      </c>
      <c r="L186" s="49">
        <v>417662</v>
      </c>
      <c r="M186" s="49">
        <v>0</v>
      </c>
      <c r="N186" s="49">
        <v>12075</v>
      </c>
    </row>
    <row r="187" spans="1:14" x14ac:dyDescent="0.2">
      <c r="A187" s="33">
        <v>506</v>
      </c>
      <c r="B187" s="33" t="s">
        <v>205</v>
      </c>
      <c r="C187" s="17">
        <v>12459</v>
      </c>
      <c r="D187" s="17">
        <v>12539</v>
      </c>
      <c r="E187" s="49">
        <v>80</v>
      </c>
      <c r="F187" s="49">
        <v>0</v>
      </c>
      <c r="G187" s="49">
        <v>194592</v>
      </c>
      <c r="H187" s="49">
        <v>195845</v>
      </c>
      <c r="I187" s="49">
        <v>0</v>
      </c>
      <c r="J187" s="49">
        <v>1253</v>
      </c>
      <c r="K187" s="49">
        <v>137155</v>
      </c>
      <c r="L187" s="49">
        <v>138036</v>
      </c>
      <c r="M187" s="49">
        <v>0</v>
      </c>
      <c r="N187" s="49">
        <v>881</v>
      </c>
    </row>
    <row r="188" spans="1:14" x14ac:dyDescent="0.2">
      <c r="A188" s="33">
        <v>507</v>
      </c>
      <c r="B188" s="33" t="s">
        <v>206</v>
      </c>
      <c r="C188" s="17">
        <v>0</v>
      </c>
      <c r="D188" s="17">
        <v>0</v>
      </c>
      <c r="E188" s="49">
        <v>0</v>
      </c>
      <c r="F188" s="49">
        <v>0</v>
      </c>
      <c r="G188" s="49">
        <v>0</v>
      </c>
      <c r="H188" s="49">
        <v>0</v>
      </c>
      <c r="I188" s="49">
        <v>0</v>
      </c>
      <c r="J188" s="49">
        <v>0</v>
      </c>
      <c r="K188" s="49">
        <v>0</v>
      </c>
      <c r="L188" s="49">
        <v>0</v>
      </c>
      <c r="M188" s="49">
        <v>0</v>
      </c>
      <c r="N188" s="49">
        <v>0</v>
      </c>
    </row>
    <row r="189" spans="1:14" x14ac:dyDescent="0.2">
      <c r="A189" s="33">
        <v>522</v>
      </c>
      <c r="B189" s="33" t="s">
        <v>421</v>
      </c>
      <c r="C189" s="17">
        <v>0</v>
      </c>
      <c r="D189" s="17">
        <v>188</v>
      </c>
      <c r="E189" s="49">
        <v>188</v>
      </c>
      <c r="F189" s="49">
        <v>0</v>
      </c>
      <c r="G189" s="49">
        <v>0</v>
      </c>
      <c r="H189" s="49">
        <v>2944</v>
      </c>
      <c r="I189" s="49">
        <v>0</v>
      </c>
      <c r="J189" s="49">
        <v>2944</v>
      </c>
      <c r="K189" s="49">
        <v>0</v>
      </c>
      <c r="L189" s="49">
        <v>2075</v>
      </c>
      <c r="M189" s="49">
        <v>0</v>
      </c>
      <c r="N189" s="49">
        <v>2075</v>
      </c>
    </row>
    <row r="190" spans="1:14" x14ac:dyDescent="0.2">
      <c r="A190" s="33">
        <v>601</v>
      </c>
      <c r="B190" s="33" t="s">
        <v>207</v>
      </c>
      <c r="C190" s="17">
        <v>1732738</v>
      </c>
      <c r="D190" s="17">
        <v>1727449</v>
      </c>
      <c r="E190" s="49">
        <v>0</v>
      </c>
      <c r="F190" s="49">
        <v>5289</v>
      </c>
      <c r="G190" s="49">
        <v>27063150</v>
      </c>
      <c r="H190" s="49">
        <v>26980541</v>
      </c>
      <c r="I190" s="49">
        <v>82609</v>
      </c>
      <c r="J190" s="49">
        <v>0</v>
      </c>
      <c r="K190" s="49">
        <v>19074764</v>
      </c>
      <c r="L190" s="49">
        <v>19016534</v>
      </c>
      <c r="M190" s="49">
        <v>58230</v>
      </c>
      <c r="N190" s="49">
        <v>0</v>
      </c>
    </row>
    <row r="191" spans="1:14" x14ac:dyDescent="0.2">
      <c r="A191" s="33">
        <v>602</v>
      </c>
      <c r="B191" s="33" t="s">
        <v>208</v>
      </c>
      <c r="C191" s="17">
        <v>260157</v>
      </c>
      <c r="D191" s="17">
        <v>270217</v>
      </c>
      <c r="E191" s="49">
        <v>10060</v>
      </c>
      <c r="F191" s="49">
        <v>0</v>
      </c>
      <c r="G191" s="49">
        <v>4063319</v>
      </c>
      <c r="H191" s="49">
        <v>4220442</v>
      </c>
      <c r="I191" s="49">
        <v>0</v>
      </c>
      <c r="J191" s="49">
        <v>157123</v>
      </c>
      <c r="K191" s="49">
        <v>2863925</v>
      </c>
      <c r="L191" s="49">
        <v>2974669</v>
      </c>
      <c r="M191" s="49">
        <v>0</v>
      </c>
      <c r="N191" s="49">
        <v>110744</v>
      </c>
    </row>
    <row r="192" spans="1:14" x14ac:dyDescent="0.2">
      <c r="A192" s="33">
        <v>606</v>
      </c>
      <c r="B192" s="33" t="s">
        <v>209</v>
      </c>
      <c r="C192" s="17">
        <v>5127</v>
      </c>
      <c r="D192" s="17">
        <v>5411</v>
      </c>
      <c r="E192" s="49">
        <v>284</v>
      </c>
      <c r="F192" s="49">
        <v>0</v>
      </c>
      <c r="G192" s="49">
        <v>80078</v>
      </c>
      <c r="H192" s="49">
        <v>84513</v>
      </c>
      <c r="I192" s="49">
        <v>0</v>
      </c>
      <c r="J192" s="49">
        <v>4435</v>
      </c>
      <c r="K192" s="49">
        <v>56443</v>
      </c>
      <c r="L192" s="49">
        <v>59567</v>
      </c>
      <c r="M192" s="49">
        <v>0</v>
      </c>
      <c r="N192" s="49">
        <v>3124</v>
      </c>
    </row>
    <row r="193" spans="1:14" x14ac:dyDescent="0.2">
      <c r="A193" s="33">
        <v>701</v>
      </c>
      <c r="B193" s="33" t="s">
        <v>210</v>
      </c>
      <c r="C193" s="17">
        <v>199850</v>
      </c>
      <c r="D193" s="17">
        <v>204558</v>
      </c>
      <c r="E193" s="49">
        <v>4708</v>
      </c>
      <c r="F193" s="49">
        <v>0</v>
      </c>
      <c r="G193" s="49">
        <v>3121402</v>
      </c>
      <c r="H193" s="49">
        <v>3194938</v>
      </c>
      <c r="I193" s="49">
        <v>0</v>
      </c>
      <c r="J193" s="49">
        <v>73536</v>
      </c>
      <c r="K193" s="49">
        <v>2200041</v>
      </c>
      <c r="L193" s="49">
        <v>2251869</v>
      </c>
      <c r="M193" s="49">
        <v>0</v>
      </c>
      <c r="N193" s="49">
        <v>51828</v>
      </c>
    </row>
    <row r="194" spans="1:14" x14ac:dyDescent="0.2">
      <c r="A194" s="33">
        <v>702</v>
      </c>
      <c r="B194" s="33" t="s">
        <v>211</v>
      </c>
      <c r="C194" s="17">
        <v>125093</v>
      </c>
      <c r="D194" s="17">
        <v>123377</v>
      </c>
      <c r="E194" s="49">
        <v>0</v>
      </c>
      <c r="F194" s="49">
        <v>1716</v>
      </c>
      <c r="G194" s="49">
        <v>1953787</v>
      </c>
      <c r="H194" s="49">
        <v>1926997</v>
      </c>
      <c r="I194" s="49">
        <v>26790</v>
      </c>
      <c r="J194" s="49">
        <v>0</v>
      </c>
      <c r="K194" s="49">
        <v>1377075</v>
      </c>
      <c r="L194" s="49">
        <v>1358194</v>
      </c>
      <c r="M194" s="49">
        <v>18881</v>
      </c>
      <c r="N194" s="49">
        <v>0</v>
      </c>
    </row>
    <row r="195" spans="1:14" x14ac:dyDescent="0.2">
      <c r="A195" s="33">
        <v>703</v>
      </c>
      <c r="B195" s="33" t="s">
        <v>212</v>
      </c>
      <c r="C195" s="17">
        <v>393284</v>
      </c>
      <c r="D195" s="17">
        <v>373209</v>
      </c>
      <c r="E195" s="49">
        <v>0</v>
      </c>
      <c r="F195" s="49">
        <v>20075</v>
      </c>
      <c r="G195" s="49">
        <v>6142597</v>
      </c>
      <c r="H195" s="49">
        <v>5829045</v>
      </c>
      <c r="I195" s="49">
        <v>313552</v>
      </c>
      <c r="J195" s="49">
        <v>0</v>
      </c>
      <c r="K195" s="49">
        <v>4329452</v>
      </c>
      <c r="L195" s="49">
        <v>4108451</v>
      </c>
      <c r="M195" s="49">
        <v>221001</v>
      </c>
      <c r="N195" s="49">
        <v>0</v>
      </c>
    </row>
    <row r="196" spans="1:14" x14ac:dyDescent="0.2">
      <c r="A196" s="33">
        <v>704</v>
      </c>
      <c r="B196" s="33" t="s">
        <v>213</v>
      </c>
      <c r="C196" s="17">
        <v>318671</v>
      </c>
      <c r="D196" s="17">
        <v>320256</v>
      </c>
      <c r="E196" s="49">
        <v>1585</v>
      </c>
      <c r="F196" s="49">
        <v>0</v>
      </c>
      <c r="G196" s="49">
        <v>4977240</v>
      </c>
      <c r="H196" s="49">
        <v>5001996</v>
      </c>
      <c r="I196" s="49">
        <v>0</v>
      </c>
      <c r="J196" s="49">
        <v>24756</v>
      </c>
      <c r="K196" s="49">
        <v>3508079</v>
      </c>
      <c r="L196" s="49">
        <v>3525527</v>
      </c>
      <c r="M196" s="49">
        <v>0</v>
      </c>
      <c r="N196" s="49">
        <v>17448</v>
      </c>
    </row>
    <row r="197" spans="1:14" x14ac:dyDescent="0.2">
      <c r="A197" s="33">
        <v>705</v>
      </c>
      <c r="B197" s="33" t="s">
        <v>214</v>
      </c>
      <c r="C197" s="17">
        <v>266852</v>
      </c>
      <c r="D197" s="17">
        <v>264573</v>
      </c>
      <c r="E197" s="49">
        <v>0</v>
      </c>
      <c r="F197" s="49">
        <v>2279</v>
      </c>
      <c r="G197" s="49">
        <v>4167888</v>
      </c>
      <c r="H197" s="49">
        <v>4132292</v>
      </c>
      <c r="I197" s="49">
        <v>35596</v>
      </c>
      <c r="J197" s="49">
        <v>0</v>
      </c>
      <c r="K197" s="49">
        <v>2937628</v>
      </c>
      <c r="L197" s="49">
        <v>2912539</v>
      </c>
      <c r="M197" s="49">
        <v>25089</v>
      </c>
      <c r="N197" s="49">
        <v>0</v>
      </c>
    </row>
    <row r="198" spans="1:14" x14ac:dyDescent="0.2">
      <c r="A198" s="33">
        <v>706</v>
      </c>
      <c r="B198" s="33" t="s">
        <v>215</v>
      </c>
      <c r="C198" s="17">
        <v>353443</v>
      </c>
      <c r="D198" s="17">
        <v>348315</v>
      </c>
      <c r="E198" s="49">
        <v>0</v>
      </c>
      <c r="F198" s="49">
        <v>5128</v>
      </c>
      <c r="G198" s="49">
        <v>5520331</v>
      </c>
      <c r="H198" s="49">
        <v>5440237</v>
      </c>
      <c r="I198" s="49">
        <v>80094</v>
      </c>
      <c r="J198" s="49">
        <v>0</v>
      </c>
      <c r="K198" s="49">
        <v>3890860</v>
      </c>
      <c r="L198" s="49">
        <v>3834410</v>
      </c>
      <c r="M198" s="49">
        <v>56450</v>
      </c>
      <c r="N198" s="49">
        <v>0</v>
      </c>
    </row>
    <row r="199" spans="1:14" x14ac:dyDescent="0.2">
      <c r="A199" s="33">
        <v>707</v>
      </c>
      <c r="B199" s="33" t="s">
        <v>216</v>
      </c>
      <c r="C199" s="17">
        <v>94974</v>
      </c>
      <c r="D199" s="17">
        <v>19367</v>
      </c>
      <c r="E199" s="49">
        <v>0</v>
      </c>
      <c r="F199" s="49">
        <v>75607</v>
      </c>
      <c r="G199" s="49">
        <v>1483378</v>
      </c>
      <c r="H199" s="49">
        <v>302483</v>
      </c>
      <c r="I199" s="49">
        <v>1180895</v>
      </c>
      <c r="J199" s="49">
        <v>0</v>
      </c>
      <c r="K199" s="49">
        <v>1045522</v>
      </c>
      <c r="L199" s="49">
        <v>213197</v>
      </c>
      <c r="M199" s="49">
        <v>832325</v>
      </c>
      <c r="N199" s="49">
        <v>0</v>
      </c>
    </row>
    <row r="200" spans="1:14" x14ac:dyDescent="0.2">
      <c r="A200" s="33">
        <v>708</v>
      </c>
      <c r="B200" s="33" t="s">
        <v>217</v>
      </c>
      <c r="C200" s="17">
        <v>74740</v>
      </c>
      <c r="D200" s="17">
        <v>64853</v>
      </c>
      <c r="E200" s="49">
        <v>0</v>
      </c>
      <c r="F200" s="49">
        <v>9887</v>
      </c>
      <c r="G200" s="49">
        <v>1167346</v>
      </c>
      <c r="H200" s="49">
        <v>1012914</v>
      </c>
      <c r="I200" s="49">
        <v>154432</v>
      </c>
      <c r="J200" s="49">
        <v>0</v>
      </c>
      <c r="K200" s="49">
        <v>822771</v>
      </c>
      <c r="L200" s="49">
        <v>713926</v>
      </c>
      <c r="M200" s="49">
        <v>108845</v>
      </c>
      <c r="N200" s="49">
        <v>0</v>
      </c>
    </row>
    <row r="201" spans="1:14" x14ac:dyDescent="0.2">
      <c r="A201" s="33">
        <v>709</v>
      </c>
      <c r="B201" s="33" t="s">
        <v>218</v>
      </c>
      <c r="C201" s="17">
        <v>0</v>
      </c>
      <c r="D201" s="17">
        <v>0</v>
      </c>
      <c r="E201" s="49">
        <v>0</v>
      </c>
      <c r="F201" s="49">
        <v>0</v>
      </c>
      <c r="G201" s="49">
        <v>0</v>
      </c>
      <c r="H201" s="49">
        <v>0</v>
      </c>
      <c r="I201" s="49">
        <v>0</v>
      </c>
      <c r="J201" s="49">
        <v>0</v>
      </c>
      <c r="K201" s="49">
        <v>0</v>
      </c>
      <c r="L201" s="49">
        <v>0</v>
      </c>
      <c r="M201" s="49">
        <v>0</v>
      </c>
      <c r="N201" s="49">
        <v>0</v>
      </c>
    </row>
    <row r="202" spans="1:14" x14ac:dyDescent="0.2">
      <c r="A202" s="33">
        <v>711</v>
      </c>
      <c r="B202" s="33" t="s">
        <v>219</v>
      </c>
      <c r="C202" s="17">
        <v>105343</v>
      </c>
      <c r="D202" s="17">
        <v>99625</v>
      </c>
      <c r="E202" s="49">
        <v>0</v>
      </c>
      <c r="F202" s="49">
        <v>5718</v>
      </c>
      <c r="G202" s="49">
        <v>1645322</v>
      </c>
      <c r="H202" s="49">
        <v>1556016</v>
      </c>
      <c r="I202" s="49">
        <v>89306</v>
      </c>
      <c r="J202" s="49">
        <v>0</v>
      </c>
      <c r="K202" s="49">
        <v>1159660</v>
      </c>
      <c r="L202" s="49">
        <v>1096717</v>
      </c>
      <c r="M202" s="49">
        <v>62943</v>
      </c>
      <c r="N202" s="49">
        <v>0</v>
      </c>
    </row>
    <row r="203" spans="1:14" x14ac:dyDescent="0.2">
      <c r="A203" s="33">
        <v>716</v>
      </c>
      <c r="B203" s="33" t="s">
        <v>220</v>
      </c>
      <c r="C203" s="17">
        <v>142421</v>
      </c>
      <c r="D203" s="17">
        <v>167639</v>
      </c>
      <c r="E203" s="49">
        <v>25218</v>
      </c>
      <c r="F203" s="49">
        <v>0</v>
      </c>
      <c r="G203" s="49">
        <v>2224430</v>
      </c>
      <c r="H203" s="49">
        <v>2618311</v>
      </c>
      <c r="I203" s="49">
        <v>0</v>
      </c>
      <c r="J203" s="49">
        <v>393881</v>
      </c>
      <c r="K203" s="49">
        <v>1567832</v>
      </c>
      <c r="L203" s="49">
        <v>1845449</v>
      </c>
      <c r="M203" s="49">
        <v>0</v>
      </c>
      <c r="N203" s="49">
        <v>277617</v>
      </c>
    </row>
    <row r="204" spans="1:14" x14ac:dyDescent="0.2">
      <c r="A204" s="33">
        <v>717</v>
      </c>
      <c r="B204" s="33" t="s">
        <v>221</v>
      </c>
      <c r="C204" s="17">
        <v>0</v>
      </c>
      <c r="D204" s="17">
        <v>0</v>
      </c>
      <c r="E204" s="49">
        <v>0</v>
      </c>
      <c r="F204" s="49">
        <v>0</v>
      </c>
      <c r="G204" s="49">
        <v>0</v>
      </c>
      <c r="H204" s="49">
        <v>0</v>
      </c>
      <c r="I204" s="49">
        <v>0</v>
      </c>
      <c r="J204" s="49">
        <v>0</v>
      </c>
      <c r="K204" s="49">
        <v>0</v>
      </c>
      <c r="L204" s="49">
        <v>0</v>
      </c>
      <c r="M204" s="49">
        <v>0</v>
      </c>
      <c r="N204" s="49">
        <v>0</v>
      </c>
    </row>
    <row r="205" spans="1:14" x14ac:dyDescent="0.2">
      <c r="A205" s="33">
        <v>718</v>
      </c>
      <c r="B205" s="33" t="s">
        <v>222</v>
      </c>
      <c r="C205" s="17">
        <v>152645</v>
      </c>
      <c r="D205" s="17">
        <v>153368</v>
      </c>
      <c r="E205" s="49">
        <v>723</v>
      </c>
      <c r="F205" s="49">
        <v>0</v>
      </c>
      <c r="G205" s="49">
        <v>2384117</v>
      </c>
      <c r="H205" s="49">
        <v>2395413</v>
      </c>
      <c r="I205" s="49">
        <v>0</v>
      </c>
      <c r="J205" s="49">
        <v>11296</v>
      </c>
      <c r="K205" s="49">
        <v>1680384</v>
      </c>
      <c r="L205" s="49">
        <v>1688345</v>
      </c>
      <c r="M205" s="49">
        <v>0</v>
      </c>
      <c r="N205" s="49">
        <v>7961</v>
      </c>
    </row>
    <row r="206" spans="1:14" x14ac:dyDescent="0.2">
      <c r="A206" s="33">
        <v>719</v>
      </c>
      <c r="B206" s="33" t="s">
        <v>223</v>
      </c>
      <c r="C206" s="17">
        <v>0</v>
      </c>
      <c r="D206" s="17">
        <v>0</v>
      </c>
      <c r="E206" s="49">
        <v>0</v>
      </c>
      <c r="F206" s="49">
        <v>0</v>
      </c>
      <c r="G206" s="49">
        <v>0</v>
      </c>
      <c r="H206" s="49">
        <v>0</v>
      </c>
      <c r="I206" s="49">
        <v>0</v>
      </c>
      <c r="J206" s="49">
        <v>0</v>
      </c>
      <c r="K206" s="49">
        <v>0</v>
      </c>
      <c r="L206" s="49">
        <v>0</v>
      </c>
      <c r="M206" s="49">
        <v>0</v>
      </c>
      <c r="N206" s="49">
        <v>0</v>
      </c>
    </row>
    <row r="207" spans="1:14" x14ac:dyDescent="0.2">
      <c r="A207" s="33">
        <v>720</v>
      </c>
      <c r="B207" s="33" t="s">
        <v>224</v>
      </c>
      <c r="C207" s="17">
        <v>270805</v>
      </c>
      <c r="D207" s="17">
        <v>284969</v>
      </c>
      <c r="E207" s="49">
        <v>14164</v>
      </c>
      <c r="F207" s="49">
        <v>0</v>
      </c>
      <c r="G207" s="49">
        <v>4229620</v>
      </c>
      <c r="H207" s="49">
        <v>4450852</v>
      </c>
      <c r="I207" s="49">
        <v>0</v>
      </c>
      <c r="J207" s="49">
        <v>221232</v>
      </c>
      <c r="K207" s="49">
        <v>2981138</v>
      </c>
      <c r="L207" s="49">
        <v>3137067</v>
      </c>
      <c r="M207" s="49">
        <v>0</v>
      </c>
      <c r="N207" s="49">
        <v>155929</v>
      </c>
    </row>
    <row r="208" spans="1:14" x14ac:dyDescent="0.2">
      <c r="A208" s="33">
        <v>721</v>
      </c>
      <c r="B208" s="33" t="s">
        <v>225</v>
      </c>
      <c r="C208" s="17">
        <v>0</v>
      </c>
      <c r="D208" s="17">
        <v>0</v>
      </c>
      <c r="E208" s="49">
        <v>0</v>
      </c>
      <c r="F208" s="49">
        <v>0</v>
      </c>
      <c r="G208" s="49">
        <v>0</v>
      </c>
      <c r="H208" s="49">
        <v>0</v>
      </c>
      <c r="I208" s="49">
        <v>0</v>
      </c>
      <c r="J208" s="49">
        <v>0</v>
      </c>
      <c r="K208" s="49">
        <v>0</v>
      </c>
      <c r="L208" s="49">
        <v>0</v>
      </c>
      <c r="M208" s="49">
        <v>0</v>
      </c>
      <c r="N208" s="49">
        <v>0</v>
      </c>
    </row>
    <row r="209" spans="1:14" x14ac:dyDescent="0.2">
      <c r="A209" s="33">
        <v>722</v>
      </c>
      <c r="B209" s="33" t="s">
        <v>226</v>
      </c>
      <c r="C209" s="17">
        <v>0</v>
      </c>
      <c r="D209" s="17">
        <v>0</v>
      </c>
      <c r="E209" s="49">
        <v>0</v>
      </c>
      <c r="F209" s="49">
        <v>0</v>
      </c>
      <c r="G209" s="49">
        <v>0</v>
      </c>
      <c r="H209" s="49">
        <v>0</v>
      </c>
      <c r="I209" s="49">
        <v>0</v>
      </c>
      <c r="J209" s="49">
        <v>0</v>
      </c>
      <c r="K209" s="49">
        <v>0</v>
      </c>
      <c r="L209" s="49">
        <v>0</v>
      </c>
      <c r="M209" s="49">
        <v>0</v>
      </c>
      <c r="N209" s="49">
        <v>0</v>
      </c>
    </row>
    <row r="210" spans="1:14" x14ac:dyDescent="0.2">
      <c r="A210" s="33">
        <v>723</v>
      </c>
      <c r="B210" s="33" t="s">
        <v>227</v>
      </c>
      <c r="C210" s="17">
        <v>141858</v>
      </c>
      <c r="D210" s="17">
        <v>139116</v>
      </c>
      <c r="E210" s="49">
        <v>0</v>
      </c>
      <c r="F210" s="49">
        <v>2742</v>
      </c>
      <c r="G210" s="49">
        <v>2215633</v>
      </c>
      <c r="H210" s="49">
        <v>2172806</v>
      </c>
      <c r="I210" s="49">
        <v>42827</v>
      </c>
      <c r="J210" s="49">
        <v>0</v>
      </c>
      <c r="K210" s="49">
        <v>1561635</v>
      </c>
      <c r="L210" s="49">
        <v>1531446</v>
      </c>
      <c r="M210" s="49">
        <v>30189</v>
      </c>
      <c r="N210" s="49">
        <v>0</v>
      </c>
    </row>
    <row r="211" spans="1:14" x14ac:dyDescent="0.2">
      <c r="A211" s="33">
        <v>724</v>
      </c>
      <c r="B211" s="33" t="s">
        <v>228</v>
      </c>
      <c r="C211" s="17">
        <v>138914</v>
      </c>
      <c r="D211" s="17">
        <v>148495</v>
      </c>
      <c r="E211" s="49">
        <v>9581</v>
      </c>
      <c r="F211" s="49">
        <v>0</v>
      </c>
      <c r="G211" s="49">
        <v>2169663</v>
      </c>
      <c r="H211" s="49">
        <v>2319301</v>
      </c>
      <c r="I211" s="49">
        <v>0</v>
      </c>
      <c r="J211" s="49">
        <v>149638</v>
      </c>
      <c r="K211" s="49">
        <v>1529228</v>
      </c>
      <c r="L211" s="49">
        <v>1634699</v>
      </c>
      <c r="M211" s="49">
        <v>0</v>
      </c>
      <c r="N211" s="49">
        <v>105471</v>
      </c>
    </row>
    <row r="212" spans="1:14" x14ac:dyDescent="0.2">
      <c r="A212" s="33">
        <v>725</v>
      </c>
      <c r="B212" s="33" t="s">
        <v>229</v>
      </c>
      <c r="C212" s="17">
        <v>0</v>
      </c>
      <c r="D212" s="17">
        <v>0</v>
      </c>
      <c r="E212" s="49">
        <v>0</v>
      </c>
      <c r="F212" s="49">
        <v>0</v>
      </c>
      <c r="G212" s="49">
        <v>0</v>
      </c>
      <c r="H212" s="49">
        <v>0</v>
      </c>
      <c r="I212" s="49">
        <v>0</v>
      </c>
      <c r="J212" s="49">
        <v>0</v>
      </c>
      <c r="K212" s="49">
        <v>1</v>
      </c>
      <c r="L212" s="49">
        <v>0</v>
      </c>
      <c r="M212" s="49">
        <v>1</v>
      </c>
      <c r="N212" s="49">
        <v>0</v>
      </c>
    </row>
    <row r="213" spans="1:14" x14ac:dyDescent="0.2">
      <c r="A213" s="33">
        <v>726</v>
      </c>
      <c r="B213" s="33" t="s">
        <v>230</v>
      </c>
      <c r="C213" s="17">
        <v>0</v>
      </c>
      <c r="D213" s="17">
        <v>0</v>
      </c>
      <c r="E213" s="49">
        <v>0</v>
      </c>
      <c r="F213" s="49">
        <v>0</v>
      </c>
      <c r="G213" s="49">
        <v>0</v>
      </c>
      <c r="H213" s="49">
        <v>0</v>
      </c>
      <c r="I213" s="49">
        <v>0</v>
      </c>
      <c r="J213" s="49">
        <v>0</v>
      </c>
      <c r="K213" s="49">
        <v>0</v>
      </c>
      <c r="L213" s="49">
        <v>0</v>
      </c>
      <c r="M213" s="49">
        <v>0</v>
      </c>
      <c r="N213" s="49">
        <v>0</v>
      </c>
    </row>
    <row r="214" spans="1:14" x14ac:dyDescent="0.2">
      <c r="A214" s="33">
        <v>728</v>
      </c>
      <c r="B214" s="33" t="s">
        <v>231</v>
      </c>
      <c r="C214" s="17">
        <v>174650</v>
      </c>
      <c r="D214" s="17">
        <v>175867</v>
      </c>
      <c r="E214" s="49">
        <v>1217</v>
      </c>
      <c r="F214" s="49">
        <v>0</v>
      </c>
      <c r="G214" s="49">
        <v>2727806</v>
      </c>
      <c r="H214" s="49">
        <v>2746814</v>
      </c>
      <c r="I214" s="49">
        <v>0</v>
      </c>
      <c r="J214" s="49">
        <v>19008</v>
      </c>
      <c r="K214" s="49">
        <v>1922625</v>
      </c>
      <c r="L214" s="49">
        <v>1936021</v>
      </c>
      <c r="M214" s="49">
        <v>0</v>
      </c>
      <c r="N214" s="49">
        <v>13396</v>
      </c>
    </row>
    <row r="215" spans="1:14" x14ac:dyDescent="0.2">
      <c r="A215" s="33">
        <v>729</v>
      </c>
      <c r="B215" s="33" t="s">
        <v>232</v>
      </c>
      <c r="C215" s="17">
        <v>170912</v>
      </c>
      <c r="D215" s="17">
        <v>162763</v>
      </c>
      <c r="E215" s="49">
        <v>0</v>
      </c>
      <c r="F215" s="49">
        <v>8149</v>
      </c>
      <c r="G215" s="49">
        <v>2669425</v>
      </c>
      <c r="H215" s="49">
        <v>2542152</v>
      </c>
      <c r="I215" s="49">
        <v>127273</v>
      </c>
      <c r="J215" s="49">
        <v>0</v>
      </c>
      <c r="K215" s="49">
        <v>1881473</v>
      </c>
      <c r="L215" s="49">
        <v>1791770</v>
      </c>
      <c r="M215" s="49">
        <v>89703</v>
      </c>
      <c r="N215" s="49">
        <v>0</v>
      </c>
    </row>
    <row r="216" spans="1:14" x14ac:dyDescent="0.2">
      <c r="A216" s="33">
        <v>730</v>
      </c>
      <c r="B216" s="33" t="s">
        <v>233</v>
      </c>
      <c r="C216" s="17">
        <v>0</v>
      </c>
      <c r="D216" s="17">
        <v>0</v>
      </c>
      <c r="E216" s="49">
        <v>0</v>
      </c>
      <c r="F216" s="49">
        <v>0</v>
      </c>
      <c r="G216" s="49">
        <v>0</v>
      </c>
      <c r="H216" s="49">
        <v>0</v>
      </c>
      <c r="I216" s="49">
        <v>0</v>
      </c>
      <c r="J216" s="49">
        <v>0</v>
      </c>
      <c r="K216" s="49">
        <v>0</v>
      </c>
      <c r="L216" s="49">
        <v>0</v>
      </c>
      <c r="M216" s="49">
        <v>0</v>
      </c>
      <c r="N216" s="49">
        <v>0</v>
      </c>
    </row>
    <row r="217" spans="1:14" x14ac:dyDescent="0.2">
      <c r="A217" s="33">
        <v>731</v>
      </c>
      <c r="B217" s="33" t="s">
        <v>234</v>
      </c>
      <c r="C217" s="17">
        <v>0</v>
      </c>
      <c r="D217" s="17">
        <v>0</v>
      </c>
      <c r="E217" s="49">
        <v>0</v>
      </c>
      <c r="F217" s="49">
        <v>0</v>
      </c>
      <c r="G217" s="49">
        <v>0</v>
      </c>
      <c r="H217" s="49">
        <v>0</v>
      </c>
      <c r="I217" s="49">
        <v>0</v>
      </c>
      <c r="J217" s="49">
        <v>0</v>
      </c>
      <c r="K217" s="49">
        <v>0</v>
      </c>
      <c r="L217" s="49">
        <v>0</v>
      </c>
      <c r="M217" s="49">
        <v>0</v>
      </c>
      <c r="N217" s="49">
        <v>0</v>
      </c>
    </row>
    <row r="218" spans="1:14" x14ac:dyDescent="0.2">
      <c r="A218" s="33">
        <v>733</v>
      </c>
      <c r="B218" s="33" t="s">
        <v>235</v>
      </c>
      <c r="C218" s="17">
        <v>148819</v>
      </c>
      <c r="D218" s="17">
        <v>126682</v>
      </c>
      <c r="E218" s="49">
        <v>0</v>
      </c>
      <c r="F218" s="49">
        <v>22137</v>
      </c>
      <c r="G218" s="49">
        <v>2324363</v>
      </c>
      <c r="H218" s="49">
        <v>1978607</v>
      </c>
      <c r="I218" s="49">
        <v>345756</v>
      </c>
      <c r="J218" s="49">
        <v>0</v>
      </c>
      <c r="K218" s="49">
        <v>1638268</v>
      </c>
      <c r="L218" s="49">
        <v>1394570</v>
      </c>
      <c r="M218" s="49">
        <v>243698</v>
      </c>
      <c r="N218" s="49">
        <v>0</v>
      </c>
    </row>
    <row r="219" spans="1:14" x14ac:dyDescent="0.2">
      <c r="A219" s="33">
        <v>734</v>
      </c>
      <c r="B219" s="33" t="s">
        <v>236</v>
      </c>
      <c r="C219" s="17">
        <v>144299</v>
      </c>
      <c r="D219" s="17">
        <v>133818</v>
      </c>
      <c r="E219" s="49">
        <v>0</v>
      </c>
      <c r="F219" s="49">
        <v>10481</v>
      </c>
      <c r="G219" s="49">
        <v>2253771</v>
      </c>
      <c r="H219" s="49">
        <v>2090070</v>
      </c>
      <c r="I219" s="49">
        <v>163701</v>
      </c>
      <c r="J219" s="49">
        <v>0</v>
      </c>
      <c r="K219" s="49">
        <v>1588514</v>
      </c>
      <c r="L219" s="49">
        <v>1473132</v>
      </c>
      <c r="M219" s="49">
        <v>115382</v>
      </c>
      <c r="N219" s="49">
        <v>0</v>
      </c>
    </row>
    <row r="220" spans="1:14" x14ac:dyDescent="0.2">
      <c r="A220" s="33">
        <v>735</v>
      </c>
      <c r="B220" s="33" t="s">
        <v>237</v>
      </c>
      <c r="C220" s="17">
        <v>260901</v>
      </c>
      <c r="D220" s="17">
        <v>261146</v>
      </c>
      <c r="E220" s="49">
        <v>245</v>
      </c>
      <c r="F220" s="49">
        <v>0</v>
      </c>
      <c r="G220" s="49">
        <v>4074935</v>
      </c>
      <c r="H220" s="49">
        <v>4078773</v>
      </c>
      <c r="I220" s="49">
        <v>0</v>
      </c>
      <c r="J220" s="49">
        <v>3838</v>
      </c>
      <c r="K220" s="49">
        <v>2872110</v>
      </c>
      <c r="L220" s="49">
        <v>2874818</v>
      </c>
      <c r="M220" s="49">
        <v>0</v>
      </c>
      <c r="N220" s="49">
        <v>2708</v>
      </c>
    </row>
    <row r="221" spans="1:14" x14ac:dyDescent="0.2">
      <c r="A221" s="33">
        <v>736</v>
      </c>
      <c r="B221" s="33" t="s">
        <v>238</v>
      </c>
      <c r="C221" s="17">
        <v>0</v>
      </c>
      <c r="D221" s="17">
        <v>0</v>
      </c>
      <c r="E221" s="49">
        <v>0</v>
      </c>
      <c r="F221" s="49">
        <v>0</v>
      </c>
      <c r="G221" s="49">
        <v>0</v>
      </c>
      <c r="H221" s="49">
        <v>0</v>
      </c>
      <c r="I221" s="49">
        <v>0</v>
      </c>
      <c r="J221" s="49">
        <v>0</v>
      </c>
      <c r="K221" s="49">
        <v>0</v>
      </c>
      <c r="L221" s="49">
        <v>0</v>
      </c>
      <c r="M221" s="49">
        <v>0</v>
      </c>
      <c r="N221" s="49">
        <v>0</v>
      </c>
    </row>
    <row r="222" spans="1:14" x14ac:dyDescent="0.2">
      <c r="A222" s="33">
        <v>737</v>
      </c>
      <c r="B222" s="33" t="s">
        <v>239</v>
      </c>
      <c r="C222" s="17">
        <v>128268</v>
      </c>
      <c r="D222" s="17">
        <v>126364</v>
      </c>
      <c r="E222" s="49">
        <v>0</v>
      </c>
      <c r="F222" s="49">
        <v>1904</v>
      </c>
      <c r="G222" s="49">
        <v>2003383</v>
      </c>
      <c r="H222" s="49">
        <v>1973650</v>
      </c>
      <c r="I222" s="49">
        <v>29733</v>
      </c>
      <c r="J222" s="49">
        <v>0</v>
      </c>
      <c r="K222" s="49">
        <v>1412030</v>
      </c>
      <c r="L222" s="49">
        <v>1391076</v>
      </c>
      <c r="M222" s="49">
        <v>20954</v>
      </c>
      <c r="N222" s="49">
        <v>0</v>
      </c>
    </row>
    <row r="223" spans="1:14" x14ac:dyDescent="0.2">
      <c r="A223" s="33">
        <v>738</v>
      </c>
      <c r="B223" s="33" t="s">
        <v>240</v>
      </c>
      <c r="C223" s="17">
        <v>7335</v>
      </c>
      <c r="D223" s="17">
        <v>579</v>
      </c>
      <c r="E223" s="49">
        <v>0</v>
      </c>
      <c r="F223" s="49">
        <v>6756</v>
      </c>
      <c r="G223" s="49">
        <v>114562</v>
      </c>
      <c r="H223" s="49">
        <v>9045</v>
      </c>
      <c r="I223" s="49">
        <v>105517</v>
      </c>
      <c r="J223" s="49">
        <v>0</v>
      </c>
      <c r="K223" s="49">
        <v>80745</v>
      </c>
      <c r="L223" s="49">
        <v>6375</v>
      </c>
      <c r="M223" s="49">
        <v>74370</v>
      </c>
      <c r="N223" s="49">
        <v>0</v>
      </c>
    </row>
    <row r="224" spans="1:14" x14ac:dyDescent="0.2">
      <c r="A224" s="33">
        <v>739</v>
      </c>
      <c r="B224" s="33" t="s">
        <v>241</v>
      </c>
      <c r="C224" s="17">
        <v>103130</v>
      </c>
      <c r="D224" s="17">
        <v>91245</v>
      </c>
      <c r="E224" s="49">
        <v>0</v>
      </c>
      <c r="F224" s="49">
        <v>11885</v>
      </c>
      <c r="G224" s="49">
        <v>1610755</v>
      </c>
      <c r="H224" s="49">
        <v>1425134</v>
      </c>
      <c r="I224" s="49">
        <v>185621</v>
      </c>
      <c r="J224" s="49">
        <v>0</v>
      </c>
      <c r="K224" s="49">
        <v>1135297</v>
      </c>
      <c r="L224" s="49">
        <v>1004468</v>
      </c>
      <c r="M224" s="49">
        <v>130829</v>
      </c>
      <c r="N224" s="49">
        <v>0</v>
      </c>
    </row>
    <row r="225" spans="1:14" x14ac:dyDescent="0.2">
      <c r="A225" s="33">
        <v>740</v>
      </c>
      <c r="B225" s="33" t="s">
        <v>242</v>
      </c>
      <c r="C225" s="17">
        <v>0</v>
      </c>
      <c r="D225" s="17">
        <v>0</v>
      </c>
      <c r="E225" s="49">
        <v>0</v>
      </c>
      <c r="F225" s="49">
        <v>0</v>
      </c>
      <c r="G225" s="49">
        <v>0</v>
      </c>
      <c r="H225" s="49">
        <v>0</v>
      </c>
      <c r="I225" s="49">
        <v>0</v>
      </c>
      <c r="J225" s="49">
        <v>0</v>
      </c>
      <c r="K225" s="49">
        <v>0</v>
      </c>
      <c r="L225" s="49">
        <v>0</v>
      </c>
      <c r="M225" s="49">
        <v>0</v>
      </c>
      <c r="N225" s="49">
        <v>0</v>
      </c>
    </row>
    <row r="226" spans="1:14" x14ac:dyDescent="0.2">
      <c r="A226" s="33">
        <v>741</v>
      </c>
      <c r="B226" s="33" t="s">
        <v>243</v>
      </c>
      <c r="C226" s="17">
        <v>254454</v>
      </c>
      <c r="D226" s="17">
        <v>253497</v>
      </c>
      <c r="E226" s="49">
        <v>0</v>
      </c>
      <c r="F226" s="49">
        <v>957</v>
      </c>
      <c r="G226" s="49">
        <v>3974241</v>
      </c>
      <c r="H226" s="49">
        <v>3959295</v>
      </c>
      <c r="I226" s="49">
        <v>14946</v>
      </c>
      <c r="J226" s="49">
        <v>0</v>
      </c>
      <c r="K226" s="49">
        <v>2801140</v>
      </c>
      <c r="L226" s="49">
        <v>2790606</v>
      </c>
      <c r="M226" s="49">
        <v>10534</v>
      </c>
      <c r="N226" s="49">
        <v>0</v>
      </c>
    </row>
    <row r="227" spans="1:14" x14ac:dyDescent="0.2">
      <c r="A227" s="33">
        <v>742</v>
      </c>
      <c r="B227" s="33" t="s">
        <v>244</v>
      </c>
      <c r="C227" s="17">
        <v>73191</v>
      </c>
      <c r="D227" s="17">
        <v>77504</v>
      </c>
      <c r="E227" s="49">
        <v>4313</v>
      </c>
      <c r="F227" s="49">
        <v>0</v>
      </c>
      <c r="G227" s="49">
        <v>1143156</v>
      </c>
      <c r="H227" s="49">
        <v>1210507</v>
      </c>
      <c r="I227" s="49">
        <v>0</v>
      </c>
      <c r="J227" s="49">
        <v>67351</v>
      </c>
      <c r="K227" s="49">
        <v>805728</v>
      </c>
      <c r="L227" s="49">
        <v>853195</v>
      </c>
      <c r="M227" s="49">
        <v>0</v>
      </c>
      <c r="N227" s="49">
        <v>47467</v>
      </c>
    </row>
    <row r="228" spans="1:14" x14ac:dyDescent="0.2">
      <c r="A228" s="33">
        <v>743</v>
      </c>
      <c r="B228" s="33" t="s">
        <v>245</v>
      </c>
      <c r="C228" s="17">
        <v>175925</v>
      </c>
      <c r="D228" s="17">
        <v>179598</v>
      </c>
      <c r="E228" s="49">
        <v>3673</v>
      </c>
      <c r="F228" s="49">
        <v>0</v>
      </c>
      <c r="G228" s="49">
        <v>2747730</v>
      </c>
      <c r="H228" s="49">
        <v>2805084</v>
      </c>
      <c r="I228" s="49">
        <v>0</v>
      </c>
      <c r="J228" s="49">
        <v>57354</v>
      </c>
      <c r="K228" s="49">
        <v>1936666</v>
      </c>
      <c r="L228" s="49">
        <v>1977090</v>
      </c>
      <c r="M228" s="49">
        <v>0</v>
      </c>
      <c r="N228" s="49">
        <v>40424</v>
      </c>
    </row>
    <row r="229" spans="1:14" x14ac:dyDescent="0.2">
      <c r="A229" s="33">
        <v>744</v>
      </c>
      <c r="B229" s="33" t="s">
        <v>246</v>
      </c>
      <c r="C229" s="17">
        <v>0</v>
      </c>
      <c r="D229" s="17">
        <v>0</v>
      </c>
      <c r="E229" s="49">
        <v>0</v>
      </c>
      <c r="F229" s="49">
        <v>0</v>
      </c>
      <c r="G229" s="49">
        <v>0</v>
      </c>
      <c r="H229" s="49">
        <v>0</v>
      </c>
      <c r="I229" s="49">
        <v>0</v>
      </c>
      <c r="J229" s="49">
        <v>0</v>
      </c>
      <c r="K229" s="49">
        <v>0</v>
      </c>
      <c r="L229" s="49">
        <v>0</v>
      </c>
      <c r="M229" s="49">
        <v>0</v>
      </c>
      <c r="N229" s="49">
        <v>0</v>
      </c>
    </row>
    <row r="230" spans="1:14" x14ac:dyDescent="0.2">
      <c r="A230" s="33">
        <v>745</v>
      </c>
      <c r="B230" s="33" t="s">
        <v>247</v>
      </c>
      <c r="C230" s="17">
        <v>215641</v>
      </c>
      <c r="D230" s="17">
        <v>206660</v>
      </c>
      <c r="E230" s="49">
        <v>0</v>
      </c>
      <c r="F230" s="49">
        <v>8981</v>
      </c>
      <c r="G230" s="49">
        <v>3368038</v>
      </c>
      <c r="H230" s="49">
        <v>3227760</v>
      </c>
      <c r="I230" s="49">
        <v>140278</v>
      </c>
      <c r="J230" s="49">
        <v>0</v>
      </c>
      <c r="K230" s="49">
        <v>2373874</v>
      </c>
      <c r="L230" s="49">
        <v>2275003</v>
      </c>
      <c r="M230" s="49">
        <v>98871</v>
      </c>
      <c r="N230" s="49">
        <v>0</v>
      </c>
    </row>
    <row r="231" spans="1:14" x14ac:dyDescent="0.2">
      <c r="A231" s="33">
        <v>747</v>
      </c>
      <c r="B231" s="33" t="s">
        <v>248</v>
      </c>
      <c r="C231" s="17">
        <v>144549</v>
      </c>
      <c r="D231" s="17">
        <v>145613</v>
      </c>
      <c r="E231" s="49">
        <v>1064</v>
      </c>
      <c r="F231" s="49">
        <v>0</v>
      </c>
      <c r="G231" s="49">
        <v>2257667</v>
      </c>
      <c r="H231" s="49">
        <v>2274290</v>
      </c>
      <c r="I231" s="49">
        <v>0</v>
      </c>
      <c r="J231" s="49">
        <v>16623</v>
      </c>
      <c r="K231" s="49">
        <v>1591254</v>
      </c>
      <c r="L231" s="49">
        <v>1602974</v>
      </c>
      <c r="M231" s="49">
        <v>0</v>
      </c>
      <c r="N231" s="49">
        <v>11720</v>
      </c>
    </row>
    <row r="232" spans="1:14" x14ac:dyDescent="0.2">
      <c r="A232" s="33">
        <v>748</v>
      </c>
      <c r="B232" s="33" t="s">
        <v>249</v>
      </c>
      <c r="C232" s="17">
        <v>79408</v>
      </c>
      <c r="D232" s="17">
        <v>83737</v>
      </c>
      <c r="E232" s="49">
        <v>4329</v>
      </c>
      <c r="F232" s="49">
        <v>0</v>
      </c>
      <c r="G232" s="49">
        <v>1240246</v>
      </c>
      <c r="H232" s="49">
        <v>1307858</v>
      </c>
      <c r="I232" s="49">
        <v>0</v>
      </c>
      <c r="J232" s="49">
        <v>67612</v>
      </c>
      <c r="K232" s="49">
        <v>874156</v>
      </c>
      <c r="L232" s="49">
        <v>921810</v>
      </c>
      <c r="M232" s="49">
        <v>0</v>
      </c>
      <c r="N232" s="49">
        <v>47654</v>
      </c>
    </row>
    <row r="233" spans="1:14" x14ac:dyDescent="0.2">
      <c r="A233" s="33">
        <v>749</v>
      </c>
      <c r="B233" s="33" t="s">
        <v>250</v>
      </c>
      <c r="C233" s="17">
        <v>194672</v>
      </c>
      <c r="D233" s="17">
        <v>174456</v>
      </c>
      <c r="E233" s="49">
        <v>0</v>
      </c>
      <c r="F233" s="49">
        <v>20216</v>
      </c>
      <c r="G233" s="49">
        <v>3040521</v>
      </c>
      <c r="H233" s="49">
        <v>2724775</v>
      </c>
      <c r="I233" s="49">
        <v>315746</v>
      </c>
      <c r="J233" s="49">
        <v>0</v>
      </c>
      <c r="K233" s="49">
        <v>2143035</v>
      </c>
      <c r="L233" s="49">
        <v>1920487</v>
      </c>
      <c r="M233" s="49">
        <v>222548</v>
      </c>
      <c r="N233" s="49">
        <v>0</v>
      </c>
    </row>
    <row r="234" spans="1:14" x14ac:dyDescent="0.2">
      <c r="A234" s="33">
        <v>750</v>
      </c>
      <c r="B234" s="33" t="s">
        <v>251</v>
      </c>
      <c r="C234" s="17">
        <v>0</v>
      </c>
      <c r="D234" s="17">
        <v>0</v>
      </c>
      <c r="E234" s="49">
        <v>0</v>
      </c>
      <c r="F234" s="49">
        <v>0</v>
      </c>
      <c r="G234" s="49">
        <v>0</v>
      </c>
      <c r="H234" s="49">
        <v>0</v>
      </c>
      <c r="I234" s="49">
        <v>0</v>
      </c>
      <c r="J234" s="49">
        <v>0</v>
      </c>
      <c r="K234" s="49">
        <v>0</v>
      </c>
      <c r="L234" s="49">
        <v>0</v>
      </c>
      <c r="M234" s="49">
        <v>0</v>
      </c>
      <c r="N234" s="49">
        <v>0</v>
      </c>
    </row>
    <row r="235" spans="1:14" x14ac:dyDescent="0.2">
      <c r="A235" s="33">
        <v>751</v>
      </c>
      <c r="B235" s="33" t="s">
        <v>252</v>
      </c>
      <c r="C235" s="17">
        <v>5221</v>
      </c>
      <c r="D235" s="17">
        <v>5111</v>
      </c>
      <c r="E235" s="49">
        <v>0</v>
      </c>
      <c r="F235" s="49">
        <v>110</v>
      </c>
      <c r="G235" s="49">
        <v>81548</v>
      </c>
      <c r="H235" s="49">
        <v>79820</v>
      </c>
      <c r="I235" s="49">
        <v>1728</v>
      </c>
      <c r="J235" s="49">
        <v>0</v>
      </c>
      <c r="K235" s="49">
        <v>57476</v>
      </c>
      <c r="L235" s="49">
        <v>56259</v>
      </c>
      <c r="M235" s="49">
        <v>1217</v>
      </c>
      <c r="N235" s="49">
        <v>0</v>
      </c>
    </row>
    <row r="236" spans="1:14" x14ac:dyDescent="0.2">
      <c r="A236" s="33">
        <v>752</v>
      </c>
      <c r="B236" s="33" t="s">
        <v>253</v>
      </c>
      <c r="C236" s="17">
        <v>312605</v>
      </c>
      <c r="D236" s="17">
        <v>269416</v>
      </c>
      <c r="E236" s="49">
        <v>0</v>
      </c>
      <c r="F236" s="49">
        <v>43189</v>
      </c>
      <c r="G236" s="49">
        <v>4882493</v>
      </c>
      <c r="H236" s="49">
        <v>4207926</v>
      </c>
      <c r="I236" s="49">
        <v>674567</v>
      </c>
      <c r="J236" s="49">
        <v>0</v>
      </c>
      <c r="K236" s="49">
        <v>3441300</v>
      </c>
      <c r="L236" s="49">
        <v>2965847</v>
      </c>
      <c r="M236" s="49">
        <v>475453</v>
      </c>
      <c r="N236" s="49">
        <v>0</v>
      </c>
    </row>
    <row r="237" spans="1:14" x14ac:dyDescent="0.2">
      <c r="A237" s="33">
        <v>753</v>
      </c>
      <c r="B237" s="33" t="s">
        <v>254</v>
      </c>
      <c r="C237" s="17">
        <v>220912</v>
      </c>
      <c r="D237" s="17">
        <v>191045</v>
      </c>
      <c r="E237" s="49">
        <v>0</v>
      </c>
      <c r="F237" s="49">
        <v>29867</v>
      </c>
      <c r="G237" s="49">
        <v>3450365</v>
      </c>
      <c r="H237" s="49">
        <v>2983884</v>
      </c>
      <c r="I237" s="49">
        <v>466481</v>
      </c>
      <c r="J237" s="49">
        <v>0</v>
      </c>
      <c r="K237" s="49">
        <v>2431902</v>
      </c>
      <c r="L237" s="49">
        <v>2103113</v>
      </c>
      <c r="M237" s="49">
        <v>328789</v>
      </c>
      <c r="N237" s="49">
        <v>0</v>
      </c>
    </row>
    <row r="238" spans="1:14" x14ac:dyDescent="0.2">
      <c r="A238" s="33">
        <v>754</v>
      </c>
      <c r="B238" s="33" t="s">
        <v>255</v>
      </c>
      <c r="C238" s="17">
        <v>175211</v>
      </c>
      <c r="D238" s="17">
        <v>167314</v>
      </c>
      <c r="E238" s="49">
        <v>0</v>
      </c>
      <c r="F238" s="49">
        <v>7897</v>
      </c>
      <c r="G238" s="49">
        <v>2736567</v>
      </c>
      <c r="H238" s="49">
        <v>2613235</v>
      </c>
      <c r="I238" s="49">
        <v>123332</v>
      </c>
      <c r="J238" s="49">
        <v>0</v>
      </c>
      <c r="K238" s="49">
        <v>1928799</v>
      </c>
      <c r="L238" s="49">
        <v>1841871</v>
      </c>
      <c r="M238" s="49">
        <v>86928</v>
      </c>
      <c r="N238" s="49">
        <v>0</v>
      </c>
    </row>
    <row r="239" spans="1:14" x14ac:dyDescent="0.2">
      <c r="A239" s="33">
        <v>756</v>
      </c>
      <c r="B239" s="33" t="s">
        <v>256</v>
      </c>
      <c r="C239" s="17">
        <v>336332</v>
      </c>
      <c r="D239" s="17">
        <v>370222</v>
      </c>
      <c r="E239" s="49">
        <v>33890</v>
      </c>
      <c r="F239" s="49">
        <v>0</v>
      </c>
      <c r="G239" s="49">
        <v>5253074</v>
      </c>
      <c r="H239" s="49">
        <v>5782392</v>
      </c>
      <c r="I239" s="49">
        <v>0</v>
      </c>
      <c r="J239" s="49">
        <v>529318</v>
      </c>
      <c r="K239" s="49">
        <v>3702494</v>
      </c>
      <c r="L239" s="49">
        <v>4075569</v>
      </c>
      <c r="M239" s="49">
        <v>0</v>
      </c>
      <c r="N239" s="49">
        <v>373075</v>
      </c>
    </row>
    <row r="240" spans="1:14" x14ac:dyDescent="0.2">
      <c r="A240" s="33">
        <v>757</v>
      </c>
      <c r="B240" s="33" t="s">
        <v>257</v>
      </c>
      <c r="C240" s="17">
        <v>86289</v>
      </c>
      <c r="D240" s="17">
        <v>84004</v>
      </c>
      <c r="E240" s="49">
        <v>0</v>
      </c>
      <c r="F240" s="49">
        <v>2285</v>
      </c>
      <c r="G240" s="49">
        <v>1347723</v>
      </c>
      <c r="H240" s="49">
        <v>1312038</v>
      </c>
      <c r="I240" s="49">
        <v>35685</v>
      </c>
      <c r="J240" s="49">
        <v>0</v>
      </c>
      <c r="K240" s="49">
        <v>949905</v>
      </c>
      <c r="L240" s="49">
        <v>924756</v>
      </c>
      <c r="M240" s="49">
        <v>25149</v>
      </c>
      <c r="N240" s="49">
        <v>0</v>
      </c>
    </row>
    <row r="241" spans="1:14" x14ac:dyDescent="0.2">
      <c r="A241" s="33">
        <v>759</v>
      </c>
      <c r="B241" s="33" t="s">
        <v>258</v>
      </c>
      <c r="C241" s="17">
        <v>0</v>
      </c>
      <c r="D241" s="17">
        <v>0</v>
      </c>
      <c r="E241" s="49">
        <v>0</v>
      </c>
      <c r="F241" s="49">
        <v>0</v>
      </c>
      <c r="G241" s="49">
        <v>0</v>
      </c>
      <c r="H241" s="49">
        <v>0</v>
      </c>
      <c r="I241" s="49">
        <v>0</v>
      </c>
      <c r="J241" s="49">
        <v>0</v>
      </c>
      <c r="K241" s="49">
        <v>0</v>
      </c>
      <c r="L241" s="49">
        <v>0</v>
      </c>
      <c r="M241" s="49">
        <v>0</v>
      </c>
      <c r="N241" s="49">
        <v>0</v>
      </c>
    </row>
    <row r="242" spans="1:14" x14ac:dyDescent="0.2">
      <c r="A242" s="33">
        <v>760</v>
      </c>
      <c r="B242" s="33" t="s">
        <v>259</v>
      </c>
      <c r="C242" s="17">
        <v>0</v>
      </c>
      <c r="D242" s="17">
        <v>0</v>
      </c>
      <c r="E242" s="49">
        <v>0</v>
      </c>
      <c r="F242" s="49">
        <v>0</v>
      </c>
      <c r="G242" s="49">
        <v>0</v>
      </c>
      <c r="H242" s="49">
        <v>0</v>
      </c>
      <c r="I242" s="49">
        <v>0</v>
      </c>
      <c r="J242" s="49">
        <v>0</v>
      </c>
      <c r="K242" s="49">
        <v>0</v>
      </c>
      <c r="L242" s="49">
        <v>0</v>
      </c>
      <c r="M242" s="49">
        <v>0</v>
      </c>
      <c r="N242" s="49">
        <v>0</v>
      </c>
    </row>
    <row r="243" spans="1:14" x14ac:dyDescent="0.2">
      <c r="A243" s="33">
        <v>761</v>
      </c>
      <c r="B243" s="33" t="s">
        <v>260</v>
      </c>
      <c r="C243" s="17">
        <v>79377</v>
      </c>
      <c r="D243" s="17">
        <v>74001</v>
      </c>
      <c r="E243" s="49">
        <v>0</v>
      </c>
      <c r="F243" s="49">
        <v>5376</v>
      </c>
      <c r="G243" s="49">
        <v>1239773</v>
      </c>
      <c r="H243" s="49">
        <v>1155800</v>
      </c>
      <c r="I243" s="49">
        <v>83973</v>
      </c>
      <c r="J243" s="49">
        <v>0</v>
      </c>
      <c r="K243" s="49">
        <v>873821</v>
      </c>
      <c r="L243" s="49">
        <v>814635</v>
      </c>
      <c r="M243" s="49">
        <v>59186</v>
      </c>
      <c r="N243" s="49">
        <v>0</v>
      </c>
    </row>
    <row r="244" spans="1:14" x14ac:dyDescent="0.2">
      <c r="A244" s="33">
        <v>762</v>
      </c>
      <c r="B244" s="33" t="s">
        <v>261</v>
      </c>
      <c r="C244" s="17">
        <v>0</v>
      </c>
      <c r="D244" s="17">
        <v>0</v>
      </c>
      <c r="E244" s="49">
        <v>0</v>
      </c>
      <c r="F244" s="49">
        <v>0</v>
      </c>
      <c r="G244" s="49">
        <v>0</v>
      </c>
      <c r="H244" s="49">
        <v>0</v>
      </c>
      <c r="I244" s="49">
        <v>0</v>
      </c>
      <c r="J244" s="49">
        <v>0</v>
      </c>
      <c r="K244" s="49">
        <v>0</v>
      </c>
      <c r="L244" s="49">
        <v>0</v>
      </c>
      <c r="M244" s="49">
        <v>0</v>
      </c>
      <c r="N244" s="49">
        <v>0</v>
      </c>
    </row>
    <row r="245" spans="1:14" x14ac:dyDescent="0.2">
      <c r="A245" s="33">
        <v>765</v>
      </c>
      <c r="B245" s="33" t="s">
        <v>262</v>
      </c>
      <c r="C245" s="17">
        <v>925079</v>
      </c>
      <c r="D245" s="17">
        <v>916317</v>
      </c>
      <c r="E245" s="49">
        <v>0</v>
      </c>
      <c r="F245" s="49">
        <v>8762</v>
      </c>
      <c r="G245" s="49">
        <v>14448551</v>
      </c>
      <c r="H245" s="49">
        <v>14311698</v>
      </c>
      <c r="I245" s="49">
        <v>136853</v>
      </c>
      <c r="J245" s="49">
        <v>0</v>
      </c>
      <c r="K245" s="49">
        <v>10183688</v>
      </c>
      <c r="L245" s="49">
        <v>10087229</v>
      </c>
      <c r="M245" s="49">
        <v>96459</v>
      </c>
      <c r="N245" s="49">
        <v>0</v>
      </c>
    </row>
    <row r="246" spans="1:14" x14ac:dyDescent="0.2">
      <c r="A246" s="33">
        <v>766</v>
      </c>
      <c r="B246" s="33" t="s">
        <v>263</v>
      </c>
      <c r="C246" s="17">
        <v>3672</v>
      </c>
      <c r="D246" s="17">
        <v>3041</v>
      </c>
      <c r="E246" s="49">
        <v>0</v>
      </c>
      <c r="F246" s="49">
        <v>631</v>
      </c>
      <c r="G246" s="49">
        <v>57356</v>
      </c>
      <c r="H246" s="49">
        <v>47489</v>
      </c>
      <c r="I246" s="49">
        <v>9867</v>
      </c>
      <c r="J246" s="49">
        <v>0</v>
      </c>
      <c r="K246" s="49">
        <v>40426</v>
      </c>
      <c r="L246" s="49">
        <v>33472</v>
      </c>
      <c r="M246" s="49">
        <v>6954</v>
      </c>
      <c r="N246" s="49">
        <v>0</v>
      </c>
    </row>
    <row r="247" spans="1:14" x14ac:dyDescent="0.2">
      <c r="A247" s="33">
        <v>767</v>
      </c>
      <c r="B247" s="33" t="s">
        <v>264</v>
      </c>
      <c r="C247" s="17">
        <v>735894</v>
      </c>
      <c r="D247" s="17">
        <v>773489</v>
      </c>
      <c r="E247" s="49">
        <v>37595</v>
      </c>
      <c r="F247" s="49">
        <v>0</v>
      </c>
      <c r="G247" s="49">
        <v>11493720</v>
      </c>
      <c r="H247" s="49">
        <v>12080906</v>
      </c>
      <c r="I247" s="49">
        <v>0</v>
      </c>
      <c r="J247" s="49">
        <v>587186</v>
      </c>
      <c r="K247" s="49">
        <v>8101052</v>
      </c>
      <c r="L247" s="49">
        <v>8514913</v>
      </c>
      <c r="M247" s="49">
        <v>0</v>
      </c>
      <c r="N247" s="49">
        <v>413861</v>
      </c>
    </row>
    <row r="248" spans="1:14" x14ac:dyDescent="0.2">
      <c r="A248" s="33">
        <v>768</v>
      </c>
      <c r="B248" s="33" t="s">
        <v>265</v>
      </c>
      <c r="C248" s="17">
        <v>179750</v>
      </c>
      <c r="D248" s="17">
        <v>179025</v>
      </c>
      <c r="E248" s="49">
        <v>0</v>
      </c>
      <c r="F248" s="49">
        <v>725</v>
      </c>
      <c r="G248" s="49">
        <v>2807458</v>
      </c>
      <c r="H248" s="49">
        <v>2796138</v>
      </c>
      <c r="I248" s="49">
        <v>11320</v>
      </c>
      <c r="J248" s="49">
        <v>0</v>
      </c>
      <c r="K248" s="49">
        <v>1978763</v>
      </c>
      <c r="L248" s="49">
        <v>1970785</v>
      </c>
      <c r="M248" s="49">
        <v>7978</v>
      </c>
      <c r="N248" s="49">
        <v>0</v>
      </c>
    </row>
    <row r="249" spans="1:14" x14ac:dyDescent="0.2">
      <c r="A249" s="33">
        <v>769</v>
      </c>
      <c r="B249" s="33" t="s">
        <v>266</v>
      </c>
      <c r="C249" s="17">
        <v>401098</v>
      </c>
      <c r="D249" s="17">
        <v>364962</v>
      </c>
      <c r="E249" s="49">
        <v>0</v>
      </c>
      <c r="F249" s="49">
        <v>36136</v>
      </c>
      <c r="G249" s="49">
        <v>6264634</v>
      </c>
      <c r="H249" s="49">
        <v>5700234</v>
      </c>
      <c r="I249" s="49">
        <v>564400</v>
      </c>
      <c r="J249" s="49">
        <v>0</v>
      </c>
      <c r="K249" s="49">
        <v>4415464</v>
      </c>
      <c r="L249" s="49">
        <v>4017662</v>
      </c>
      <c r="M249" s="49">
        <v>397802</v>
      </c>
      <c r="N249" s="49">
        <v>0</v>
      </c>
    </row>
    <row r="250" spans="1:14" x14ac:dyDescent="0.2">
      <c r="A250" s="33">
        <v>770</v>
      </c>
      <c r="B250" s="33" t="s">
        <v>267</v>
      </c>
      <c r="C250" s="17">
        <v>184499</v>
      </c>
      <c r="D250" s="17">
        <v>170542</v>
      </c>
      <c r="E250" s="49">
        <v>0</v>
      </c>
      <c r="F250" s="49">
        <v>13957</v>
      </c>
      <c r="G250" s="49">
        <v>2881633</v>
      </c>
      <c r="H250" s="49">
        <v>2663652</v>
      </c>
      <c r="I250" s="49">
        <v>217981</v>
      </c>
      <c r="J250" s="49">
        <v>0</v>
      </c>
      <c r="K250" s="49">
        <v>2031041</v>
      </c>
      <c r="L250" s="49">
        <v>1877406</v>
      </c>
      <c r="M250" s="49">
        <v>153635</v>
      </c>
      <c r="N250" s="49">
        <v>0</v>
      </c>
    </row>
    <row r="251" spans="1:14" x14ac:dyDescent="0.2">
      <c r="A251" s="33">
        <v>771</v>
      </c>
      <c r="B251" s="33" t="s">
        <v>268</v>
      </c>
      <c r="C251" s="17">
        <v>112378</v>
      </c>
      <c r="D251" s="17">
        <v>109211</v>
      </c>
      <c r="E251" s="49">
        <v>0</v>
      </c>
      <c r="F251" s="49">
        <v>3167</v>
      </c>
      <c r="G251" s="49">
        <v>1755202</v>
      </c>
      <c r="H251" s="49">
        <v>1705730</v>
      </c>
      <c r="I251" s="49">
        <v>49472</v>
      </c>
      <c r="J251" s="49">
        <v>0</v>
      </c>
      <c r="K251" s="49">
        <v>1237110</v>
      </c>
      <c r="L251" s="49">
        <v>1202239</v>
      </c>
      <c r="M251" s="49">
        <v>34871</v>
      </c>
      <c r="N251" s="49">
        <v>0</v>
      </c>
    </row>
    <row r="252" spans="1:14" x14ac:dyDescent="0.2">
      <c r="A252" s="33">
        <v>772</v>
      </c>
      <c r="B252" s="33" t="s">
        <v>269</v>
      </c>
      <c r="C252" s="17">
        <v>201458</v>
      </c>
      <c r="D252" s="17">
        <v>192205</v>
      </c>
      <c r="E252" s="49">
        <v>0</v>
      </c>
      <c r="F252" s="49">
        <v>9253</v>
      </c>
      <c r="G252" s="49">
        <v>3146521</v>
      </c>
      <c r="H252" s="49">
        <v>3001999</v>
      </c>
      <c r="I252" s="49">
        <v>144522</v>
      </c>
      <c r="J252" s="49">
        <v>0</v>
      </c>
      <c r="K252" s="49">
        <v>2217743</v>
      </c>
      <c r="L252" s="49">
        <v>2115881</v>
      </c>
      <c r="M252" s="49">
        <v>101862</v>
      </c>
      <c r="N252" s="49">
        <v>0</v>
      </c>
    </row>
    <row r="253" spans="1:14" x14ac:dyDescent="0.2">
      <c r="A253" s="33">
        <v>773</v>
      </c>
      <c r="B253" s="33" t="s">
        <v>270</v>
      </c>
      <c r="C253" s="17">
        <v>137838</v>
      </c>
      <c r="D253" s="17">
        <v>135769</v>
      </c>
      <c r="E253" s="49">
        <v>0</v>
      </c>
      <c r="F253" s="49">
        <v>2069</v>
      </c>
      <c r="G253" s="49">
        <v>2152855</v>
      </c>
      <c r="H253" s="49">
        <v>2120541</v>
      </c>
      <c r="I253" s="49">
        <v>32314</v>
      </c>
      <c r="J253" s="49">
        <v>0</v>
      </c>
      <c r="K253" s="49">
        <v>1517384</v>
      </c>
      <c r="L253" s="49">
        <v>1494608</v>
      </c>
      <c r="M253" s="49">
        <v>22776</v>
      </c>
      <c r="N253" s="49">
        <v>0</v>
      </c>
    </row>
    <row r="254" spans="1:14" x14ac:dyDescent="0.2">
      <c r="A254" s="33">
        <v>774</v>
      </c>
      <c r="B254" s="33" t="s">
        <v>271</v>
      </c>
      <c r="C254" s="17">
        <v>152024</v>
      </c>
      <c r="D254" s="17">
        <v>145286</v>
      </c>
      <c r="E254" s="49">
        <v>0</v>
      </c>
      <c r="F254" s="49">
        <v>6738</v>
      </c>
      <c r="G254" s="49">
        <v>2374428</v>
      </c>
      <c r="H254" s="49">
        <v>2269184</v>
      </c>
      <c r="I254" s="49">
        <v>105244</v>
      </c>
      <c r="J254" s="49">
        <v>0</v>
      </c>
      <c r="K254" s="49">
        <v>1673558</v>
      </c>
      <c r="L254" s="49">
        <v>1599375</v>
      </c>
      <c r="M254" s="49">
        <v>74183</v>
      </c>
      <c r="N254" s="49">
        <v>0</v>
      </c>
    </row>
    <row r="255" spans="1:14" x14ac:dyDescent="0.2">
      <c r="A255" s="33">
        <v>775</v>
      </c>
      <c r="B255" s="33" t="s">
        <v>272</v>
      </c>
      <c r="C255" s="17">
        <v>158019</v>
      </c>
      <c r="D255" s="17">
        <v>164831</v>
      </c>
      <c r="E255" s="49">
        <v>6812</v>
      </c>
      <c r="F255" s="49">
        <v>0</v>
      </c>
      <c r="G255" s="49">
        <v>2468054</v>
      </c>
      <c r="H255" s="49">
        <v>2574446</v>
      </c>
      <c r="I255" s="49">
        <v>0</v>
      </c>
      <c r="J255" s="49">
        <v>106392</v>
      </c>
      <c r="K255" s="49">
        <v>1739543</v>
      </c>
      <c r="L255" s="49">
        <v>1814532</v>
      </c>
      <c r="M255" s="49">
        <v>0</v>
      </c>
      <c r="N255" s="49">
        <v>74989</v>
      </c>
    </row>
    <row r="256" spans="1:14" x14ac:dyDescent="0.2">
      <c r="A256" s="33">
        <v>776</v>
      </c>
      <c r="B256" s="33" t="s">
        <v>273</v>
      </c>
      <c r="C256" s="17">
        <v>162738</v>
      </c>
      <c r="D256" s="17">
        <v>158723</v>
      </c>
      <c r="E256" s="49">
        <v>0</v>
      </c>
      <c r="F256" s="49">
        <v>4015</v>
      </c>
      <c r="G256" s="49">
        <v>2541753</v>
      </c>
      <c r="H256" s="49">
        <v>2479044</v>
      </c>
      <c r="I256" s="49">
        <v>62709</v>
      </c>
      <c r="J256" s="49">
        <v>0</v>
      </c>
      <c r="K256" s="49">
        <v>1791488</v>
      </c>
      <c r="L256" s="49">
        <v>1747290</v>
      </c>
      <c r="M256" s="49">
        <v>44198</v>
      </c>
      <c r="N256" s="49">
        <v>0</v>
      </c>
    </row>
    <row r="257" spans="1:14" x14ac:dyDescent="0.2">
      <c r="A257" s="33">
        <v>777</v>
      </c>
      <c r="B257" s="33" t="s">
        <v>274</v>
      </c>
      <c r="C257" s="17">
        <v>816235</v>
      </c>
      <c r="D257" s="17">
        <v>807100</v>
      </c>
      <c r="E257" s="49">
        <v>0</v>
      </c>
      <c r="F257" s="49">
        <v>9135</v>
      </c>
      <c r="G257" s="49">
        <v>12748547</v>
      </c>
      <c r="H257" s="49">
        <v>12605869</v>
      </c>
      <c r="I257" s="49">
        <v>142678</v>
      </c>
      <c r="J257" s="49">
        <v>0</v>
      </c>
      <c r="K257" s="49">
        <v>8985480</v>
      </c>
      <c r="L257" s="49">
        <v>8884920</v>
      </c>
      <c r="M257" s="49">
        <v>100560</v>
      </c>
      <c r="N257" s="49">
        <v>0</v>
      </c>
    </row>
    <row r="258" spans="1:14" x14ac:dyDescent="0.2">
      <c r="A258" s="33">
        <v>778</v>
      </c>
      <c r="B258" s="33" t="s">
        <v>275</v>
      </c>
      <c r="C258" s="17">
        <v>184083</v>
      </c>
      <c r="D258" s="17">
        <v>188205</v>
      </c>
      <c r="E258" s="49">
        <v>4122</v>
      </c>
      <c r="F258" s="49">
        <v>0</v>
      </c>
      <c r="G258" s="49">
        <v>2875145</v>
      </c>
      <c r="H258" s="49">
        <v>2939521</v>
      </c>
      <c r="I258" s="49">
        <v>0</v>
      </c>
      <c r="J258" s="49">
        <v>64376</v>
      </c>
      <c r="K258" s="49">
        <v>2026470</v>
      </c>
      <c r="L258" s="49">
        <v>2071845</v>
      </c>
      <c r="M258" s="49">
        <v>0</v>
      </c>
      <c r="N258" s="49">
        <v>45375</v>
      </c>
    </row>
    <row r="259" spans="1:14" x14ac:dyDescent="0.2">
      <c r="A259" s="33">
        <v>785</v>
      </c>
      <c r="B259" s="33" t="s">
        <v>276</v>
      </c>
      <c r="C259" s="17">
        <v>204953</v>
      </c>
      <c r="D259" s="17">
        <v>203191</v>
      </c>
      <c r="E259" s="49">
        <v>0</v>
      </c>
      <c r="F259" s="49">
        <v>1762</v>
      </c>
      <c r="G259" s="49">
        <v>3201097</v>
      </c>
      <c r="H259" s="49">
        <v>3173585</v>
      </c>
      <c r="I259" s="49">
        <v>27512</v>
      </c>
      <c r="J259" s="49">
        <v>0</v>
      </c>
      <c r="K259" s="49">
        <v>2256210</v>
      </c>
      <c r="L259" s="49">
        <v>2236819</v>
      </c>
      <c r="M259" s="49">
        <v>19391</v>
      </c>
      <c r="N259" s="49">
        <v>0</v>
      </c>
    </row>
    <row r="260" spans="1:14" x14ac:dyDescent="0.2">
      <c r="A260" s="33">
        <v>786</v>
      </c>
      <c r="B260" s="33" t="s">
        <v>277</v>
      </c>
      <c r="C260" s="17">
        <v>0</v>
      </c>
      <c r="D260" s="17">
        <v>0</v>
      </c>
      <c r="E260" s="49">
        <v>0</v>
      </c>
      <c r="F260" s="49">
        <v>0</v>
      </c>
      <c r="G260" s="49">
        <v>0</v>
      </c>
      <c r="H260" s="49">
        <v>0</v>
      </c>
      <c r="I260" s="49">
        <v>0</v>
      </c>
      <c r="J260" s="49">
        <v>0</v>
      </c>
      <c r="K260" s="49">
        <v>0</v>
      </c>
      <c r="L260" s="49">
        <v>0</v>
      </c>
      <c r="M260" s="49">
        <v>0</v>
      </c>
      <c r="N260" s="49">
        <v>0</v>
      </c>
    </row>
    <row r="261" spans="1:14" x14ac:dyDescent="0.2">
      <c r="A261" s="33">
        <v>794</v>
      </c>
      <c r="B261" s="33" t="s">
        <v>278</v>
      </c>
      <c r="C261" s="17">
        <v>221271</v>
      </c>
      <c r="D261" s="17">
        <v>220281</v>
      </c>
      <c r="E261" s="49">
        <v>0</v>
      </c>
      <c r="F261" s="49">
        <v>990</v>
      </c>
      <c r="G261" s="49">
        <v>3455966</v>
      </c>
      <c r="H261" s="49">
        <v>3440510</v>
      </c>
      <c r="I261" s="49">
        <v>15456</v>
      </c>
      <c r="J261" s="49">
        <v>0</v>
      </c>
      <c r="K261" s="49">
        <v>2435848</v>
      </c>
      <c r="L261" s="49">
        <v>2424954</v>
      </c>
      <c r="M261" s="49">
        <v>10894</v>
      </c>
      <c r="N261" s="49">
        <v>0</v>
      </c>
    </row>
    <row r="262" spans="1:14" x14ac:dyDescent="0.2">
      <c r="A262" s="33">
        <v>820</v>
      </c>
      <c r="B262" s="33" t="s">
        <v>279</v>
      </c>
      <c r="C262" s="17">
        <v>0</v>
      </c>
      <c r="D262" s="17">
        <v>0</v>
      </c>
      <c r="E262" s="49">
        <v>0</v>
      </c>
      <c r="F262" s="49">
        <v>0</v>
      </c>
      <c r="G262" s="49">
        <v>0</v>
      </c>
      <c r="H262" s="49">
        <v>0</v>
      </c>
      <c r="I262" s="49">
        <v>0</v>
      </c>
      <c r="J262" s="49">
        <v>0</v>
      </c>
      <c r="K262" s="49">
        <v>0</v>
      </c>
      <c r="L262" s="49">
        <v>0</v>
      </c>
      <c r="M262" s="49">
        <v>0</v>
      </c>
      <c r="N262" s="49">
        <v>0</v>
      </c>
    </row>
    <row r="263" spans="1:14" x14ac:dyDescent="0.2">
      <c r="A263" s="33">
        <v>834</v>
      </c>
      <c r="B263" s="33" t="s">
        <v>280</v>
      </c>
      <c r="C263" s="17">
        <v>0</v>
      </c>
      <c r="D263" s="17">
        <v>0</v>
      </c>
      <c r="E263" s="49">
        <v>0</v>
      </c>
      <c r="F263" s="49">
        <v>0</v>
      </c>
      <c r="G263" s="49">
        <v>0</v>
      </c>
      <c r="H263" s="49">
        <v>0</v>
      </c>
      <c r="I263" s="49">
        <v>0</v>
      </c>
      <c r="J263" s="49">
        <v>0</v>
      </c>
      <c r="K263" s="49">
        <v>0</v>
      </c>
      <c r="L263" s="49">
        <v>0</v>
      </c>
      <c r="M263" s="49">
        <v>0</v>
      </c>
      <c r="N263" s="49">
        <v>0</v>
      </c>
    </row>
    <row r="264" spans="1:14" x14ac:dyDescent="0.2">
      <c r="A264" s="33">
        <v>837</v>
      </c>
      <c r="B264" s="33" t="s">
        <v>281</v>
      </c>
      <c r="C264" s="17">
        <v>0</v>
      </c>
      <c r="D264" s="17">
        <v>0</v>
      </c>
      <c r="E264" s="49">
        <v>0</v>
      </c>
      <c r="F264" s="49">
        <v>0</v>
      </c>
      <c r="G264" s="49">
        <v>0</v>
      </c>
      <c r="H264" s="49">
        <v>0</v>
      </c>
      <c r="I264" s="49">
        <v>0</v>
      </c>
      <c r="J264" s="49">
        <v>0</v>
      </c>
      <c r="K264" s="49">
        <v>0</v>
      </c>
      <c r="L264" s="49">
        <v>0</v>
      </c>
      <c r="M264" s="49">
        <v>0</v>
      </c>
      <c r="N264" s="49">
        <v>0</v>
      </c>
    </row>
    <row r="265" spans="1:14" x14ac:dyDescent="0.2">
      <c r="A265" s="33">
        <v>838</v>
      </c>
      <c r="B265" s="33" t="s">
        <v>282</v>
      </c>
      <c r="C265" s="17">
        <v>0</v>
      </c>
      <c r="D265" s="17">
        <v>0</v>
      </c>
      <c r="E265" s="49">
        <v>0</v>
      </c>
      <c r="F265" s="49">
        <v>0</v>
      </c>
      <c r="G265" s="49">
        <v>0</v>
      </c>
      <c r="H265" s="49">
        <v>0</v>
      </c>
      <c r="I265" s="49">
        <v>0</v>
      </c>
      <c r="J265" s="49">
        <v>0</v>
      </c>
      <c r="K265" s="49">
        <v>0</v>
      </c>
      <c r="L265" s="49">
        <v>0</v>
      </c>
      <c r="M265" s="49">
        <v>0</v>
      </c>
      <c r="N265" s="49">
        <v>0</v>
      </c>
    </row>
    <row r="266" spans="1:14" x14ac:dyDescent="0.2">
      <c r="A266" s="33">
        <v>839</v>
      </c>
      <c r="B266" s="33" t="s">
        <v>283</v>
      </c>
      <c r="C266" s="17">
        <v>0</v>
      </c>
      <c r="D266" s="17">
        <v>0</v>
      </c>
      <c r="E266" s="49">
        <v>0</v>
      </c>
      <c r="F266" s="49">
        <v>0</v>
      </c>
      <c r="G266" s="49">
        <v>0</v>
      </c>
      <c r="H266" s="49">
        <v>0</v>
      </c>
      <c r="I266" s="49">
        <v>0</v>
      </c>
      <c r="J266" s="49">
        <v>0</v>
      </c>
      <c r="K266" s="49">
        <v>0</v>
      </c>
      <c r="L266" s="49">
        <v>0</v>
      </c>
      <c r="M266" s="49">
        <v>0</v>
      </c>
      <c r="N266" s="49">
        <v>0</v>
      </c>
    </row>
    <row r="267" spans="1:14" x14ac:dyDescent="0.2">
      <c r="A267" s="33">
        <v>840</v>
      </c>
      <c r="B267" s="33" t="s">
        <v>284</v>
      </c>
      <c r="C267" s="17">
        <v>0</v>
      </c>
      <c r="D267" s="17">
        <v>0</v>
      </c>
      <c r="E267" s="49">
        <v>0</v>
      </c>
      <c r="F267" s="49">
        <v>0</v>
      </c>
      <c r="G267" s="49">
        <v>0</v>
      </c>
      <c r="H267" s="49">
        <v>0</v>
      </c>
      <c r="I267" s="49">
        <v>0</v>
      </c>
      <c r="J267" s="49">
        <v>0</v>
      </c>
      <c r="K267" s="49">
        <v>0</v>
      </c>
      <c r="L267" s="49">
        <v>0</v>
      </c>
      <c r="M267" s="49">
        <v>0</v>
      </c>
      <c r="N267" s="49">
        <v>0</v>
      </c>
    </row>
    <row r="268" spans="1:14" x14ac:dyDescent="0.2">
      <c r="A268" s="33">
        <v>841</v>
      </c>
      <c r="B268" s="33" t="s">
        <v>285</v>
      </c>
      <c r="C268" s="17">
        <v>18334</v>
      </c>
      <c r="D268" s="17">
        <v>17965</v>
      </c>
      <c r="E268" s="49">
        <v>0</v>
      </c>
      <c r="F268" s="49">
        <v>369</v>
      </c>
      <c r="G268" s="49">
        <v>286347</v>
      </c>
      <c r="H268" s="49">
        <v>280586</v>
      </c>
      <c r="I268" s="49">
        <v>5761</v>
      </c>
      <c r="J268" s="49">
        <v>0</v>
      </c>
      <c r="K268" s="49">
        <v>201824</v>
      </c>
      <c r="L268" s="49">
        <v>197764</v>
      </c>
      <c r="M268" s="49">
        <v>4060</v>
      </c>
      <c r="N268" s="49">
        <v>0</v>
      </c>
    </row>
    <row r="269" spans="1:14" x14ac:dyDescent="0.2">
      <c r="A269" s="33">
        <v>842</v>
      </c>
      <c r="B269" s="33" t="s">
        <v>286</v>
      </c>
      <c r="C269" s="17">
        <v>0</v>
      </c>
      <c r="D269" s="17">
        <v>0</v>
      </c>
      <c r="E269" s="49">
        <v>0</v>
      </c>
      <c r="F269" s="49">
        <v>0</v>
      </c>
      <c r="G269" s="49">
        <v>0</v>
      </c>
      <c r="H269" s="49">
        <v>0</v>
      </c>
      <c r="I269" s="49">
        <v>0</v>
      </c>
      <c r="J269" s="49">
        <v>0</v>
      </c>
      <c r="K269" s="49">
        <v>0</v>
      </c>
      <c r="L269" s="49">
        <v>0</v>
      </c>
      <c r="M269" s="49">
        <v>0</v>
      </c>
      <c r="N269" s="49">
        <v>0</v>
      </c>
    </row>
    <row r="270" spans="1:14" x14ac:dyDescent="0.2">
      <c r="A270" s="33">
        <v>844</v>
      </c>
      <c r="B270" s="33" t="s">
        <v>287</v>
      </c>
      <c r="C270" s="17">
        <v>0</v>
      </c>
      <c r="D270" s="17">
        <v>0</v>
      </c>
      <c r="E270" s="49">
        <v>0</v>
      </c>
      <c r="F270" s="49">
        <v>0</v>
      </c>
      <c r="G270" s="49">
        <v>0</v>
      </c>
      <c r="H270" s="49">
        <v>0</v>
      </c>
      <c r="I270" s="49">
        <v>0</v>
      </c>
      <c r="J270" s="49">
        <v>0</v>
      </c>
      <c r="K270" s="49">
        <v>0</v>
      </c>
      <c r="L270" s="49">
        <v>0</v>
      </c>
      <c r="M270" s="49">
        <v>0</v>
      </c>
      <c r="N270" s="49">
        <v>0</v>
      </c>
    </row>
    <row r="271" spans="1:14" x14ac:dyDescent="0.2">
      <c r="A271" s="33">
        <v>845</v>
      </c>
      <c r="B271" s="33" t="s">
        <v>288</v>
      </c>
      <c r="C271" s="17">
        <v>0</v>
      </c>
      <c r="D271" s="17">
        <v>0</v>
      </c>
      <c r="E271" s="49">
        <v>0</v>
      </c>
      <c r="F271" s="49">
        <v>0</v>
      </c>
      <c r="G271" s="49">
        <v>0</v>
      </c>
      <c r="H271" s="49">
        <v>0</v>
      </c>
      <c r="I271" s="49">
        <v>0</v>
      </c>
      <c r="J271" s="49">
        <v>0</v>
      </c>
      <c r="K271" s="49">
        <v>0</v>
      </c>
      <c r="L271" s="49">
        <v>0</v>
      </c>
      <c r="M271" s="49">
        <v>0</v>
      </c>
      <c r="N271" s="49">
        <v>0</v>
      </c>
    </row>
    <row r="272" spans="1:14" x14ac:dyDescent="0.2">
      <c r="A272" s="33">
        <v>847</v>
      </c>
      <c r="B272" s="33" t="s">
        <v>289</v>
      </c>
      <c r="C272" s="17">
        <v>0</v>
      </c>
      <c r="D272" s="17">
        <v>0</v>
      </c>
      <c r="E272" s="49">
        <v>0</v>
      </c>
      <c r="F272" s="49">
        <v>0</v>
      </c>
      <c r="G272" s="49">
        <v>0</v>
      </c>
      <c r="H272" s="49">
        <v>0</v>
      </c>
      <c r="I272" s="49">
        <v>0</v>
      </c>
      <c r="J272" s="49">
        <v>0</v>
      </c>
      <c r="K272" s="49">
        <v>0</v>
      </c>
      <c r="L272" s="49">
        <v>0</v>
      </c>
      <c r="M272" s="49">
        <v>0</v>
      </c>
      <c r="N272" s="49">
        <v>0</v>
      </c>
    </row>
    <row r="273" spans="1:14" x14ac:dyDescent="0.2">
      <c r="A273" s="33">
        <v>848</v>
      </c>
      <c r="B273" s="33" t="s">
        <v>290</v>
      </c>
      <c r="C273" s="17">
        <v>278327</v>
      </c>
      <c r="D273" s="17">
        <v>292756</v>
      </c>
      <c r="E273" s="49">
        <v>14429</v>
      </c>
      <c r="F273" s="49">
        <v>0</v>
      </c>
      <c r="G273" s="49">
        <v>4347105</v>
      </c>
      <c r="H273" s="49">
        <v>4572475</v>
      </c>
      <c r="I273" s="49">
        <v>0</v>
      </c>
      <c r="J273" s="49">
        <v>225370</v>
      </c>
      <c r="K273" s="49">
        <v>3063947</v>
      </c>
      <c r="L273" s="49">
        <v>3222790</v>
      </c>
      <c r="M273" s="49">
        <v>0</v>
      </c>
      <c r="N273" s="49">
        <v>158843</v>
      </c>
    </row>
    <row r="274" spans="1:14" x14ac:dyDescent="0.2">
      <c r="A274" s="33">
        <v>850</v>
      </c>
      <c r="B274" s="33" t="s">
        <v>291</v>
      </c>
      <c r="C274" s="17">
        <v>0</v>
      </c>
      <c r="D274" s="17">
        <v>0</v>
      </c>
      <c r="E274" s="49">
        <v>0</v>
      </c>
      <c r="F274" s="49">
        <v>0</v>
      </c>
      <c r="G274" s="49">
        <v>0</v>
      </c>
      <c r="H274" s="49">
        <v>0</v>
      </c>
      <c r="I274" s="49">
        <v>0</v>
      </c>
      <c r="J274" s="49">
        <v>0</v>
      </c>
      <c r="K274" s="49">
        <v>0</v>
      </c>
      <c r="L274" s="49">
        <v>0</v>
      </c>
      <c r="M274" s="49">
        <v>0</v>
      </c>
      <c r="N274" s="49">
        <v>0</v>
      </c>
    </row>
    <row r="275" spans="1:14" x14ac:dyDescent="0.2">
      <c r="A275" s="33">
        <v>851</v>
      </c>
      <c r="B275" s="33" t="s">
        <v>292</v>
      </c>
      <c r="C275" s="17">
        <v>9316</v>
      </c>
      <c r="D275" s="17">
        <v>8875</v>
      </c>
      <c r="E275" s="49">
        <v>0</v>
      </c>
      <c r="F275" s="49">
        <v>441</v>
      </c>
      <c r="G275" s="49">
        <v>145509</v>
      </c>
      <c r="H275" s="49">
        <v>138617</v>
      </c>
      <c r="I275" s="49">
        <v>6892</v>
      </c>
      <c r="J275" s="49">
        <v>0</v>
      </c>
      <c r="K275" s="49">
        <v>102562</v>
      </c>
      <c r="L275" s="49">
        <v>97701</v>
      </c>
      <c r="M275" s="49">
        <v>4861</v>
      </c>
      <c r="N275" s="49">
        <v>0</v>
      </c>
    </row>
    <row r="276" spans="1:14" x14ac:dyDescent="0.2">
      <c r="A276" s="33">
        <v>852</v>
      </c>
      <c r="B276" s="33" t="s">
        <v>293</v>
      </c>
      <c r="C276" s="17">
        <v>9863</v>
      </c>
      <c r="D276" s="17">
        <v>10753</v>
      </c>
      <c r="E276" s="49">
        <v>890</v>
      </c>
      <c r="F276" s="49">
        <v>0</v>
      </c>
      <c r="G276" s="49">
        <v>154046</v>
      </c>
      <c r="H276" s="49">
        <v>167947</v>
      </c>
      <c r="I276" s="49">
        <v>0</v>
      </c>
      <c r="J276" s="49">
        <v>13901</v>
      </c>
      <c r="K276" s="49">
        <v>108576</v>
      </c>
      <c r="L276" s="49">
        <v>118373</v>
      </c>
      <c r="M276" s="49">
        <v>0</v>
      </c>
      <c r="N276" s="49">
        <v>9797</v>
      </c>
    </row>
    <row r="277" spans="1:14" x14ac:dyDescent="0.2">
      <c r="A277" s="33">
        <v>853</v>
      </c>
      <c r="B277" s="33" t="s">
        <v>294</v>
      </c>
      <c r="C277" s="17">
        <v>0</v>
      </c>
      <c r="D277" s="17">
        <v>0</v>
      </c>
      <c r="E277" s="49">
        <v>0</v>
      </c>
      <c r="F277" s="49">
        <v>0</v>
      </c>
      <c r="G277" s="49">
        <v>0</v>
      </c>
      <c r="H277" s="49">
        <v>0</v>
      </c>
      <c r="I277" s="49">
        <v>0</v>
      </c>
      <c r="J277" s="49">
        <v>0</v>
      </c>
      <c r="K277" s="49">
        <v>0</v>
      </c>
      <c r="L277" s="49">
        <v>0</v>
      </c>
      <c r="M277" s="49">
        <v>0</v>
      </c>
      <c r="N277" s="49">
        <v>0</v>
      </c>
    </row>
    <row r="278" spans="1:14" x14ac:dyDescent="0.2">
      <c r="A278" s="33">
        <v>859</v>
      </c>
      <c r="B278" s="33" t="s">
        <v>295</v>
      </c>
      <c r="C278" s="17">
        <v>0</v>
      </c>
      <c r="D278" s="17">
        <v>0</v>
      </c>
      <c r="E278" s="49">
        <v>0</v>
      </c>
      <c r="F278" s="49">
        <v>0</v>
      </c>
      <c r="G278" s="49">
        <v>0</v>
      </c>
      <c r="H278" s="49">
        <v>0</v>
      </c>
      <c r="I278" s="49">
        <v>0</v>
      </c>
      <c r="J278" s="49">
        <v>0</v>
      </c>
      <c r="K278" s="49">
        <v>0</v>
      </c>
      <c r="L278" s="49">
        <v>0</v>
      </c>
      <c r="M278" s="49">
        <v>0</v>
      </c>
      <c r="N278" s="49">
        <v>0</v>
      </c>
    </row>
    <row r="279" spans="1:14" x14ac:dyDescent="0.2">
      <c r="A279" s="33">
        <v>861</v>
      </c>
      <c r="B279" s="33" t="s">
        <v>296</v>
      </c>
      <c r="C279" s="17">
        <v>0</v>
      </c>
      <c r="D279" s="17">
        <v>0</v>
      </c>
      <c r="E279" s="49">
        <v>0</v>
      </c>
      <c r="F279" s="49">
        <v>0</v>
      </c>
      <c r="G279" s="49">
        <v>0</v>
      </c>
      <c r="H279" s="49">
        <v>0</v>
      </c>
      <c r="I279" s="49">
        <v>0</v>
      </c>
      <c r="J279" s="49">
        <v>0</v>
      </c>
      <c r="K279" s="49">
        <v>0</v>
      </c>
      <c r="L279" s="49">
        <v>0</v>
      </c>
      <c r="M279" s="49">
        <v>0</v>
      </c>
      <c r="N279" s="49">
        <v>0</v>
      </c>
    </row>
    <row r="280" spans="1:14" x14ac:dyDescent="0.2">
      <c r="A280" s="33">
        <v>862</v>
      </c>
      <c r="B280" s="33" t="s">
        <v>297</v>
      </c>
      <c r="C280" s="17">
        <v>0</v>
      </c>
      <c r="D280" s="17">
        <v>0</v>
      </c>
      <c r="E280" s="49">
        <v>0</v>
      </c>
      <c r="F280" s="49">
        <v>0</v>
      </c>
      <c r="G280" s="49">
        <v>0</v>
      </c>
      <c r="H280" s="49">
        <v>0</v>
      </c>
      <c r="I280" s="49">
        <v>0</v>
      </c>
      <c r="J280" s="49">
        <v>0</v>
      </c>
      <c r="K280" s="49">
        <v>0</v>
      </c>
      <c r="L280" s="49">
        <v>0</v>
      </c>
      <c r="M280" s="49">
        <v>0</v>
      </c>
      <c r="N280" s="49">
        <v>0</v>
      </c>
    </row>
    <row r="281" spans="1:14" x14ac:dyDescent="0.2">
      <c r="A281" s="33">
        <v>863</v>
      </c>
      <c r="B281" s="33" t="s">
        <v>298</v>
      </c>
      <c r="C281" s="17">
        <v>0</v>
      </c>
      <c r="D281" s="17">
        <v>0</v>
      </c>
      <c r="E281" s="49">
        <v>0</v>
      </c>
      <c r="F281" s="49">
        <v>0</v>
      </c>
      <c r="G281" s="49">
        <v>0</v>
      </c>
      <c r="H281" s="49">
        <v>0</v>
      </c>
      <c r="I281" s="49">
        <v>0</v>
      </c>
      <c r="J281" s="49">
        <v>0</v>
      </c>
      <c r="K281" s="49">
        <v>0</v>
      </c>
      <c r="L281" s="49">
        <v>0</v>
      </c>
      <c r="M281" s="49">
        <v>0</v>
      </c>
      <c r="N281" s="49">
        <v>0</v>
      </c>
    </row>
    <row r="282" spans="1:14" x14ac:dyDescent="0.2">
      <c r="A282" s="33">
        <v>864</v>
      </c>
      <c r="B282" s="33" t="s">
        <v>299</v>
      </c>
      <c r="C282" s="17">
        <v>0</v>
      </c>
      <c r="D282" s="17">
        <v>0</v>
      </c>
      <c r="E282" s="49">
        <v>0</v>
      </c>
      <c r="F282" s="49">
        <v>0</v>
      </c>
      <c r="G282" s="49">
        <v>0</v>
      </c>
      <c r="H282" s="49">
        <v>0</v>
      </c>
      <c r="I282" s="49">
        <v>0</v>
      </c>
      <c r="J282" s="49">
        <v>0</v>
      </c>
      <c r="K282" s="49">
        <v>0</v>
      </c>
      <c r="L282" s="49">
        <v>0</v>
      </c>
      <c r="M282" s="49">
        <v>0</v>
      </c>
      <c r="N282" s="49">
        <v>0</v>
      </c>
    </row>
    <row r="283" spans="1:14" x14ac:dyDescent="0.2">
      <c r="A283" s="33">
        <v>865</v>
      </c>
      <c r="B283" s="33" t="s">
        <v>300</v>
      </c>
      <c r="C283" s="17">
        <v>0</v>
      </c>
      <c r="D283" s="17">
        <v>0</v>
      </c>
      <c r="E283" s="49">
        <v>0</v>
      </c>
      <c r="F283" s="49">
        <v>0</v>
      </c>
      <c r="G283" s="49">
        <v>0</v>
      </c>
      <c r="H283" s="49">
        <v>0</v>
      </c>
      <c r="I283" s="49">
        <v>0</v>
      </c>
      <c r="J283" s="49">
        <v>0</v>
      </c>
      <c r="K283" s="49">
        <v>0</v>
      </c>
      <c r="L283" s="49">
        <v>0</v>
      </c>
      <c r="M283" s="49">
        <v>0</v>
      </c>
      <c r="N283" s="49">
        <v>0</v>
      </c>
    </row>
    <row r="284" spans="1:14" x14ac:dyDescent="0.2">
      <c r="A284" s="33">
        <v>866</v>
      </c>
      <c r="B284" s="33" t="s">
        <v>301</v>
      </c>
      <c r="C284" s="17">
        <v>0</v>
      </c>
      <c r="D284" s="17">
        <v>0</v>
      </c>
      <c r="E284" s="49">
        <v>0</v>
      </c>
      <c r="F284" s="49">
        <v>0</v>
      </c>
      <c r="G284" s="49">
        <v>0</v>
      </c>
      <c r="H284" s="49">
        <v>0</v>
      </c>
      <c r="I284" s="49">
        <v>0</v>
      </c>
      <c r="J284" s="49">
        <v>0</v>
      </c>
      <c r="K284" s="49">
        <v>0</v>
      </c>
      <c r="L284" s="49">
        <v>0</v>
      </c>
      <c r="M284" s="49">
        <v>0</v>
      </c>
      <c r="N284" s="49">
        <v>0</v>
      </c>
    </row>
    <row r="285" spans="1:14" ht="25.5" x14ac:dyDescent="0.2">
      <c r="A285" s="33">
        <v>867</v>
      </c>
      <c r="B285" s="33" t="s">
        <v>302</v>
      </c>
      <c r="C285" s="17">
        <v>0</v>
      </c>
      <c r="D285" s="17">
        <v>0</v>
      </c>
      <c r="E285" s="49">
        <v>0</v>
      </c>
      <c r="F285" s="49">
        <v>0</v>
      </c>
      <c r="G285" s="49">
        <v>0</v>
      </c>
      <c r="H285" s="49">
        <v>0</v>
      </c>
      <c r="I285" s="49">
        <v>0</v>
      </c>
      <c r="J285" s="49">
        <v>0</v>
      </c>
      <c r="K285" s="49">
        <v>0</v>
      </c>
      <c r="L285" s="49">
        <v>0</v>
      </c>
      <c r="M285" s="49">
        <v>0</v>
      </c>
      <c r="N285" s="49">
        <v>0</v>
      </c>
    </row>
    <row r="286" spans="1:14" x14ac:dyDescent="0.2">
      <c r="A286" s="33">
        <v>868</v>
      </c>
      <c r="B286" s="33" t="s">
        <v>303</v>
      </c>
      <c r="C286" s="17">
        <v>0</v>
      </c>
      <c r="D286" s="17">
        <v>0</v>
      </c>
      <c r="E286" s="49">
        <v>0</v>
      </c>
      <c r="F286" s="49">
        <v>0</v>
      </c>
      <c r="G286" s="49">
        <v>0</v>
      </c>
      <c r="H286" s="49">
        <v>0</v>
      </c>
      <c r="I286" s="49">
        <v>0</v>
      </c>
      <c r="J286" s="49">
        <v>0</v>
      </c>
      <c r="K286" s="49">
        <v>0</v>
      </c>
      <c r="L286" s="49">
        <v>0</v>
      </c>
      <c r="M286" s="49">
        <v>0</v>
      </c>
      <c r="N286" s="49">
        <v>0</v>
      </c>
    </row>
    <row r="287" spans="1:14" x14ac:dyDescent="0.2">
      <c r="A287" s="33">
        <v>869</v>
      </c>
      <c r="B287" s="33" t="s">
        <v>304</v>
      </c>
      <c r="C287" s="17">
        <v>0</v>
      </c>
      <c r="D287" s="17">
        <v>0</v>
      </c>
      <c r="E287" s="49">
        <v>0</v>
      </c>
      <c r="F287" s="49">
        <v>0</v>
      </c>
      <c r="G287" s="49">
        <v>0</v>
      </c>
      <c r="H287" s="49">
        <v>0</v>
      </c>
      <c r="I287" s="49">
        <v>0</v>
      </c>
      <c r="J287" s="49">
        <v>0</v>
      </c>
      <c r="K287" s="49">
        <v>0</v>
      </c>
      <c r="L287" s="49">
        <v>0</v>
      </c>
      <c r="M287" s="49">
        <v>0</v>
      </c>
      <c r="N287" s="49">
        <v>0</v>
      </c>
    </row>
    <row r="288" spans="1:14" x14ac:dyDescent="0.2">
      <c r="A288" s="33">
        <v>879</v>
      </c>
      <c r="B288" s="33" t="s">
        <v>305</v>
      </c>
      <c r="C288" s="17">
        <v>0</v>
      </c>
      <c r="D288" s="17">
        <v>0</v>
      </c>
      <c r="E288" s="49">
        <v>0</v>
      </c>
      <c r="F288" s="49">
        <v>0</v>
      </c>
      <c r="G288" s="49">
        <v>0</v>
      </c>
      <c r="H288" s="49">
        <v>0</v>
      </c>
      <c r="I288" s="49">
        <v>0</v>
      </c>
      <c r="J288" s="49">
        <v>0</v>
      </c>
      <c r="K288" s="49">
        <v>0</v>
      </c>
      <c r="L288" s="49">
        <v>0</v>
      </c>
      <c r="M288" s="49">
        <v>0</v>
      </c>
      <c r="N288" s="49">
        <v>0</v>
      </c>
    </row>
    <row r="289" spans="1:14" x14ac:dyDescent="0.2">
      <c r="A289" s="33">
        <v>911</v>
      </c>
      <c r="B289" s="33" t="s">
        <v>306</v>
      </c>
      <c r="C289" s="17">
        <v>0</v>
      </c>
      <c r="D289" s="17">
        <v>0</v>
      </c>
      <c r="E289" s="49">
        <v>0</v>
      </c>
      <c r="F289" s="49">
        <v>0</v>
      </c>
      <c r="G289" s="49">
        <v>0</v>
      </c>
      <c r="H289" s="49">
        <v>0</v>
      </c>
      <c r="I289" s="49">
        <v>0</v>
      </c>
      <c r="J289" s="49">
        <v>0</v>
      </c>
      <c r="K289" s="49">
        <v>0</v>
      </c>
      <c r="L289" s="49">
        <v>0</v>
      </c>
      <c r="M289" s="49">
        <v>0</v>
      </c>
      <c r="N289" s="49">
        <v>0</v>
      </c>
    </row>
    <row r="290" spans="1:14" x14ac:dyDescent="0.2">
      <c r="A290" s="33">
        <v>912</v>
      </c>
      <c r="B290" s="33" t="s">
        <v>307</v>
      </c>
      <c r="C290" s="17">
        <v>95872</v>
      </c>
      <c r="D290" s="17">
        <v>94691</v>
      </c>
      <c r="E290" s="49">
        <v>0</v>
      </c>
      <c r="F290" s="49">
        <v>1181</v>
      </c>
      <c r="G290" s="49">
        <v>1497392</v>
      </c>
      <c r="H290" s="49">
        <v>1478960</v>
      </c>
      <c r="I290" s="49">
        <v>18432</v>
      </c>
      <c r="J290" s="49">
        <v>0</v>
      </c>
      <c r="K290" s="49">
        <v>1055395</v>
      </c>
      <c r="L290" s="49">
        <v>1042407</v>
      </c>
      <c r="M290" s="49">
        <v>12988</v>
      </c>
      <c r="N290" s="49">
        <v>0</v>
      </c>
    </row>
    <row r="291" spans="1:14" x14ac:dyDescent="0.2">
      <c r="A291" s="33">
        <v>913</v>
      </c>
      <c r="B291" s="33" t="s">
        <v>308</v>
      </c>
      <c r="C291" s="17">
        <v>357</v>
      </c>
      <c r="D291" s="17">
        <v>453</v>
      </c>
      <c r="E291" s="49">
        <v>96</v>
      </c>
      <c r="F291" s="49">
        <v>0</v>
      </c>
      <c r="G291" s="49">
        <v>5581</v>
      </c>
      <c r="H291" s="49">
        <v>7070</v>
      </c>
      <c r="I291" s="49">
        <v>0</v>
      </c>
      <c r="J291" s="49">
        <v>1489</v>
      </c>
      <c r="K291" s="49">
        <v>3934</v>
      </c>
      <c r="L291" s="49">
        <v>4983</v>
      </c>
      <c r="M291" s="49">
        <v>0</v>
      </c>
      <c r="N291" s="49">
        <v>1049</v>
      </c>
    </row>
    <row r="292" spans="1:14" x14ac:dyDescent="0.2">
      <c r="A292" s="33">
        <v>916</v>
      </c>
      <c r="B292" s="33" t="s">
        <v>309</v>
      </c>
      <c r="C292" s="17">
        <v>0</v>
      </c>
      <c r="D292" s="17">
        <v>0</v>
      </c>
      <c r="E292" s="49">
        <v>0</v>
      </c>
      <c r="F292" s="49">
        <v>0</v>
      </c>
      <c r="G292" s="49">
        <v>0</v>
      </c>
      <c r="H292" s="49">
        <v>0</v>
      </c>
      <c r="I292" s="49">
        <v>0</v>
      </c>
      <c r="J292" s="49">
        <v>0</v>
      </c>
      <c r="K292" s="49">
        <v>0</v>
      </c>
      <c r="L292" s="49">
        <v>0</v>
      </c>
      <c r="M292" s="49">
        <v>0</v>
      </c>
      <c r="N292" s="49">
        <v>0</v>
      </c>
    </row>
    <row r="293" spans="1:14" x14ac:dyDescent="0.2">
      <c r="A293" s="33">
        <v>920</v>
      </c>
      <c r="B293" s="33" t="s">
        <v>310</v>
      </c>
      <c r="C293" s="17">
        <v>0</v>
      </c>
      <c r="D293" s="17">
        <v>0</v>
      </c>
      <c r="E293" s="49">
        <v>0</v>
      </c>
      <c r="F293" s="49">
        <v>0</v>
      </c>
      <c r="G293" s="49">
        <v>0</v>
      </c>
      <c r="H293" s="49">
        <v>0</v>
      </c>
      <c r="I293" s="49">
        <v>0</v>
      </c>
      <c r="J293" s="49">
        <v>0</v>
      </c>
      <c r="K293" s="49">
        <v>0</v>
      </c>
      <c r="L293" s="49">
        <v>0</v>
      </c>
      <c r="M293" s="49">
        <v>0</v>
      </c>
      <c r="N293" s="49">
        <v>0</v>
      </c>
    </row>
    <row r="294" spans="1:14" x14ac:dyDescent="0.2">
      <c r="A294" s="33">
        <v>922</v>
      </c>
      <c r="B294" s="33" t="s">
        <v>311</v>
      </c>
      <c r="C294" s="17">
        <v>143123</v>
      </c>
      <c r="D294" s="17">
        <v>136995</v>
      </c>
      <c r="E294" s="49">
        <v>0</v>
      </c>
      <c r="F294" s="49">
        <v>6128</v>
      </c>
      <c r="G294" s="49">
        <v>2235403</v>
      </c>
      <c r="H294" s="49">
        <v>2139689</v>
      </c>
      <c r="I294" s="49">
        <v>95714</v>
      </c>
      <c r="J294" s="49">
        <v>0</v>
      </c>
      <c r="K294" s="49">
        <v>1575565</v>
      </c>
      <c r="L294" s="49">
        <v>1508104</v>
      </c>
      <c r="M294" s="49">
        <v>67461</v>
      </c>
      <c r="N294" s="49">
        <v>0</v>
      </c>
    </row>
    <row r="295" spans="1:14" x14ac:dyDescent="0.2">
      <c r="A295" s="33">
        <v>937</v>
      </c>
      <c r="B295" s="33" t="s">
        <v>312</v>
      </c>
      <c r="C295" s="17">
        <v>19816</v>
      </c>
      <c r="D295" s="17">
        <v>17714</v>
      </c>
      <c r="E295" s="49">
        <v>0</v>
      </c>
      <c r="F295" s="49">
        <v>2102</v>
      </c>
      <c r="G295" s="49">
        <v>309500</v>
      </c>
      <c r="H295" s="49">
        <v>276663</v>
      </c>
      <c r="I295" s="49">
        <v>32837</v>
      </c>
      <c r="J295" s="49">
        <v>0</v>
      </c>
      <c r="K295" s="49">
        <v>218142</v>
      </c>
      <c r="L295" s="49">
        <v>194998</v>
      </c>
      <c r="M295" s="49">
        <v>23144</v>
      </c>
      <c r="N295" s="49">
        <v>0</v>
      </c>
    </row>
    <row r="296" spans="1:14" x14ac:dyDescent="0.2">
      <c r="A296" s="33">
        <v>938</v>
      </c>
      <c r="B296" s="33" t="s">
        <v>313</v>
      </c>
      <c r="C296" s="17">
        <v>7173</v>
      </c>
      <c r="D296" s="17">
        <v>8762</v>
      </c>
      <c r="E296" s="49">
        <v>1589</v>
      </c>
      <c r="F296" s="49">
        <v>0</v>
      </c>
      <c r="G296" s="49">
        <v>112030</v>
      </c>
      <c r="H296" s="49">
        <v>136857</v>
      </c>
      <c r="I296" s="49">
        <v>0</v>
      </c>
      <c r="J296" s="49">
        <v>24827</v>
      </c>
      <c r="K296" s="49">
        <v>78963</v>
      </c>
      <c r="L296" s="49">
        <v>96460</v>
      </c>
      <c r="M296" s="49">
        <v>0</v>
      </c>
      <c r="N296" s="49">
        <v>17497</v>
      </c>
    </row>
    <row r="297" spans="1:14" x14ac:dyDescent="0.2">
      <c r="A297" s="33">
        <v>942</v>
      </c>
      <c r="B297" s="33" t="s">
        <v>314</v>
      </c>
      <c r="C297" s="17">
        <v>15834</v>
      </c>
      <c r="D297" s="17">
        <v>15042</v>
      </c>
      <c r="E297" s="49">
        <v>0</v>
      </c>
      <c r="F297" s="49">
        <v>792</v>
      </c>
      <c r="G297" s="49">
        <v>247306</v>
      </c>
      <c r="H297" s="49">
        <v>234932</v>
      </c>
      <c r="I297" s="49">
        <v>12374</v>
      </c>
      <c r="J297" s="49">
        <v>0</v>
      </c>
      <c r="K297" s="49">
        <v>174307</v>
      </c>
      <c r="L297" s="49">
        <v>165586</v>
      </c>
      <c r="M297" s="49">
        <v>8721</v>
      </c>
      <c r="N297" s="49">
        <v>0</v>
      </c>
    </row>
    <row r="298" spans="1:14" x14ac:dyDescent="0.2">
      <c r="A298" s="33">
        <v>946</v>
      </c>
      <c r="B298" s="33" t="s">
        <v>315</v>
      </c>
      <c r="C298" s="17">
        <v>0</v>
      </c>
      <c r="D298" s="17">
        <v>0</v>
      </c>
      <c r="E298" s="49">
        <v>0</v>
      </c>
      <c r="F298" s="49">
        <v>0</v>
      </c>
      <c r="G298" s="49">
        <v>0</v>
      </c>
      <c r="H298" s="49">
        <v>0</v>
      </c>
      <c r="I298" s="49">
        <v>0</v>
      </c>
      <c r="J298" s="49">
        <v>0</v>
      </c>
      <c r="K298" s="49">
        <v>0</v>
      </c>
      <c r="L298" s="49">
        <v>0</v>
      </c>
      <c r="M298" s="49">
        <v>0</v>
      </c>
      <c r="N298" s="49">
        <v>0</v>
      </c>
    </row>
    <row r="299" spans="1:14" x14ac:dyDescent="0.2">
      <c r="A299" s="33">
        <v>948</v>
      </c>
      <c r="B299" s="33" t="s">
        <v>316</v>
      </c>
      <c r="C299" s="17">
        <v>11098</v>
      </c>
      <c r="D299" s="17">
        <v>9462</v>
      </c>
      <c r="E299" s="49">
        <v>0</v>
      </c>
      <c r="F299" s="49">
        <v>1636</v>
      </c>
      <c r="G299" s="49">
        <v>173333</v>
      </c>
      <c r="H299" s="49">
        <v>147788</v>
      </c>
      <c r="I299" s="49">
        <v>25545</v>
      </c>
      <c r="J299" s="49">
        <v>0</v>
      </c>
      <c r="K299" s="49">
        <v>122167</v>
      </c>
      <c r="L299" s="49">
        <v>104164</v>
      </c>
      <c r="M299" s="49">
        <v>18003</v>
      </c>
      <c r="N299" s="49">
        <v>0</v>
      </c>
    </row>
    <row r="300" spans="1:14" x14ac:dyDescent="0.2">
      <c r="A300" s="33">
        <v>957</v>
      </c>
      <c r="B300" s="33" t="s">
        <v>317</v>
      </c>
      <c r="C300" s="17">
        <v>4070</v>
      </c>
      <c r="D300" s="17">
        <v>3870</v>
      </c>
      <c r="E300" s="49">
        <v>0</v>
      </c>
      <c r="F300" s="49">
        <v>200</v>
      </c>
      <c r="G300" s="49">
        <v>63564</v>
      </c>
      <c r="H300" s="49">
        <v>60438</v>
      </c>
      <c r="I300" s="49">
        <v>3126</v>
      </c>
      <c r="J300" s="49">
        <v>0</v>
      </c>
      <c r="K300" s="49">
        <v>44803</v>
      </c>
      <c r="L300" s="49">
        <v>42598</v>
      </c>
      <c r="M300" s="49">
        <v>2205</v>
      </c>
      <c r="N300" s="49">
        <v>0</v>
      </c>
    </row>
    <row r="301" spans="1:14" x14ac:dyDescent="0.2">
      <c r="A301" s="33">
        <v>960</v>
      </c>
      <c r="B301" s="33" t="s">
        <v>318</v>
      </c>
      <c r="C301" s="17">
        <v>38390</v>
      </c>
      <c r="D301" s="17">
        <v>40528</v>
      </c>
      <c r="E301" s="49">
        <v>2138</v>
      </c>
      <c r="F301" s="49">
        <v>0</v>
      </c>
      <c r="G301" s="49">
        <v>599609</v>
      </c>
      <c r="H301" s="49">
        <v>632993</v>
      </c>
      <c r="I301" s="49">
        <v>0</v>
      </c>
      <c r="J301" s="49">
        <v>33384</v>
      </c>
      <c r="K301" s="49">
        <v>422617</v>
      </c>
      <c r="L301" s="49">
        <v>446149</v>
      </c>
      <c r="M301" s="49">
        <v>0</v>
      </c>
      <c r="N301" s="49">
        <v>23532</v>
      </c>
    </row>
    <row r="302" spans="1:14" x14ac:dyDescent="0.2">
      <c r="A302" s="33">
        <v>961</v>
      </c>
      <c r="B302" s="33" t="s">
        <v>319</v>
      </c>
      <c r="C302" s="17">
        <v>44774</v>
      </c>
      <c r="D302" s="17">
        <v>43104</v>
      </c>
      <c r="E302" s="49">
        <v>0</v>
      </c>
      <c r="F302" s="49">
        <v>1670</v>
      </c>
      <c r="G302" s="49">
        <v>699313</v>
      </c>
      <c r="H302" s="49">
        <v>673233</v>
      </c>
      <c r="I302" s="49">
        <v>26080</v>
      </c>
      <c r="J302" s="49">
        <v>0</v>
      </c>
      <c r="K302" s="49">
        <v>492893</v>
      </c>
      <c r="L302" s="49">
        <v>474511</v>
      </c>
      <c r="M302" s="49">
        <v>18382</v>
      </c>
      <c r="N302" s="49">
        <v>0</v>
      </c>
    </row>
    <row r="303" spans="1:14" x14ac:dyDescent="0.2">
      <c r="A303" s="33">
        <v>962</v>
      </c>
      <c r="B303" s="33" t="s">
        <v>320</v>
      </c>
      <c r="C303" s="17">
        <v>0</v>
      </c>
      <c r="D303" s="17">
        <v>0</v>
      </c>
      <c r="E303" s="49">
        <v>0</v>
      </c>
      <c r="F303" s="49">
        <v>0</v>
      </c>
      <c r="G303" s="49">
        <v>0</v>
      </c>
      <c r="H303" s="49">
        <v>0</v>
      </c>
      <c r="I303" s="49">
        <v>0</v>
      </c>
      <c r="J303" s="49">
        <v>0</v>
      </c>
      <c r="K303" s="49">
        <v>0</v>
      </c>
      <c r="L303" s="49">
        <v>0</v>
      </c>
      <c r="M303" s="49">
        <v>0</v>
      </c>
      <c r="N303" s="49">
        <v>0</v>
      </c>
    </row>
    <row r="304" spans="1:14" x14ac:dyDescent="0.2">
      <c r="A304" s="33">
        <v>963</v>
      </c>
      <c r="B304" s="33" t="s">
        <v>321</v>
      </c>
      <c r="C304" s="17">
        <v>0</v>
      </c>
      <c r="D304" s="17">
        <v>0</v>
      </c>
      <c r="E304" s="49">
        <v>0</v>
      </c>
      <c r="F304" s="49">
        <v>0</v>
      </c>
      <c r="G304" s="49">
        <v>0</v>
      </c>
      <c r="H304" s="49">
        <v>0</v>
      </c>
      <c r="I304" s="49">
        <v>0</v>
      </c>
      <c r="J304" s="49">
        <v>0</v>
      </c>
      <c r="K304" s="49">
        <v>0</v>
      </c>
      <c r="L304" s="49">
        <v>0</v>
      </c>
      <c r="M304" s="49">
        <v>0</v>
      </c>
      <c r="N304" s="49">
        <v>0</v>
      </c>
    </row>
    <row r="305" spans="1:14" x14ac:dyDescent="0.2">
      <c r="A305" s="33">
        <v>964</v>
      </c>
      <c r="B305" s="33" t="s">
        <v>322</v>
      </c>
      <c r="C305" s="17">
        <v>0</v>
      </c>
      <c r="D305" s="17">
        <v>0</v>
      </c>
      <c r="E305" s="49">
        <v>0</v>
      </c>
      <c r="F305" s="49">
        <v>0</v>
      </c>
      <c r="G305" s="49">
        <v>0</v>
      </c>
      <c r="H305" s="49">
        <v>0</v>
      </c>
      <c r="I305" s="49">
        <v>0</v>
      </c>
      <c r="J305" s="49">
        <v>0</v>
      </c>
      <c r="K305" s="49">
        <v>0</v>
      </c>
      <c r="L305" s="49">
        <v>0</v>
      </c>
      <c r="M305" s="49">
        <v>0</v>
      </c>
      <c r="N305" s="49">
        <v>0</v>
      </c>
    </row>
    <row r="306" spans="1:14" x14ac:dyDescent="0.2">
      <c r="A306" s="33">
        <v>968</v>
      </c>
      <c r="B306" s="33" t="s">
        <v>323</v>
      </c>
      <c r="C306" s="17">
        <v>0</v>
      </c>
      <c r="D306" s="17">
        <v>0</v>
      </c>
      <c r="E306" s="49">
        <v>0</v>
      </c>
      <c r="F306" s="49">
        <v>0</v>
      </c>
      <c r="G306" s="49">
        <v>0</v>
      </c>
      <c r="H306" s="49">
        <v>0</v>
      </c>
      <c r="I306" s="49">
        <v>0</v>
      </c>
      <c r="J306" s="49">
        <v>0</v>
      </c>
      <c r="K306" s="49">
        <v>0</v>
      </c>
      <c r="L306" s="49">
        <v>0</v>
      </c>
      <c r="M306" s="49">
        <v>0</v>
      </c>
      <c r="N306" s="49">
        <v>0</v>
      </c>
    </row>
    <row r="307" spans="1:14" x14ac:dyDescent="0.2">
      <c r="A307" s="33">
        <v>972</v>
      </c>
      <c r="B307" s="33" t="s">
        <v>324</v>
      </c>
      <c r="C307" s="17">
        <v>0</v>
      </c>
      <c r="D307" s="17">
        <v>0</v>
      </c>
      <c r="E307" s="49">
        <v>0</v>
      </c>
      <c r="F307" s="49">
        <v>0</v>
      </c>
      <c r="G307" s="49">
        <v>0</v>
      </c>
      <c r="H307" s="49">
        <v>0</v>
      </c>
      <c r="I307" s="49">
        <v>0</v>
      </c>
      <c r="J307" s="49">
        <v>0</v>
      </c>
      <c r="K307" s="49">
        <v>0</v>
      </c>
      <c r="L307" s="49">
        <v>0</v>
      </c>
      <c r="M307" s="49">
        <v>0</v>
      </c>
      <c r="N307" s="49">
        <v>0</v>
      </c>
    </row>
    <row r="308" spans="1:14" ht="25.5" x14ac:dyDescent="0.2">
      <c r="A308" s="33">
        <v>980</v>
      </c>
      <c r="B308" s="33" t="s">
        <v>325</v>
      </c>
      <c r="C308" s="17">
        <v>0</v>
      </c>
      <c r="D308" s="17">
        <v>0</v>
      </c>
      <c r="E308" s="49">
        <v>0</v>
      </c>
      <c r="F308" s="49">
        <v>0</v>
      </c>
      <c r="G308" s="49">
        <v>0</v>
      </c>
      <c r="H308" s="49">
        <v>0</v>
      </c>
      <c r="I308" s="49">
        <v>0</v>
      </c>
      <c r="J308" s="49">
        <v>0</v>
      </c>
      <c r="K308" s="49">
        <v>0</v>
      </c>
      <c r="L308" s="49">
        <v>0</v>
      </c>
      <c r="M308" s="49">
        <v>0</v>
      </c>
      <c r="N308" s="49">
        <v>0</v>
      </c>
    </row>
    <row r="309" spans="1:14" x14ac:dyDescent="0.2">
      <c r="A309" s="33">
        <v>986</v>
      </c>
      <c r="B309" s="33" t="s">
        <v>326</v>
      </c>
      <c r="C309" s="17">
        <v>0</v>
      </c>
      <c r="D309" s="17">
        <v>0</v>
      </c>
      <c r="E309" s="49">
        <v>0</v>
      </c>
      <c r="F309" s="49">
        <v>0</v>
      </c>
      <c r="G309" s="49">
        <v>0</v>
      </c>
      <c r="H309" s="49">
        <v>0</v>
      </c>
      <c r="I309" s="49">
        <v>0</v>
      </c>
      <c r="J309" s="49">
        <v>0</v>
      </c>
      <c r="K309" s="49">
        <v>0</v>
      </c>
      <c r="L309" s="49">
        <v>0</v>
      </c>
      <c r="M309" s="49">
        <v>0</v>
      </c>
      <c r="N309" s="49">
        <v>0</v>
      </c>
    </row>
    <row r="310" spans="1:14" x14ac:dyDescent="0.2">
      <c r="A310" s="33">
        <v>989</v>
      </c>
      <c r="B310" s="33" t="s">
        <v>327</v>
      </c>
      <c r="C310" s="17">
        <v>0</v>
      </c>
      <c r="D310" s="17">
        <v>0</v>
      </c>
      <c r="E310" s="49">
        <v>0</v>
      </c>
      <c r="F310" s="49">
        <v>0</v>
      </c>
      <c r="G310" s="49">
        <v>0</v>
      </c>
      <c r="H310" s="49">
        <v>0</v>
      </c>
      <c r="I310" s="49">
        <v>0</v>
      </c>
      <c r="J310" s="49">
        <v>0</v>
      </c>
      <c r="K310" s="49">
        <v>0</v>
      </c>
      <c r="L310" s="49">
        <v>0</v>
      </c>
      <c r="M310" s="49">
        <v>0</v>
      </c>
      <c r="N310" s="49">
        <v>0</v>
      </c>
    </row>
    <row r="311" spans="1:14" x14ac:dyDescent="0.2">
      <c r="A311" s="33">
        <v>992</v>
      </c>
      <c r="B311" s="33" t="s">
        <v>328</v>
      </c>
      <c r="C311" s="17">
        <v>0</v>
      </c>
      <c r="D311" s="17">
        <v>0</v>
      </c>
      <c r="E311" s="49">
        <v>0</v>
      </c>
      <c r="F311" s="49">
        <v>0</v>
      </c>
      <c r="G311" s="49">
        <v>0</v>
      </c>
      <c r="H311" s="49">
        <v>0</v>
      </c>
      <c r="I311" s="49">
        <v>0</v>
      </c>
      <c r="J311" s="49">
        <v>0</v>
      </c>
      <c r="K311" s="49">
        <v>0</v>
      </c>
      <c r="L311" s="49">
        <v>0</v>
      </c>
      <c r="M311" s="49">
        <v>0</v>
      </c>
      <c r="N311" s="49">
        <v>0</v>
      </c>
    </row>
    <row r="312" spans="1:14" x14ac:dyDescent="0.2">
      <c r="A312" s="33">
        <v>993</v>
      </c>
      <c r="B312" s="33" t="s">
        <v>329</v>
      </c>
      <c r="C312" s="17">
        <v>0</v>
      </c>
      <c r="D312" s="17">
        <v>0</v>
      </c>
      <c r="E312" s="49">
        <v>0</v>
      </c>
      <c r="F312" s="49">
        <v>0</v>
      </c>
      <c r="G312" s="49">
        <v>0</v>
      </c>
      <c r="H312" s="49">
        <v>0</v>
      </c>
      <c r="I312" s="49">
        <v>0</v>
      </c>
      <c r="J312" s="49">
        <v>0</v>
      </c>
      <c r="K312" s="49">
        <v>0</v>
      </c>
      <c r="L312" s="49">
        <v>0</v>
      </c>
      <c r="M312" s="49">
        <v>0</v>
      </c>
      <c r="N312" s="49">
        <v>0</v>
      </c>
    </row>
    <row r="313" spans="1:14" x14ac:dyDescent="0.2">
      <c r="A313" s="33">
        <v>995</v>
      </c>
      <c r="B313" s="33" t="s">
        <v>330</v>
      </c>
      <c r="C313" s="17">
        <v>0</v>
      </c>
      <c r="D313" s="17">
        <v>0</v>
      </c>
      <c r="E313" s="49">
        <v>0</v>
      </c>
      <c r="F313" s="49">
        <v>0</v>
      </c>
      <c r="G313" s="49">
        <v>0</v>
      </c>
      <c r="H313" s="49">
        <v>0</v>
      </c>
      <c r="I313" s="49">
        <v>0</v>
      </c>
      <c r="J313" s="49">
        <v>0</v>
      </c>
      <c r="K313" s="49">
        <v>0</v>
      </c>
      <c r="L313" s="49">
        <v>0</v>
      </c>
      <c r="M313" s="49">
        <v>0</v>
      </c>
      <c r="N313" s="49">
        <v>0</v>
      </c>
    </row>
    <row r="314" spans="1:14" x14ac:dyDescent="0.2">
      <c r="A314" s="33">
        <v>999</v>
      </c>
      <c r="B314" s="33" t="s">
        <v>331</v>
      </c>
      <c r="C314" s="17">
        <v>616742</v>
      </c>
      <c r="D314" s="17">
        <v>656557</v>
      </c>
      <c r="E314" s="49">
        <v>39815</v>
      </c>
      <c r="F314" s="49">
        <v>0</v>
      </c>
      <c r="G314" s="49">
        <v>9632720</v>
      </c>
      <c r="H314" s="49">
        <v>10254578</v>
      </c>
      <c r="I314" s="49">
        <v>0</v>
      </c>
      <c r="J314" s="49">
        <v>621858</v>
      </c>
      <c r="K314" s="49">
        <v>6789374</v>
      </c>
      <c r="L314" s="49">
        <v>7227673</v>
      </c>
      <c r="M314" s="49">
        <v>0</v>
      </c>
      <c r="N314" s="49">
        <v>438299</v>
      </c>
    </row>
    <row r="316" spans="1:14" ht="15" x14ac:dyDescent="0.35">
      <c r="B316" s="84" t="s">
        <v>385</v>
      </c>
      <c r="C316" s="95">
        <v>51671565</v>
      </c>
      <c r="D316" s="95">
        <v>51671565</v>
      </c>
      <c r="E316" s="95">
        <v>697802</v>
      </c>
      <c r="F316" s="95">
        <v>697802</v>
      </c>
      <c r="G316" s="95">
        <v>807043699</v>
      </c>
      <c r="H316" s="95">
        <v>807043699</v>
      </c>
      <c r="I316" s="95">
        <v>10898828</v>
      </c>
      <c r="J316" s="95">
        <v>10898828</v>
      </c>
      <c r="K316" s="95">
        <v>568823810</v>
      </c>
      <c r="L316" s="95">
        <v>568823810</v>
      </c>
      <c r="M316" s="95">
        <v>7681771</v>
      </c>
      <c r="N316" s="95">
        <v>7681771</v>
      </c>
    </row>
  </sheetData>
  <sheetProtection algorithmName="SHA-512" hashValue="vN04jz8c6N0LRVqxnebDTQnHguOrgVlJ/l56q8Aj6DJQpcRCYuQus9whoKGKumP0addktNQfuqvMiYZ3B1eVEQ==" saltValue="8yrm/jEP1BbtwoelLmtrGQ==" spinCount="100000" sheet="1" objects="1" scenarios="1"/>
  <mergeCells count="7">
    <mergeCell ref="C3:D3"/>
    <mergeCell ref="C4:F4"/>
    <mergeCell ref="G4:J4"/>
    <mergeCell ref="K4:N4"/>
    <mergeCell ref="C5:D5"/>
    <mergeCell ref="G5:H5"/>
    <mergeCell ref="K5:L5"/>
  </mergeCells>
  <pageMargins left="0" right="0" top="0.25" bottom="0.5" header="0.3" footer="0.3"/>
  <pageSetup scale="75" orientation="landscape" r:id="rId1"/>
  <headerFooter>
    <oddFooter>&amp;L&amp;Z&amp;F&amp;R&amp;D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Z316"/>
  <sheetViews>
    <sheetView showRowColHeaders="0" workbookViewId="0"/>
  </sheetViews>
  <sheetFormatPr defaultRowHeight="15" x14ac:dyDescent="0.25"/>
  <cols>
    <col min="1" max="1" width="10.42578125" style="2" customWidth="1"/>
    <col min="2" max="2" width="1.42578125" style="2" customWidth="1"/>
    <col min="3" max="3" width="54.28515625" style="2" bestFit="1" customWidth="1"/>
    <col min="4" max="4" width="1.42578125" style="2" customWidth="1"/>
    <col min="5" max="5" width="14.28515625" style="2" bestFit="1" customWidth="1"/>
    <col min="6" max="6" width="1.42578125" style="2" customWidth="1"/>
    <col min="7" max="7" width="11.5703125" style="49" bestFit="1" customWidth="1"/>
    <col min="8" max="8" width="1.42578125" style="2" customWidth="1"/>
    <col min="9" max="9" width="14" style="2" bestFit="1" customWidth="1"/>
    <col min="10" max="10" width="1.42578125" style="2" customWidth="1"/>
    <col min="11" max="11" width="11.5703125" style="49" bestFit="1" customWidth="1"/>
    <col min="12" max="12" width="1.42578125" style="2" customWidth="1"/>
    <col min="13" max="13" width="14" style="2" bestFit="1" customWidth="1"/>
    <col min="14" max="14" width="1.42578125" style="2" customWidth="1"/>
    <col min="15" max="15" width="11.5703125" style="49" bestFit="1" customWidth="1"/>
    <col min="16" max="16" width="2.85546875" customWidth="1"/>
    <col min="17" max="17" width="10.42578125" style="2" bestFit="1" customWidth="1"/>
    <col min="18" max="18" width="1.42578125" style="2" customWidth="1"/>
    <col min="19" max="19" width="11.5703125" style="49" bestFit="1" customWidth="1"/>
    <col min="20" max="20" width="2.85546875" customWidth="1"/>
    <col min="21" max="21" width="10.42578125" bestFit="1" customWidth="1"/>
    <col min="22" max="22" width="1.140625" customWidth="1"/>
    <col min="23" max="23" width="12.28515625" bestFit="1" customWidth="1"/>
    <col min="24" max="24" width="15.7109375" customWidth="1"/>
    <col min="25" max="25" width="27.140625" customWidth="1"/>
    <col min="26" max="26" width="16" style="99" customWidth="1"/>
  </cols>
  <sheetData>
    <row r="1" spans="1:25" ht="15.75" x14ac:dyDescent="0.25">
      <c r="A1" s="1" t="s">
        <v>422</v>
      </c>
      <c r="E1" s="3" t="s">
        <v>1</v>
      </c>
      <c r="F1" s="3"/>
      <c r="G1" s="97" t="s">
        <v>2</v>
      </c>
      <c r="I1" s="3" t="s">
        <v>3</v>
      </c>
      <c r="J1" s="3"/>
      <c r="K1" s="97" t="s">
        <v>4</v>
      </c>
      <c r="M1" s="3" t="s">
        <v>5</v>
      </c>
      <c r="N1" s="3"/>
      <c r="O1" s="97" t="s">
        <v>6</v>
      </c>
      <c r="P1" s="3"/>
      <c r="Q1" s="3" t="s">
        <v>7</v>
      </c>
      <c r="R1" s="3"/>
      <c r="S1" s="97" t="s">
        <v>8</v>
      </c>
      <c r="T1" s="3"/>
      <c r="U1" s="98" t="s">
        <v>9</v>
      </c>
      <c r="V1" s="98"/>
      <c r="W1" s="98" t="s">
        <v>10</v>
      </c>
    </row>
    <row r="2" spans="1:25" x14ac:dyDescent="0.25">
      <c r="E2" s="165" t="s">
        <v>423</v>
      </c>
      <c r="F2" s="165"/>
      <c r="G2" s="165"/>
      <c r="I2" s="165" t="s">
        <v>424</v>
      </c>
      <c r="J2" s="165"/>
      <c r="K2" s="165"/>
      <c r="M2" s="165" t="s">
        <v>425</v>
      </c>
      <c r="N2" s="165"/>
      <c r="O2" s="165"/>
      <c r="P2" s="100"/>
      <c r="Q2" s="165" t="s">
        <v>426</v>
      </c>
      <c r="R2" s="165"/>
      <c r="S2" s="165"/>
      <c r="T2" s="100"/>
      <c r="U2" s="160" t="s">
        <v>427</v>
      </c>
      <c r="V2" s="160"/>
      <c r="W2" s="160"/>
    </row>
    <row r="3" spans="1:25" x14ac:dyDescent="0.25">
      <c r="E3" s="101" t="s">
        <v>14</v>
      </c>
      <c r="F3" s="102"/>
      <c r="G3" s="103" t="s">
        <v>428</v>
      </c>
      <c r="I3" s="5" t="s">
        <v>14</v>
      </c>
      <c r="J3"/>
      <c r="K3" s="17" t="s">
        <v>428</v>
      </c>
      <c r="M3" s="5" t="s">
        <v>14</v>
      </c>
      <c r="N3"/>
      <c r="O3" s="17" t="s">
        <v>428</v>
      </c>
      <c r="P3" s="2"/>
      <c r="Q3" s="5" t="s">
        <v>14</v>
      </c>
      <c r="R3"/>
      <c r="S3" s="17" t="s">
        <v>428</v>
      </c>
      <c r="T3" s="2"/>
      <c r="U3" s="10" t="s">
        <v>14</v>
      </c>
      <c r="V3" s="10"/>
      <c r="W3" s="10" t="s">
        <v>428</v>
      </c>
    </row>
    <row r="4" spans="1:25" x14ac:dyDescent="0.25">
      <c r="A4" s="96" t="s">
        <v>18</v>
      </c>
      <c r="B4" s="7"/>
      <c r="C4" s="96" t="s">
        <v>13</v>
      </c>
      <c r="D4" s="8"/>
      <c r="E4" s="104" t="s">
        <v>20</v>
      </c>
      <c r="F4" s="102"/>
      <c r="G4" s="105" t="s">
        <v>429</v>
      </c>
      <c r="H4" s="8"/>
      <c r="I4" s="9" t="s">
        <v>20</v>
      </c>
      <c r="J4"/>
      <c r="K4" s="18" t="s">
        <v>429</v>
      </c>
      <c r="L4" s="8"/>
      <c r="M4" s="9" t="s">
        <v>20</v>
      </c>
      <c r="N4"/>
      <c r="O4" s="18" t="s">
        <v>429</v>
      </c>
      <c r="P4" s="7"/>
      <c r="Q4" s="9" t="s">
        <v>20</v>
      </c>
      <c r="R4"/>
      <c r="S4" s="18" t="s">
        <v>429</v>
      </c>
      <c r="T4" s="7"/>
      <c r="U4" s="96" t="s">
        <v>20</v>
      </c>
      <c r="V4" s="30"/>
      <c r="W4" s="96" t="s">
        <v>429</v>
      </c>
    </row>
    <row r="5" spans="1:25" x14ac:dyDescent="0.25">
      <c r="D5" s="11"/>
      <c r="F5"/>
      <c r="G5" s="106"/>
      <c r="H5" s="11"/>
      <c r="J5"/>
      <c r="K5" s="106"/>
      <c r="L5" s="11"/>
      <c r="N5"/>
      <c r="O5" s="106"/>
      <c r="P5" s="2"/>
      <c r="R5"/>
      <c r="S5" s="106"/>
      <c r="T5" s="2"/>
      <c r="U5" s="2"/>
      <c r="V5" s="2"/>
      <c r="W5" s="2"/>
    </row>
    <row r="6" spans="1:25" x14ac:dyDescent="0.25">
      <c r="A6" s="13">
        <v>5</v>
      </c>
      <c r="B6" s="14"/>
      <c r="C6" s="14" t="s">
        <v>25</v>
      </c>
      <c r="D6" s="10"/>
      <c r="E6" s="16">
        <v>0</v>
      </c>
      <c r="F6"/>
      <c r="G6" s="106">
        <v>0</v>
      </c>
      <c r="H6" s="10"/>
      <c r="I6" s="16">
        <v>0</v>
      </c>
      <c r="J6"/>
      <c r="K6" s="106">
        <v>0</v>
      </c>
      <c r="L6" s="10"/>
      <c r="M6" s="16">
        <v>0</v>
      </c>
      <c r="N6"/>
      <c r="O6" s="106">
        <v>0</v>
      </c>
      <c r="P6" s="10"/>
      <c r="Q6" s="16">
        <v>0</v>
      </c>
      <c r="R6"/>
      <c r="S6" s="106">
        <v>0</v>
      </c>
      <c r="T6" s="10"/>
      <c r="U6" s="16">
        <v>0</v>
      </c>
      <c r="V6" s="16"/>
      <c r="W6" s="17">
        <v>0</v>
      </c>
      <c r="X6" s="107"/>
      <c r="Y6" s="108"/>
    </row>
    <row r="7" spans="1:25" x14ac:dyDescent="0.25">
      <c r="A7" s="13">
        <v>6</v>
      </c>
      <c r="B7" s="14"/>
      <c r="C7" s="14" t="s">
        <v>26</v>
      </c>
      <c r="D7" s="10"/>
      <c r="E7" s="16">
        <v>0</v>
      </c>
      <c r="F7"/>
      <c r="G7" s="106">
        <v>0</v>
      </c>
      <c r="H7" s="10"/>
      <c r="I7" s="16">
        <v>0</v>
      </c>
      <c r="J7"/>
      <c r="K7" s="106">
        <v>0</v>
      </c>
      <c r="L7" s="10"/>
      <c r="M7" s="16">
        <v>0</v>
      </c>
      <c r="N7"/>
      <c r="O7" s="106">
        <v>0</v>
      </c>
      <c r="P7" s="10"/>
      <c r="Q7" s="16">
        <v>0</v>
      </c>
      <c r="R7"/>
      <c r="S7" s="106">
        <v>0</v>
      </c>
      <c r="T7" s="10"/>
      <c r="U7" s="16">
        <v>0</v>
      </c>
      <c r="V7" s="16"/>
      <c r="W7" s="17">
        <v>0</v>
      </c>
      <c r="X7" s="107"/>
      <c r="Y7" s="108"/>
    </row>
    <row r="8" spans="1:25" x14ac:dyDescent="0.25">
      <c r="A8" s="13">
        <v>7</v>
      </c>
      <c r="B8" s="14"/>
      <c r="C8" s="14" t="s">
        <v>27</v>
      </c>
      <c r="D8" s="10"/>
      <c r="E8" s="16">
        <v>0</v>
      </c>
      <c r="F8"/>
      <c r="G8" s="106">
        <v>0</v>
      </c>
      <c r="H8" s="10"/>
      <c r="I8" s="16">
        <v>0</v>
      </c>
      <c r="J8"/>
      <c r="K8" s="106">
        <v>0</v>
      </c>
      <c r="L8" s="10"/>
      <c r="M8" s="16">
        <v>0</v>
      </c>
      <c r="N8"/>
      <c r="O8" s="106">
        <v>0</v>
      </c>
      <c r="P8" s="10"/>
      <c r="Q8" s="16">
        <v>0</v>
      </c>
      <c r="R8"/>
      <c r="S8" s="106">
        <v>0</v>
      </c>
      <c r="T8" s="10"/>
      <c r="U8" s="16">
        <v>0</v>
      </c>
      <c r="V8" s="16"/>
      <c r="W8" s="17">
        <v>0</v>
      </c>
      <c r="X8" s="107"/>
      <c r="Y8" s="108"/>
    </row>
    <row r="9" spans="1:25" x14ac:dyDescent="0.25">
      <c r="A9" s="13">
        <v>47</v>
      </c>
      <c r="B9" s="14"/>
      <c r="C9" s="14" t="s">
        <v>28</v>
      </c>
      <c r="D9" s="10"/>
      <c r="E9" s="16">
        <v>0</v>
      </c>
      <c r="F9"/>
      <c r="G9" s="106">
        <v>0</v>
      </c>
      <c r="H9" s="10"/>
      <c r="I9" s="16">
        <v>0</v>
      </c>
      <c r="J9"/>
      <c r="K9" s="106">
        <v>0</v>
      </c>
      <c r="L9" s="10"/>
      <c r="M9" s="16">
        <v>0</v>
      </c>
      <c r="N9"/>
      <c r="O9" s="106">
        <v>0</v>
      </c>
      <c r="P9" s="10"/>
      <c r="Q9" s="16">
        <v>0</v>
      </c>
      <c r="R9"/>
      <c r="S9" s="106">
        <v>0</v>
      </c>
      <c r="T9" s="10"/>
      <c r="U9" s="16">
        <v>0</v>
      </c>
      <c r="V9" s="16"/>
      <c r="W9" s="17">
        <v>0</v>
      </c>
      <c r="X9" s="107"/>
      <c r="Y9" s="108"/>
    </row>
    <row r="10" spans="1:25" x14ac:dyDescent="0.25">
      <c r="A10" s="13">
        <v>48</v>
      </c>
      <c r="B10" s="14"/>
      <c r="C10" s="14" t="s">
        <v>29</v>
      </c>
      <c r="D10" s="10"/>
      <c r="E10" s="16">
        <v>0</v>
      </c>
      <c r="F10"/>
      <c r="G10" s="106">
        <v>0</v>
      </c>
      <c r="H10" s="10"/>
      <c r="I10" s="16">
        <v>0</v>
      </c>
      <c r="J10"/>
      <c r="K10" s="106">
        <v>0</v>
      </c>
      <c r="L10" s="10"/>
      <c r="M10" s="16">
        <v>0</v>
      </c>
      <c r="N10"/>
      <c r="O10" s="106">
        <v>0</v>
      </c>
      <c r="P10" s="10"/>
      <c r="Q10" s="16">
        <v>0</v>
      </c>
      <c r="R10"/>
      <c r="S10" s="106">
        <v>0</v>
      </c>
      <c r="T10" s="10"/>
      <c r="U10" s="16">
        <v>0</v>
      </c>
      <c r="V10" s="16"/>
      <c r="W10" s="17">
        <v>0</v>
      </c>
      <c r="X10" s="107"/>
      <c r="Y10" s="108"/>
    </row>
    <row r="11" spans="1:25" x14ac:dyDescent="0.25">
      <c r="A11" s="13">
        <v>90</v>
      </c>
      <c r="B11" s="14"/>
      <c r="C11" s="14" t="s">
        <v>30</v>
      </c>
      <c r="D11" s="10"/>
      <c r="E11" s="16">
        <v>4.9296331438443833E-5</v>
      </c>
      <c r="F11"/>
      <c r="G11" s="106">
        <v>1618</v>
      </c>
      <c r="H11" s="10"/>
      <c r="I11" s="16">
        <v>4.2878845954412835E-5</v>
      </c>
      <c r="J11"/>
      <c r="K11" s="106">
        <v>1588</v>
      </c>
      <c r="L11" s="10"/>
      <c r="M11" s="16">
        <v>4.152744606975171E-5</v>
      </c>
      <c r="N11"/>
      <c r="O11" s="106">
        <v>1200</v>
      </c>
      <c r="P11" s="10"/>
      <c r="Q11" s="16">
        <v>4.2821431670932617E-5</v>
      </c>
      <c r="R11"/>
      <c r="S11" s="106">
        <v>1770.4926250608571</v>
      </c>
      <c r="T11" s="10"/>
      <c r="U11" s="16">
        <v>4.3873858427333155E-5</v>
      </c>
      <c r="V11" s="16"/>
      <c r="W11" s="17">
        <v>1511.2597545117851</v>
      </c>
      <c r="X11" s="107"/>
      <c r="Y11" s="108"/>
    </row>
    <row r="12" spans="1:25" x14ac:dyDescent="0.25">
      <c r="A12" s="13">
        <v>91</v>
      </c>
      <c r="B12" s="14"/>
      <c r="C12" s="14" t="s">
        <v>31</v>
      </c>
      <c r="D12" s="10"/>
      <c r="E12" s="16">
        <v>3.5790081342273704E-5</v>
      </c>
      <c r="F12"/>
      <c r="G12" s="106">
        <v>1175</v>
      </c>
      <c r="H12" s="10"/>
      <c r="I12" s="16">
        <v>3.6276188669712289E-5</v>
      </c>
      <c r="J12"/>
      <c r="K12" s="106">
        <v>1344</v>
      </c>
      <c r="L12" s="10"/>
      <c r="M12" s="16">
        <v>4.328545189054916E-5</v>
      </c>
      <c r="N12"/>
      <c r="O12" s="106">
        <v>1251</v>
      </c>
      <c r="P12" s="10"/>
      <c r="Q12" s="16">
        <v>4.7958977024215828E-5</v>
      </c>
      <c r="R12"/>
      <c r="S12" s="106">
        <v>1982.9093006359055</v>
      </c>
      <c r="T12" s="10"/>
      <c r="U12" s="16">
        <v>6.8271679647436635E-5</v>
      </c>
      <c r="V12" s="16"/>
      <c r="W12" s="17">
        <v>2351.6564424115963</v>
      </c>
      <c r="X12" s="107"/>
      <c r="Y12" s="108"/>
    </row>
    <row r="13" spans="1:25" x14ac:dyDescent="0.25">
      <c r="A13" s="13">
        <v>100</v>
      </c>
      <c r="B13" s="14"/>
      <c r="C13" s="14" t="s">
        <v>32</v>
      </c>
      <c r="D13" s="10"/>
      <c r="E13" s="16">
        <v>1.1643183313082945E-3</v>
      </c>
      <c r="F13"/>
      <c r="G13" s="106">
        <v>38213</v>
      </c>
      <c r="H13" s="10"/>
      <c r="I13" s="16">
        <v>1.153047503291482E-3</v>
      </c>
      <c r="J13"/>
      <c r="K13" s="106">
        <v>42708</v>
      </c>
      <c r="L13" s="10"/>
      <c r="M13" s="16">
        <v>1.1735065569356043E-3</v>
      </c>
      <c r="N13"/>
      <c r="O13" s="106">
        <v>33917</v>
      </c>
      <c r="P13" s="10"/>
      <c r="Q13" s="16">
        <v>1.1895125288670808E-3</v>
      </c>
      <c r="R13"/>
      <c r="S13" s="106">
        <v>49181.521439093653</v>
      </c>
      <c r="T13" s="10"/>
      <c r="U13" s="16">
        <v>1.1989305844364426E-3</v>
      </c>
      <c r="V13" s="16"/>
      <c r="W13" s="17">
        <v>41297.838978832304</v>
      </c>
      <c r="X13" s="107"/>
      <c r="Y13" s="108"/>
    </row>
    <row r="14" spans="1:25" x14ac:dyDescent="0.25">
      <c r="A14" s="13">
        <v>101</v>
      </c>
      <c r="B14" s="14"/>
      <c r="C14" s="14" t="s">
        <v>33</v>
      </c>
      <c r="D14" s="10"/>
      <c r="E14" s="16">
        <v>2.3853417499836872E-3</v>
      </c>
      <c r="F14"/>
      <c r="G14" s="106">
        <v>78287</v>
      </c>
      <c r="H14" s="10"/>
      <c r="I14" s="16">
        <v>2.4216481919167262E-3</v>
      </c>
      <c r="J14"/>
      <c r="K14" s="106">
        <v>89697</v>
      </c>
      <c r="L14" s="10"/>
      <c r="M14" s="16">
        <v>2.4910967595068814E-3</v>
      </c>
      <c r="N14"/>
      <c r="O14" s="106">
        <v>72000</v>
      </c>
      <c r="P14" s="10"/>
      <c r="Q14" s="16">
        <v>2.4702647130773214E-3</v>
      </c>
      <c r="R14"/>
      <c r="S14" s="106">
        <v>102135.43279124601</v>
      </c>
      <c r="T14" s="10"/>
      <c r="U14" s="16">
        <v>2.4106369865984295E-3</v>
      </c>
      <c r="V14" s="16"/>
      <c r="W14" s="17">
        <v>83035.748192006358</v>
      </c>
      <c r="X14" s="107"/>
      <c r="Y14" s="108"/>
    </row>
    <row r="15" spans="1:25" x14ac:dyDescent="0.25">
      <c r="A15" s="13">
        <v>102</v>
      </c>
      <c r="B15" s="14"/>
      <c r="C15" s="14" t="s">
        <v>34</v>
      </c>
      <c r="D15" s="10"/>
      <c r="E15" s="16">
        <v>0</v>
      </c>
      <c r="F15"/>
      <c r="G15" s="106">
        <v>0</v>
      </c>
      <c r="H15" s="10"/>
      <c r="I15" s="16">
        <v>0</v>
      </c>
      <c r="J15"/>
      <c r="K15" s="106">
        <v>0</v>
      </c>
      <c r="L15" s="10"/>
      <c r="M15" s="16">
        <v>0</v>
      </c>
      <c r="N15"/>
      <c r="O15" s="106">
        <v>0</v>
      </c>
      <c r="P15" s="10"/>
      <c r="Q15" s="16">
        <v>0</v>
      </c>
      <c r="R15"/>
      <c r="S15" s="106">
        <v>0</v>
      </c>
      <c r="T15" s="10"/>
      <c r="U15" s="16">
        <v>0</v>
      </c>
      <c r="V15" s="16"/>
      <c r="W15" s="17">
        <v>0</v>
      </c>
      <c r="X15" s="107"/>
      <c r="Y15" s="108"/>
    </row>
    <row r="16" spans="1:25" x14ac:dyDescent="0.25">
      <c r="A16" s="13">
        <v>103</v>
      </c>
      <c r="B16" s="14"/>
      <c r="C16" s="14" t="s">
        <v>35</v>
      </c>
      <c r="D16" s="10"/>
      <c r="E16" s="16">
        <v>3.9015852996392652E-3</v>
      </c>
      <c r="F16"/>
      <c r="G16" s="106">
        <v>128050</v>
      </c>
      <c r="H16" s="10"/>
      <c r="I16" s="16">
        <v>3.7879179198979803E-3</v>
      </c>
      <c r="J16"/>
      <c r="K16" s="106">
        <v>140303</v>
      </c>
      <c r="L16" s="10"/>
      <c r="M16" s="16">
        <v>3.7444276635998667E-3</v>
      </c>
      <c r="N16"/>
      <c r="O16" s="106">
        <v>108225</v>
      </c>
      <c r="P16" s="10"/>
      <c r="Q16" s="16">
        <v>3.8783945740272227E-3</v>
      </c>
      <c r="R16"/>
      <c r="S16" s="106">
        <v>160355.89475753956</v>
      </c>
      <c r="T16" s="10"/>
      <c r="U16" s="16">
        <v>3.8501431397644135E-3</v>
      </c>
      <c r="V16" s="16"/>
      <c r="W16" s="17">
        <v>132620.3480797729</v>
      </c>
      <c r="X16" s="107"/>
      <c r="Y16" s="108"/>
    </row>
    <row r="17" spans="1:25" x14ac:dyDescent="0.25">
      <c r="A17" s="13">
        <v>107</v>
      </c>
      <c r="B17" s="14"/>
      <c r="C17" s="14" t="s">
        <v>36</v>
      </c>
      <c r="D17" s="10"/>
      <c r="E17" s="16">
        <v>8.7260025966047277E-4</v>
      </c>
      <c r="F17"/>
      <c r="G17" s="106">
        <v>28639</v>
      </c>
      <c r="H17" s="10"/>
      <c r="I17" s="16">
        <v>8.5267254144168832E-4</v>
      </c>
      <c r="J17"/>
      <c r="K17" s="106">
        <v>31583</v>
      </c>
      <c r="L17" s="10"/>
      <c r="M17" s="16">
        <v>8.0744872490975559E-4</v>
      </c>
      <c r="N17"/>
      <c r="O17" s="106">
        <v>23337</v>
      </c>
      <c r="P17" s="10"/>
      <c r="Q17" s="16">
        <v>7.9248451054409863E-4</v>
      </c>
      <c r="R17"/>
      <c r="S17" s="106">
        <v>32766.02221465921</v>
      </c>
      <c r="T17" s="10"/>
      <c r="U17" s="16">
        <v>8.0335159263792951E-4</v>
      </c>
      <c r="V17" s="16"/>
      <c r="W17" s="17">
        <v>27671.897895360136</v>
      </c>
      <c r="X17" s="107"/>
      <c r="Y17" s="108"/>
    </row>
    <row r="18" spans="1:25" x14ac:dyDescent="0.25">
      <c r="A18" s="13">
        <v>109</v>
      </c>
      <c r="B18" s="14"/>
      <c r="C18" s="14" t="s">
        <v>37</v>
      </c>
      <c r="D18" s="10"/>
      <c r="E18" s="16">
        <v>2.7537936070415645E-4</v>
      </c>
      <c r="F18"/>
      <c r="G18" s="106">
        <v>9038</v>
      </c>
      <c r="H18" s="10"/>
      <c r="I18" s="16">
        <v>2.6370949708004709E-4</v>
      </c>
      <c r="J18"/>
      <c r="K18" s="106">
        <v>9768</v>
      </c>
      <c r="L18" s="10"/>
      <c r="M18" s="16">
        <v>2.5722555167968103E-4</v>
      </c>
      <c r="N18"/>
      <c r="O18" s="106">
        <v>7435</v>
      </c>
      <c r="P18" s="10"/>
      <c r="Q18" s="16">
        <v>2.6819207862393223E-4</v>
      </c>
      <c r="R18"/>
      <c r="S18" s="106">
        <v>11088.655347918499</v>
      </c>
      <c r="T18" s="10"/>
      <c r="U18" s="16">
        <v>2.6024246242610706E-4</v>
      </c>
      <c r="V18" s="16"/>
      <c r="W18" s="17">
        <v>8964.1981347736037</v>
      </c>
      <c r="X18" s="107"/>
      <c r="Y18" s="108"/>
    </row>
    <row r="19" spans="1:25" x14ac:dyDescent="0.25">
      <c r="A19" s="13">
        <v>110</v>
      </c>
      <c r="B19" s="14"/>
      <c r="C19" s="14" t="s">
        <v>38</v>
      </c>
      <c r="D19" s="10"/>
      <c r="E19" s="16">
        <v>3.5124969421210657E-4</v>
      </c>
      <c r="F19"/>
      <c r="G19" s="106">
        <v>11528</v>
      </c>
      <c r="H19" s="10"/>
      <c r="I19" s="16">
        <v>3.5681164279037671E-4</v>
      </c>
      <c r="J19"/>
      <c r="K19" s="106">
        <v>13216</v>
      </c>
      <c r="L19" s="10"/>
      <c r="M19" s="16">
        <v>2.9445258065351058E-4</v>
      </c>
      <c r="N19"/>
      <c r="O19" s="106">
        <v>8511</v>
      </c>
      <c r="P19" s="10"/>
      <c r="Q19" s="16">
        <v>3.1657756216903725E-4</v>
      </c>
      <c r="R19"/>
      <c r="S19" s="106">
        <v>13089.198964370315</v>
      </c>
      <c r="T19" s="10"/>
      <c r="U19" s="16">
        <v>3.0141059274452193E-4</v>
      </c>
      <c r="V19" s="16"/>
      <c r="W19" s="17">
        <v>10382.257561248773</v>
      </c>
      <c r="X19" s="107"/>
      <c r="Y19" s="108"/>
    </row>
    <row r="20" spans="1:25" x14ac:dyDescent="0.25">
      <c r="A20" s="13">
        <v>111</v>
      </c>
      <c r="B20" s="14"/>
      <c r="C20" s="14" t="s">
        <v>39</v>
      </c>
      <c r="D20" s="10"/>
      <c r="E20" s="16">
        <v>3.2803519725896888E-3</v>
      </c>
      <c r="F20"/>
      <c r="G20" s="106">
        <v>107662</v>
      </c>
      <c r="H20" s="10"/>
      <c r="I20" s="16">
        <v>3.2585316613267688E-3</v>
      </c>
      <c r="J20"/>
      <c r="K20" s="106">
        <v>120695</v>
      </c>
      <c r="L20" s="10"/>
      <c r="M20" s="16">
        <v>3.1695647830728723E-3</v>
      </c>
      <c r="N20"/>
      <c r="O20" s="106">
        <v>91610</v>
      </c>
      <c r="P20" s="10"/>
      <c r="Q20" s="16">
        <v>3.1522097057738747E-3</v>
      </c>
      <c r="R20"/>
      <c r="S20" s="106">
        <v>130331.09400931784</v>
      </c>
      <c r="T20" s="10"/>
      <c r="U20" s="16">
        <v>3.133490517211466E-3</v>
      </c>
      <c r="V20" s="16"/>
      <c r="W20" s="17">
        <v>107934.84502051014</v>
      </c>
      <c r="X20" s="107"/>
      <c r="Y20" s="108"/>
    </row>
    <row r="21" spans="1:25" x14ac:dyDescent="0.25">
      <c r="A21" s="13">
        <v>112</v>
      </c>
      <c r="B21" s="14"/>
      <c r="C21" s="14" t="s">
        <v>40</v>
      </c>
      <c r="D21" s="10"/>
      <c r="E21" s="16">
        <v>3.0919196788631404E-5</v>
      </c>
      <c r="F21"/>
      <c r="G21" s="106">
        <v>1015</v>
      </c>
      <c r="H21" s="10"/>
      <c r="I21" s="16">
        <v>3.0508052466415571E-5</v>
      </c>
      <c r="J21"/>
      <c r="K21" s="106">
        <v>1130</v>
      </c>
      <c r="L21" s="10"/>
      <c r="M21" s="16">
        <v>3.0575906951812511E-5</v>
      </c>
      <c r="N21"/>
      <c r="O21" s="106">
        <v>884</v>
      </c>
      <c r="P21" s="10"/>
      <c r="Q21" s="16">
        <v>3.8441333582962943E-5</v>
      </c>
      <c r="R21"/>
      <c r="S21" s="106">
        <v>1589.3933236319058</v>
      </c>
      <c r="T21" s="10"/>
      <c r="U21" s="16">
        <v>2.9798674299643582E-5</v>
      </c>
      <c r="V21" s="16"/>
      <c r="W21" s="17">
        <v>1026.432112904854</v>
      </c>
      <c r="X21" s="107"/>
      <c r="Y21" s="108"/>
    </row>
    <row r="22" spans="1:25" x14ac:dyDescent="0.25">
      <c r="A22" s="13">
        <v>113</v>
      </c>
      <c r="B22" s="14"/>
      <c r="C22" s="14" t="s">
        <v>41</v>
      </c>
      <c r="D22" s="10"/>
      <c r="E22" s="16">
        <v>2.2064472136895138E-3</v>
      </c>
      <c r="F22"/>
      <c r="G22" s="106">
        <v>72416</v>
      </c>
      <c r="H22" s="10"/>
      <c r="I22" s="16">
        <v>2.162792951096977E-3</v>
      </c>
      <c r="J22"/>
      <c r="K22" s="106">
        <v>80109</v>
      </c>
      <c r="L22" s="10"/>
      <c r="M22" s="16">
        <v>2.056969779245384E-3</v>
      </c>
      <c r="N22"/>
      <c r="O22" s="106">
        <v>59453</v>
      </c>
      <c r="P22" s="10"/>
      <c r="Q22" s="16">
        <v>2.0571312068151195E-3</v>
      </c>
      <c r="R22"/>
      <c r="S22" s="106">
        <v>85054.036923314925</v>
      </c>
      <c r="T22" s="10"/>
      <c r="U22" s="16">
        <v>2.0560979235371107E-3</v>
      </c>
      <c r="V22" s="16"/>
      <c r="W22" s="17">
        <v>70823.450559366727</v>
      </c>
      <c r="X22" s="107"/>
      <c r="Y22" s="108"/>
    </row>
    <row r="23" spans="1:25" x14ac:dyDescent="0.25">
      <c r="A23" s="13">
        <v>114</v>
      </c>
      <c r="B23" s="14"/>
      <c r="C23" s="14" t="s">
        <v>42</v>
      </c>
      <c r="D23" s="10"/>
      <c r="E23" s="16">
        <v>1.0175809448043594E-2</v>
      </c>
      <c r="F23"/>
      <c r="G23" s="106">
        <v>333971</v>
      </c>
      <c r="H23" s="10"/>
      <c r="I23" s="16">
        <v>1.0089118456161728E-2</v>
      </c>
      <c r="J23"/>
      <c r="K23" s="106">
        <v>373697</v>
      </c>
      <c r="L23" s="10"/>
      <c r="M23" s="16">
        <v>1.0048740343037533E-2</v>
      </c>
      <c r="N23"/>
      <c r="O23" s="106">
        <v>290439</v>
      </c>
      <c r="P23" s="10"/>
      <c r="Q23" s="16">
        <v>1.0103382897703319E-2</v>
      </c>
      <c r="R23"/>
      <c r="S23" s="106">
        <v>417733.92926262552</v>
      </c>
      <c r="T23" s="10"/>
      <c r="U23" s="16">
        <v>1.0077893526412189E-2</v>
      </c>
      <c r="V23" s="16"/>
      <c r="W23" s="17">
        <v>347138.71637132321</v>
      </c>
      <c r="X23" s="107"/>
      <c r="Y23" s="108"/>
    </row>
    <row r="24" spans="1:25" x14ac:dyDescent="0.25">
      <c r="A24" s="13">
        <v>115</v>
      </c>
      <c r="B24" s="14"/>
      <c r="C24" s="14" t="s">
        <v>43</v>
      </c>
      <c r="D24" s="10"/>
      <c r="E24" s="16">
        <v>7.1364443617671375E-3</v>
      </c>
      <c r="F24"/>
      <c r="G24" s="106">
        <v>234219</v>
      </c>
      <c r="H24" s="10"/>
      <c r="I24" s="16">
        <v>7.1785954514833605E-3</v>
      </c>
      <c r="J24"/>
      <c r="K24" s="106">
        <v>265892</v>
      </c>
      <c r="L24" s="10"/>
      <c r="M24" s="16">
        <v>7.0071282464760727E-3</v>
      </c>
      <c r="N24"/>
      <c r="O24" s="106">
        <v>202527</v>
      </c>
      <c r="P24" s="10"/>
      <c r="Q24" s="16">
        <v>6.8566568692691628E-3</v>
      </c>
      <c r="R24"/>
      <c r="S24" s="106">
        <v>283494.96842849313</v>
      </c>
      <c r="T24" s="10"/>
      <c r="U24" s="16">
        <v>6.9079455640509166E-3</v>
      </c>
      <c r="V24" s="16"/>
      <c r="W24" s="17">
        <v>237948.07412708638</v>
      </c>
      <c r="X24" s="107"/>
      <c r="Y24" s="108"/>
    </row>
    <row r="25" spans="1:25" x14ac:dyDescent="0.25">
      <c r="A25" s="13">
        <v>116</v>
      </c>
      <c r="B25" s="14"/>
      <c r="C25" s="14" t="s">
        <v>44</v>
      </c>
      <c r="D25" s="10"/>
      <c r="E25" s="16">
        <v>1.6560516499929689E-3</v>
      </c>
      <c r="F25"/>
      <c r="G25" s="106">
        <v>54352</v>
      </c>
      <c r="H25" s="10"/>
      <c r="I25" s="16">
        <v>1.7301777237110959E-3</v>
      </c>
      <c r="J25"/>
      <c r="K25" s="106">
        <v>64085</v>
      </c>
      <c r="L25" s="10"/>
      <c r="M25" s="16">
        <v>1.8789264840256784E-3</v>
      </c>
      <c r="N25"/>
      <c r="O25" s="106">
        <v>54307</v>
      </c>
      <c r="P25" s="10"/>
      <c r="Q25" s="16">
        <v>2.0018384413155316E-3</v>
      </c>
      <c r="R25"/>
      <c r="S25" s="106">
        <v>82767.905196367268</v>
      </c>
      <c r="T25" s="10"/>
      <c r="U25" s="16">
        <v>2.0066275359325852E-3</v>
      </c>
      <c r="V25" s="16"/>
      <c r="W25" s="17">
        <v>69119.41520650062</v>
      </c>
      <c r="X25" s="107"/>
      <c r="Y25" s="108"/>
    </row>
    <row r="26" spans="1:25" x14ac:dyDescent="0.25">
      <c r="A26" s="13">
        <v>117</v>
      </c>
      <c r="B26" s="14"/>
      <c r="C26" s="14" t="s">
        <v>45</v>
      </c>
      <c r="D26" s="10"/>
      <c r="E26" s="16">
        <v>9.6086366752805503E-4</v>
      </c>
      <c r="F26"/>
      <c r="G26" s="106">
        <v>31536</v>
      </c>
      <c r="H26" s="10"/>
      <c r="I26" s="16">
        <v>9.8041524791643618E-4</v>
      </c>
      <c r="J26"/>
      <c r="K26" s="106">
        <v>36314</v>
      </c>
      <c r="L26" s="10"/>
      <c r="M26" s="16">
        <v>9.9725642765311211E-4</v>
      </c>
      <c r="N26"/>
      <c r="O26" s="106">
        <v>28824</v>
      </c>
      <c r="P26" s="10"/>
      <c r="Q26" s="16">
        <v>1.0166632398961901E-3</v>
      </c>
      <c r="R26"/>
      <c r="S26" s="106">
        <v>42034.903976097696</v>
      </c>
      <c r="T26" s="10"/>
      <c r="U26" s="16">
        <v>1.0886502347801825E-3</v>
      </c>
      <c r="V26" s="16"/>
      <c r="W26" s="17">
        <v>37499.170247085567</v>
      </c>
      <c r="X26" s="107"/>
      <c r="Y26" s="108"/>
    </row>
    <row r="27" spans="1:25" x14ac:dyDescent="0.25">
      <c r="A27" s="13">
        <v>119</v>
      </c>
      <c r="B27" s="14"/>
      <c r="C27" s="14" t="s">
        <v>46</v>
      </c>
      <c r="D27" s="10"/>
      <c r="E27" s="16">
        <v>3.2398916322827915E-5</v>
      </c>
      <c r="F27"/>
      <c r="G27" s="106">
        <v>1063</v>
      </c>
      <c r="H27" s="10"/>
      <c r="I27" s="16">
        <v>4.4059204601083112E-5</v>
      </c>
      <c r="J27"/>
      <c r="K27" s="106">
        <v>1632</v>
      </c>
      <c r="L27" s="10"/>
      <c r="M27" s="16">
        <v>3.9034426386735123E-5</v>
      </c>
      <c r="N27"/>
      <c r="O27" s="106">
        <v>1128</v>
      </c>
      <c r="P27" s="10"/>
      <c r="Q27" s="16">
        <v>2.712298314998918E-5</v>
      </c>
      <c r="R27"/>
      <c r="S27" s="106">
        <v>1121.4254115960032</v>
      </c>
      <c r="T27" s="10"/>
      <c r="U27" s="16">
        <v>2.2667581834457477E-5</v>
      </c>
      <c r="V27" s="16"/>
      <c r="W27" s="17">
        <v>780.79761813646064</v>
      </c>
      <c r="X27" s="107"/>
      <c r="Y27" s="108"/>
    </row>
    <row r="28" spans="1:25" x14ac:dyDescent="0.25">
      <c r="A28" s="13">
        <v>121</v>
      </c>
      <c r="B28" s="14"/>
      <c r="C28" s="14" t="s">
        <v>47</v>
      </c>
      <c r="D28" s="10"/>
      <c r="E28" s="16">
        <v>4.3009893678232073E-4</v>
      </c>
      <c r="F28"/>
      <c r="G28" s="106">
        <v>14116</v>
      </c>
      <c r="H28" s="10"/>
      <c r="I28" s="16">
        <v>3.8828369658606157E-4</v>
      </c>
      <c r="J28"/>
      <c r="K28" s="106">
        <v>14382</v>
      </c>
      <c r="L28" s="10"/>
      <c r="M28" s="16">
        <v>3.9977805796000197E-4</v>
      </c>
      <c r="N28"/>
      <c r="O28" s="106">
        <v>11555</v>
      </c>
      <c r="P28" s="10"/>
      <c r="Q28" s="16">
        <v>3.6076257589119436E-4</v>
      </c>
      <c r="R28"/>
      <c r="S28" s="106">
        <v>14916.070180037639</v>
      </c>
      <c r="T28" s="10"/>
      <c r="U28" s="16">
        <v>3.2769866434638126E-4</v>
      </c>
      <c r="V28" s="16"/>
      <c r="W28" s="17">
        <v>11287.76498775913</v>
      </c>
      <c r="X28" s="107"/>
      <c r="Y28" s="108"/>
    </row>
    <row r="29" spans="1:25" x14ac:dyDescent="0.25">
      <c r="A29" s="13">
        <v>122</v>
      </c>
      <c r="B29" s="14"/>
      <c r="C29" s="14" t="s">
        <v>48</v>
      </c>
      <c r="D29" s="10"/>
      <c r="E29" s="16">
        <v>4.597898309141334E-4</v>
      </c>
      <c r="F29"/>
      <c r="G29" s="106">
        <v>15090</v>
      </c>
      <c r="H29" s="10"/>
      <c r="I29" s="16">
        <v>4.478588116636158E-4</v>
      </c>
      <c r="J29"/>
      <c r="K29" s="106">
        <v>16588</v>
      </c>
      <c r="L29" s="10"/>
      <c r="M29" s="16">
        <v>4.4758409624688747E-4</v>
      </c>
      <c r="N29"/>
      <c r="O29" s="106">
        <v>12937</v>
      </c>
      <c r="P29" s="10"/>
      <c r="Q29" s="16">
        <v>4.609358615972111E-4</v>
      </c>
      <c r="R29"/>
      <c r="S29" s="106">
        <v>19057.829496576487</v>
      </c>
      <c r="T29" s="10"/>
      <c r="U29" s="16">
        <v>4.7123527530858693E-4</v>
      </c>
      <c r="V29" s="16"/>
      <c r="W29" s="17">
        <v>16231.964363464276</v>
      </c>
      <c r="X29" s="107"/>
      <c r="Y29" s="108"/>
    </row>
    <row r="30" spans="1:25" x14ac:dyDescent="0.25">
      <c r="A30" s="13">
        <v>123</v>
      </c>
      <c r="B30" s="14"/>
      <c r="C30" s="14" t="s">
        <v>49</v>
      </c>
      <c r="D30" s="10"/>
      <c r="E30" s="16">
        <v>2.739936050534244E-3</v>
      </c>
      <c r="F30"/>
      <c r="G30" s="106">
        <v>89925</v>
      </c>
      <c r="H30" s="10"/>
      <c r="I30" s="16">
        <v>2.5974531310426945E-3</v>
      </c>
      <c r="J30"/>
      <c r="K30" s="106">
        <v>96209</v>
      </c>
      <c r="L30" s="10"/>
      <c r="M30" s="16">
        <v>2.4845795807854967E-3</v>
      </c>
      <c r="N30"/>
      <c r="O30" s="106">
        <v>71812</v>
      </c>
      <c r="P30" s="10"/>
      <c r="Q30" s="16">
        <v>2.5706556763852857E-3</v>
      </c>
      <c r="R30"/>
      <c r="S30" s="106">
        <v>106286.19219428011</v>
      </c>
      <c r="T30" s="10"/>
      <c r="U30" s="16">
        <v>2.6268638941126963E-3</v>
      </c>
      <c r="V30" s="16"/>
      <c r="W30" s="17">
        <v>90483.805757084207</v>
      </c>
      <c r="X30" s="107"/>
      <c r="Y30" s="108"/>
    </row>
    <row r="31" spans="1:25" x14ac:dyDescent="0.25">
      <c r="A31" s="13">
        <v>124</v>
      </c>
      <c r="B31" s="14"/>
      <c r="C31" s="14" t="s">
        <v>50</v>
      </c>
      <c r="D31" s="10"/>
      <c r="E31" s="16">
        <v>0</v>
      </c>
      <c r="F31"/>
      <c r="G31" s="106">
        <v>0</v>
      </c>
      <c r="H31" s="10"/>
      <c r="I31" s="16">
        <v>0</v>
      </c>
      <c r="J31"/>
      <c r="K31" s="106">
        <v>0</v>
      </c>
      <c r="L31" s="10"/>
      <c r="M31" s="16">
        <v>0</v>
      </c>
      <c r="N31"/>
      <c r="O31" s="106">
        <v>0</v>
      </c>
      <c r="P31" s="10"/>
      <c r="Q31" s="16">
        <v>0</v>
      </c>
      <c r="R31"/>
      <c r="S31" s="106">
        <v>0</v>
      </c>
      <c r="T31" s="10"/>
      <c r="U31" s="16">
        <v>0</v>
      </c>
      <c r="V31" s="16"/>
      <c r="W31" s="17">
        <v>0</v>
      </c>
      <c r="X31" s="107"/>
      <c r="Y31" s="108"/>
    </row>
    <row r="32" spans="1:25" x14ac:dyDescent="0.25">
      <c r="A32" s="13">
        <v>125</v>
      </c>
      <c r="B32" s="14"/>
      <c r="C32" s="14" t="s">
        <v>51</v>
      </c>
      <c r="D32" s="10"/>
      <c r="E32" s="16">
        <v>7.6422180855972258E-4</v>
      </c>
      <c r="F32"/>
      <c r="G32" s="106">
        <v>25082</v>
      </c>
      <c r="H32" s="10"/>
      <c r="I32" s="16">
        <v>6.575658564629504E-4</v>
      </c>
      <c r="J32"/>
      <c r="K32" s="106">
        <v>24356</v>
      </c>
      <c r="L32" s="10"/>
      <c r="M32" s="16">
        <v>6.8690980008833465E-4</v>
      </c>
      <c r="N32"/>
      <c r="O32" s="106">
        <v>19854</v>
      </c>
      <c r="P32" s="10"/>
      <c r="Q32" s="16">
        <v>7.1497801122624976E-4</v>
      </c>
      <c r="R32"/>
      <c r="S32" s="106">
        <v>29561.44263658582</v>
      </c>
      <c r="T32" s="10"/>
      <c r="U32" s="16">
        <v>7.3101698317963061E-4</v>
      </c>
      <c r="V32" s="16"/>
      <c r="W32" s="17">
        <v>25180.291548183908</v>
      </c>
      <c r="X32" s="107"/>
      <c r="Y32" s="108"/>
    </row>
    <row r="33" spans="1:25" x14ac:dyDescent="0.25">
      <c r="A33" s="13">
        <v>126</v>
      </c>
      <c r="B33" s="14"/>
      <c r="C33" s="14" t="s">
        <v>52</v>
      </c>
      <c r="D33" s="10"/>
      <c r="E33" s="16">
        <v>0</v>
      </c>
      <c r="F33"/>
      <c r="G33" s="106">
        <v>0</v>
      </c>
      <c r="H33" s="10"/>
      <c r="I33" s="16">
        <v>0</v>
      </c>
      <c r="J33"/>
      <c r="K33" s="106">
        <v>0</v>
      </c>
      <c r="L33" s="10"/>
      <c r="M33" s="16">
        <v>0</v>
      </c>
      <c r="N33"/>
      <c r="O33" s="106">
        <v>0</v>
      </c>
      <c r="P33" s="10"/>
      <c r="Q33" s="16">
        <v>0</v>
      </c>
      <c r="R33"/>
      <c r="S33" s="106">
        <v>0</v>
      </c>
      <c r="T33" s="10"/>
      <c r="U33" s="16">
        <v>0</v>
      </c>
      <c r="V33" s="16"/>
      <c r="W33" s="17">
        <v>0</v>
      </c>
      <c r="X33" s="107"/>
      <c r="Y33" s="108"/>
    </row>
    <row r="34" spans="1:25" x14ac:dyDescent="0.25">
      <c r="A34" s="13">
        <v>127</v>
      </c>
      <c r="B34" s="14"/>
      <c r="C34" s="14" t="s">
        <v>53</v>
      </c>
      <c r="D34" s="10"/>
      <c r="E34" s="16">
        <v>1.5739822397407848E-3</v>
      </c>
      <c r="F34"/>
      <c r="G34" s="106">
        <v>51658</v>
      </c>
      <c r="H34" s="10"/>
      <c r="I34" s="16">
        <v>1.3275810299190551E-3</v>
      </c>
      <c r="J34"/>
      <c r="K34" s="106">
        <v>49173</v>
      </c>
      <c r="L34" s="10"/>
      <c r="M34" s="16">
        <v>1.3950839362976578E-3</v>
      </c>
      <c r="N34"/>
      <c r="O34" s="106">
        <v>40322</v>
      </c>
      <c r="P34" s="10"/>
      <c r="Q34" s="16">
        <v>1.4194367080949677E-3</v>
      </c>
      <c r="R34"/>
      <c r="S34" s="106">
        <v>58687.954264002481</v>
      </c>
      <c r="T34" s="10"/>
      <c r="U34" s="16">
        <v>1.3184038549957141E-3</v>
      </c>
      <c r="V34" s="16"/>
      <c r="W34" s="17">
        <v>45413.163046697737</v>
      </c>
      <c r="X34" s="107"/>
      <c r="Y34" s="108"/>
    </row>
    <row r="35" spans="1:25" x14ac:dyDescent="0.25">
      <c r="A35" s="13">
        <v>128</v>
      </c>
      <c r="B35" s="14"/>
      <c r="C35" s="14" t="s">
        <v>54</v>
      </c>
      <c r="D35" s="10"/>
      <c r="E35" s="16">
        <v>2.4187065473068115E-3</v>
      </c>
      <c r="F35"/>
      <c r="G35" s="106">
        <v>79382</v>
      </c>
      <c r="H35" s="10"/>
      <c r="I35" s="16">
        <v>2.3584392763345606E-3</v>
      </c>
      <c r="J35"/>
      <c r="K35" s="106">
        <v>87356</v>
      </c>
      <c r="L35" s="10"/>
      <c r="M35" s="16">
        <v>2.2310768157177614E-3</v>
      </c>
      <c r="N35"/>
      <c r="O35" s="106">
        <v>64485</v>
      </c>
      <c r="P35" s="10"/>
      <c r="Q35" s="16">
        <v>2.2816311433603289E-3</v>
      </c>
      <c r="R35"/>
      <c r="S35" s="106">
        <v>94336.19930019154</v>
      </c>
      <c r="T35" s="10"/>
      <c r="U35" s="16">
        <v>2.2751693638798131E-3</v>
      </c>
      <c r="V35" s="16"/>
      <c r="W35" s="17">
        <v>78369.489659192026</v>
      </c>
      <c r="X35" s="107"/>
      <c r="Y35" s="108"/>
    </row>
    <row r="36" spans="1:25" x14ac:dyDescent="0.25">
      <c r="A36" s="13">
        <v>129</v>
      </c>
      <c r="B36" s="14"/>
      <c r="C36" s="14" t="s">
        <v>55</v>
      </c>
      <c r="D36" s="10"/>
      <c r="E36" s="16">
        <v>1.1560876030296946E-3</v>
      </c>
      <c r="F36"/>
      <c r="G36" s="106">
        <v>37943</v>
      </c>
      <c r="H36" s="10"/>
      <c r="I36" s="16">
        <v>1.1791774526671692E-3</v>
      </c>
      <c r="J36"/>
      <c r="K36" s="106">
        <v>43676</v>
      </c>
      <c r="L36" s="10"/>
      <c r="M36" s="16">
        <v>1.1301641791422866E-3</v>
      </c>
      <c r="N36"/>
      <c r="O36" s="106">
        <v>32665</v>
      </c>
      <c r="P36" s="10"/>
      <c r="Q36" s="16">
        <v>1.1704241498865389E-3</v>
      </c>
      <c r="R36"/>
      <c r="S36" s="106">
        <v>48392.294342038025</v>
      </c>
      <c r="T36" s="10"/>
      <c r="U36" s="16">
        <v>1.1361600057215304E-3</v>
      </c>
      <c r="V36" s="16"/>
      <c r="W36" s="17">
        <v>39135.671055161336</v>
      </c>
      <c r="X36" s="107"/>
      <c r="Y36" s="108"/>
    </row>
    <row r="37" spans="1:25" x14ac:dyDescent="0.25">
      <c r="A37" s="13">
        <v>131</v>
      </c>
      <c r="B37" s="14"/>
      <c r="C37" s="14" t="s">
        <v>56</v>
      </c>
      <c r="D37" s="10"/>
      <c r="E37" s="16">
        <v>0</v>
      </c>
      <c r="F37"/>
      <c r="G37" s="106">
        <v>0</v>
      </c>
      <c r="H37" s="10"/>
      <c r="I37" s="16">
        <v>0</v>
      </c>
      <c r="J37"/>
      <c r="K37" s="106">
        <v>0</v>
      </c>
      <c r="L37" s="10"/>
      <c r="M37" s="16">
        <v>0</v>
      </c>
      <c r="N37"/>
      <c r="O37" s="106">
        <v>0</v>
      </c>
      <c r="P37" s="10"/>
      <c r="Q37" s="16">
        <v>0</v>
      </c>
      <c r="R37"/>
      <c r="S37" s="106">
        <v>0</v>
      </c>
      <c r="T37" s="10"/>
      <c r="U37" s="16">
        <v>0</v>
      </c>
      <c r="V37" s="16"/>
      <c r="W37" s="17">
        <v>0</v>
      </c>
      <c r="X37" s="107"/>
      <c r="Y37" s="108"/>
    </row>
    <row r="38" spans="1:25" x14ac:dyDescent="0.25">
      <c r="A38" s="13">
        <v>132</v>
      </c>
      <c r="B38" s="14"/>
      <c r="C38" s="14" t="s">
        <v>57</v>
      </c>
      <c r="D38" s="10"/>
      <c r="E38" s="16">
        <v>5.2920797775752638E-4</v>
      </c>
      <c r="F38"/>
      <c r="G38" s="106">
        <v>17369</v>
      </c>
      <c r="H38" s="10"/>
      <c r="I38" s="16">
        <v>5.0636884728292198E-4</v>
      </c>
      <c r="J38"/>
      <c r="K38" s="106">
        <v>18756</v>
      </c>
      <c r="L38" s="10"/>
      <c r="M38" s="16">
        <v>4.5316869473762073E-4</v>
      </c>
      <c r="N38"/>
      <c r="O38" s="106">
        <v>13098</v>
      </c>
      <c r="P38" s="10"/>
      <c r="Q38" s="16">
        <v>3.7030499564486404E-4</v>
      </c>
      <c r="R38"/>
      <c r="S38" s="106">
        <v>15310.610557130531</v>
      </c>
      <c r="T38" s="10"/>
      <c r="U38" s="16">
        <v>3.2954071864497151E-4</v>
      </c>
      <c r="V38" s="16"/>
      <c r="W38" s="17">
        <v>11351.215585150641</v>
      </c>
      <c r="X38" s="107"/>
      <c r="Y38" s="108"/>
    </row>
    <row r="39" spans="1:25" x14ac:dyDescent="0.25">
      <c r="A39" s="13">
        <v>133</v>
      </c>
      <c r="B39" s="14"/>
      <c r="C39" s="14" t="s">
        <v>58</v>
      </c>
      <c r="D39" s="10"/>
      <c r="E39" s="16">
        <v>1.1434778191730635E-3</v>
      </c>
      <c r="F39"/>
      <c r="G39" s="106">
        <v>37529</v>
      </c>
      <c r="H39" s="10"/>
      <c r="I39" s="16">
        <v>1.1179140822287371E-3</v>
      </c>
      <c r="J39"/>
      <c r="K39" s="106">
        <v>41407</v>
      </c>
      <c r="L39" s="10"/>
      <c r="M39" s="16">
        <v>1.2123392312257623E-3</v>
      </c>
      <c r="N39"/>
      <c r="O39" s="106">
        <v>35040</v>
      </c>
      <c r="P39" s="10"/>
      <c r="Q39" s="16">
        <v>1.1940625216687656E-3</v>
      </c>
      <c r="R39"/>
      <c r="S39" s="106">
        <v>49369.645198274993</v>
      </c>
      <c r="T39" s="10"/>
      <c r="U39" s="16">
        <v>1.1505166549749073E-3</v>
      </c>
      <c r="V39" s="16"/>
      <c r="W39" s="17">
        <v>39630.193921487429</v>
      </c>
      <c r="X39" s="107"/>
      <c r="Y39" s="108"/>
    </row>
    <row r="40" spans="1:25" x14ac:dyDescent="0.25">
      <c r="A40" s="13">
        <v>135</v>
      </c>
      <c r="B40" s="14"/>
      <c r="C40" s="14" t="s">
        <v>59</v>
      </c>
      <c r="D40" s="10"/>
      <c r="E40" s="16">
        <v>0</v>
      </c>
      <c r="F40"/>
      <c r="G40" s="106">
        <v>0</v>
      </c>
      <c r="H40" s="10"/>
      <c r="I40" s="16">
        <v>0</v>
      </c>
      <c r="J40"/>
      <c r="K40" s="106">
        <v>0</v>
      </c>
      <c r="L40" s="10"/>
      <c r="M40" s="16">
        <v>0</v>
      </c>
      <c r="N40"/>
      <c r="O40" s="106">
        <v>0</v>
      </c>
      <c r="P40" s="10"/>
      <c r="Q40" s="16">
        <v>0</v>
      </c>
      <c r="R40"/>
      <c r="S40" s="106">
        <v>0</v>
      </c>
      <c r="T40" s="10"/>
      <c r="U40" s="16">
        <v>0</v>
      </c>
      <c r="V40" s="16"/>
      <c r="W40" s="17">
        <v>0</v>
      </c>
      <c r="X40" s="107"/>
      <c r="Y40" s="108"/>
    </row>
    <row r="41" spans="1:25" x14ac:dyDescent="0.25">
      <c r="A41" s="13">
        <v>136</v>
      </c>
      <c r="B41" s="14"/>
      <c r="C41" s="14" t="s">
        <v>60</v>
      </c>
      <c r="D41" s="10"/>
      <c r="E41" s="16">
        <v>2.3304135111876867E-3</v>
      </c>
      <c r="F41"/>
      <c r="G41" s="106">
        <v>76484</v>
      </c>
      <c r="H41" s="10"/>
      <c r="I41" s="16">
        <v>2.2270594279294501E-3</v>
      </c>
      <c r="J41"/>
      <c r="K41" s="106">
        <v>82489</v>
      </c>
      <c r="L41" s="10"/>
      <c r="M41" s="16">
        <v>2.2446318777417386E-3</v>
      </c>
      <c r="N41"/>
      <c r="O41" s="106">
        <v>64877</v>
      </c>
      <c r="P41" s="10"/>
      <c r="Q41" s="16">
        <v>2.3607932312686005E-3</v>
      </c>
      <c r="R41"/>
      <c r="S41" s="106">
        <v>97609.23075563334</v>
      </c>
      <c r="T41" s="10"/>
      <c r="U41" s="16">
        <v>2.3947631246469987E-3</v>
      </c>
      <c r="V41" s="16"/>
      <c r="W41" s="17">
        <v>82488.964080105041</v>
      </c>
      <c r="X41" s="107"/>
      <c r="Y41" s="108"/>
    </row>
    <row r="42" spans="1:25" x14ac:dyDescent="0.25">
      <c r="A42" s="13">
        <v>137</v>
      </c>
      <c r="B42" s="14"/>
      <c r="C42" s="14" t="s">
        <v>61</v>
      </c>
      <c r="D42" s="10"/>
      <c r="E42" s="16">
        <v>0</v>
      </c>
      <c r="F42"/>
      <c r="G42" s="106">
        <v>0</v>
      </c>
      <c r="H42" s="10"/>
      <c r="I42" s="16">
        <v>0</v>
      </c>
      <c r="J42"/>
      <c r="K42" s="106">
        <v>0</v>
      </c>
      <c r="L42" s="10"/>
      <c r="M42" s="16">
        <v>0</v>
      </c>
      <c r="N42"/>
      <c r="O42" s="106">
        <v>0</v>
      </c>
      <c r="P42" s="10"/>
      <c r="Q42" s="16">
        <v>0</v>
      </c>
      <c r="R42"/>
      <c r="S42" s="106">
        <v>0</v>
      </c>
      <c r="T42" s="10"/>
      <c r="U42" s="16">
        <v>0</v>
      </c>
      <c r="V42" s="16"/>
      <c r="W42" s="17">
        <v>0</v>
      </c>
      <c r="X42" s="107"/>
      <c r="Y42" s="108"/>
    </row>
    <row r="43" spans="1:25" x14ac:dyDescent="0.25">
      <c r="A43" s="13">
        <v>138</v>
      </c>
      <c r="B43" s="14"/>
      <c r="C43" s="14" t="s">
        <v>62</v>
      </c>
      <c r="D43" s="10"/>
      <c r="E43" s="16">
        <v>0</v>
      </c>
      <c r="F43"/>
      <c r="G43" s="106">
        <v>0</v>
      </c>
      <c r="H43" s="10"/>
      <c r="I43" s="16">
        <v>0</v>
      </c>
      <c r="J43"/>
      <c r="K43" s="106">
        <v>0</v>
      </c>
      <c r="L43" s="10"/>
      <c r="M43" s="16">
        <v>0</v>
      </c>
      <c r="N43"/>
      <c r="O43" s="106">
        <v>0</v>
      </c>
      <c r="P43" s="10"/>
      <c r="Q43" s="16">
        <v>0</v>
      </c>
      <c r="R43"/>
      <c r="S43" s="106">
        <v>0</v>
      </c>
      <c r="T43" s="10"/>
      <c r="U43" s="16">
        <v>0</v>
      </c>
      <c r="V43" s="16"/>
      <c r="W43" s="17">
        <v>0</v>
      </c>
      <c r="X43" s="107"/>
      <c r="Y43" s="108"/>
    </row>
    <row r="44" spans="1:25" x14ac:dyDescent="0.25">
      <c r="A44" s="13">
        <v>140</v>
      </c>
      <c r="B44" s="14"/>
      <c r="C44" s="14" t="s">
        <v>63</v>
      </c>
      <c r="D44" s="10"/>
      <c r="E44" s="16">
        <v>1.3531197083969197E-3</v>
      </c>
      <c r="F44"/>
      <c r="G44" s="106">
        <v>44410</v>
      </c>
      <c r="H44" s="10"/>
      <c r="I44" s="16">
        <v>1.2380684108221312E-3</v>
      </c>
      <c r="J44"/>
      <c r="K44" s="106">
        <v>45858</v>
      </c>
      <c r="L44" s="10"/>
      <c r="M44" s="16">
        <v>1.17946452237685E-3</v>
      </c>
      <c r="N44"/>
      <c r="O44" s="106">
        <v>34090</v>
      </c>
      <c r="P44" s="10"/>
      <c r="Q44" s="16">
        <v>1.2139800222469694E-3</v>
      </c>
      <c r="R44"/>
      <c r="S44" s="106">
        <v>50193.153112591004</v>
      </c>
      <c r="T44" s="10"/>
      <c r="U44" s="16">
        <v>1.1956320445045872E-3</v>
      </c>
      <c r="V44" s="16"/>
      <c r="W44" s="17">
        <v>41184.21891380156</v>
      </c>
      <c r="X44" s="107"/>
      <c r="Y44" s="108"/>
    </row>
    <row r="45" spans="1:25" x14ac:dyDescent="0.25">
      <c r="A45" s="13">
        <v>141</v>
      </c>
      <c r="B45" s="14"/>
      <c r="C45" s="14" t="s">
        <v>64</v>
      </c>
      <c r="D45" s="10"/>
      <c r="E45" s="16">
        <v>4.5055707516835474E-3</v>
      </c>
      <c r="F45"/>
      <c r="G45" s="106">
        <v>147873</v>
      </c>
      <c r="H45" s="10"/>
      <c r="I45" s="16">
        <v>4.2597096935057602E-3</v>
      </c>
      <c r="J45"/>
      <c r="K45" s="106">
        <v>157778</v>
      </c>
      <c r="L45" s="10"/>
      <c r="M45" s="16">
        <v>4.3316493250470673E-3</v>
      </c>
      <c r="N45"/>
      <c r="O45" s="106">
        <v>125198</v>
      </c>
      <c r="P45" s="10"/>
      <c r="Q45" s="16">
        <v>4.4183907636781358E-3</v>
      </c>
      <c r="R45"/>
      <c r="S45" s="106">
        <v>182682.54835204987</v>
      </c>
      <c r="T45" s="10"/>
      <c r="U45" s="16">
        <v>4.447951932604232E-3</v>
      </c>
      <c r="V45" s="16"/>
      <c r="W45" s="17">
        <v>153212.20851549084</v>
      </c>
      <c r="X45" s="107"/>
      <c r="Y45" s="108"/>
    </row>
    <row r="46" spans="1:25" x14ac:dyDescent="0.25">
      <c r="A46" s="13">
        <v>142</v>
      </c>
      <c r="B46" s="14"/>
      <c r="C46" s="14" t="s">
        <v>65</v>
      </c>
      <c r="D46" s="10"/>
      <c r="E46" s="16">
        <v>0</v>
      </c>
      <c r="F46"/>
      <c r="G46" s="106">
        <v>0</v>
      </c>
      <c r="H46" s="10"/>
      <c r="I46" s="16">
        <v>0</v>
      </c>
      <c r="J46"/>
      <c r="K46" s="106">
        <v>0</v>
      </c>
      <c r="L46" s="10"/>
      <c r="M46" s="16">
        <v>0</v>
      </c>
      <c r="N46"/>
      <c r="O46" s="106">
        <v>0</v>
      </c>
      <c r="P46" s="10"/>
      <c r="Q46" s="16">
        <v>0</v>
      </c>
      <c r="R46"/>
      <c r="S46" s="106">
        <v>0</v>
      </c>
      <c r="T46" s="10"/>
      <c r="U46" s="16">
        <v>0</v>
      </c>
      <c r="V46" s="16"/>
      <c r="W46" s="17">
        <v>0</v>
      </c>
      <c r="X46" s="107"/>
      <c r="Y46" s="108"/>
    </row>
    <row r="47" spans="1:25" x14ac:dyDescent="0.25">
      <c r="A47" s="13">
        <v>143</v>
      </c>
      <c r="B47" s="14"/>
      <c r="C47" s="14" t="s">
        <v>66</v>
      </c>
      <c r="D47" s="10"/>
      <c r="E47" s="16">
        <v>2.6674738124751924E-4</v>
      </c>
      <c r="F47"/>
      <c r="G47" s="106">
        <v>8755</v>
      </c>
      <c r="H47" s="10"/>
      <c r="I47" s="16">
        <v>2.6215155732347238E-4</v>
      </c>
      <c r="J47"/>
      <c r="K47" s="106">
        <v>9710</v>
      </c>
      <c r="L47" s="10"/>
      <c r="M47" s="16">
        <v>2.9490212785625736E-4</v>
      </c>
      <c r="N47"/>
      <c r="O47" s="106">
        <v>8524</v>
      </c>
      <c r="P47" s="10"/>
      <c r="Q47" s="16">
        <v>2.9730424571367008E-4</v>
      </c>
      <c r="R47"/>
      <c r="S47" s="106">
        <v>12292.325452365469</v>
      </c>
      <c r="T47" s="10"/>
      <c r="U47" s="16">
        <v>2.770628954509107E-4</v>
      </c>
      <c r="V47" s="16"/>
      <c r="W47" s="17">
        <v>9543.5874202167579</v>
      </c>
      <c r="X47" s="107"/>
      <c r="Y47" s="108"/>
    </row>
    <row r="48" spans="1:25" x14ac:dyDescent="0.25">
      <c r="A48" s="13">
        <v>146</v>
      </c>
      <c r="B48" s="14"/>
      <c r="C48" s="14" t="s">
        <v>67</v>
      </c>
      <c r="D48" s="10"/>
      <c r="E48" s="16">
        <v>6.0492678392187174E-4</v>
      </c>
      <c r="F48"/>
      <c r="G48" s="106">
        <v>19854</v>
      </c>
      <c r="H48" s="10"/>
      <c r="I48" s="16">
        <v>6.4722163769315698E-4</v>
      </c>
      <c r="J48"/>
      <c r="K48" s="106">
        <v>23973</v>
      </c>
      <c r="L48" s="10"/>
      <c r="M48" s="16">
        <v>6.8102048058866311E-4</v>
      </c>
      <c r="N48"/>
      <c r="O48" s="106">
        <v>19684</v>
      </c>
      <c r="P48" s="10"/>
      <c r="Q48" s="16">
        <v>6.6337603140846407E-4</v>
      </c>
      <c r="R48"/>
      <c r="S48" s="106">
        <v>27427.909937165474</v>
      </c>
      <c r="T48" s="10"/>
      <c r="U48" s="16">
        <v>6.5124957377552873E-4</v>
      </c>
      <c r="V48" s="16"/>
      <c r="W48" s="17">
        <v>22432.658222208123</v>
      </c>
      <c r="X48" s="107"/>
      <c r="Y48" s="108"/>
    </row>
    <row r="49" spans="1:25" x14ac:dyDescent="0.25">
      <c r="A49" s="13">
        <v>147</v>
      </c>
      <c r="B49" s="14"/>
      <c r="C49" s="14" t="s">
        <v>68</v>
      </c>
      <c r="D49" s="10"/>
      <c r="E49" s="16">
        <v>4.1787516671721908E-4</v>
      </c>
      <c r="F49"/>
      <c r="G49" s="106">
        <v>13715</v>
      </c>
      <c r="H49" s="10"/>
      <c r="I49" s="16">
        <v>4.1382054289088136E-4</v>
      </c>
      <c r="J49"/>
      <c r="K49" s="106">
        <v>15328</v>
      </c>
      <c r="L49" s="10"/>
      <c r="M49" s="16">
        <v>4.1210335305505002E-4</v>
      </c>
      <c r="N49"/>
      <c r="O49" s="106">
        <v>11911</v>
      </c>
      <c r="P49" s="10"/>
      <c r="Q49" s="16">
        <v>4.218043307397802E-4</v>
      </c>
      <c r="R49"/>
      <c r="S49" s="106">
        <v>17439.899313325473</v>
      </c>
      <c r="T49" s="10"/>
      <c r="U49" s="16">
        <v>3.8589447084721204E-4</v>
      </c>
      <c r="V49" s="16"/>
      <c r="W49" s="17">
        <v>13292.352306919305</v>
      </c>
      <c r="X49" s="107"/>
      <c r="Y49" s="108"/>
    </row>
    <row r="50" spans="1:25" x14ac:dyDescent="0.25">
      <c r="A50" s="13">
        <v>148</v>
      </c>
      <c r="B50" s="14"/>
      <c r="C50" s="14" t="s">
        <v>69</v>
      </c>
      <c r="D50" s="10"/>
      <c r="E50" s="16">
        <v>6.7684470867400746E-5</v>
      </c>
      <c r="F50"/>
      <c r="G50" s="106">
        <v>2221</v>
      </c>
      <c r="H50" s="10"/>
      <c r="I50" s="16">
        <v>6.9664550133805931E-5</v>
      </c>
      <c r="J50"/>
      <c r="K50" s="106">
        <v>2580</v>
      </c>
      <c r="L50" s="10"/>
      <c r="M50" s="16">
        <v>7.3720718376697882E-5</v>
      </c>
      <c r="N50"/>
      <c r="O50" s="106">
        <v>2131</v>
      </c>
      <c r="P50" s="10"/>
      <c r="Q50" s="16">
        <v>6.1243504821122645E-5</v>
      </c>
      <c r="R50"/>
      <c r="S50" s="106">
        <v>2532.1706768688041</v>
      </c>
      <c r="T50" s="10"/>
      <c r="U50" s="16">
        <v>5.6721006355962571E-5</v>
      </c>
      <c r="V50" s="16"/>
      <c r="W50" s="17">
        <v>1953.7869978577091</v>
      </c>
      <c r="X50" s="107"/>
      <c r="Y50" s="108"/>
    </row>
    <row r="51" spans="1:25" x14ac:dyDescent="0.25">
      <c r="A51" s="13">
        <v>149</v>
      </c>
      <c r="B51" s="14"/>
      <c r="C51" s="14" t="s">
        <v>70</v>
      </c>
      <c r="D51" s="10"/>
      <c r="E51" s="16">
        <v>0</v>
      </c>
      <c r="F51"/>
      <c r="G51" s="106">
        <v>0</v>
      </c>
      <c r="H51" s="10"/>
      <c r="I51" s="16">
        <v>0</v>
      </c>
      <c r="J51"/>
      <c r="K51" s="106">
        <v>0</v>
      </c>
      <c r="L51" s="10"/>
      <c r="M51" s="16">
        <v>0</v>
      </c>
      <c r="N51"/>
      <c r="O51" s="106">
        <v>0</v>
      </c>
      <c r="P51" s="10"/>
      <c r="Q51" s="16">
        <v>0</v>
      </c>
      <c r="R51"/>
      <c r="S51" s="106">
        <v>0</v>
      </c>
      <c r="T51" s="10"/>
      <c r="U51" s="16">
        <v>0</v>
      </c>
      <c r="V51" s="16"/>
      <c r="W51" s="17">
        <v>0</v>
      </c>
      <c r="X51" s="107"/>
      <c r="Y51" s="108"/>
    </row>
    <row r="52" spans="1:25" x14ac:dyDescent="0.25">
      <c r="A52" s="13">
        <v>150</v>
      </c>
      <c r="B52" s="14"/>
      <c r="C52" s="14" t="s">
        <v>71</v>
      </c>
      <c r="D52" s="10"/>
      <c r="E52" s="16">
        <v>0</v>
      </c>
      <c r="F52"/>
      <c r="G52" s="106">
        <v>0</v>
      </c>
      <c r="H52" s="10"/>
      <c r="I52" s="16">
        <v>0</v>
      </c>
      <c r="J52"/>
      <c r="K52" s="106">
        <v>0</v>
      </c>
      <c r="L52" s="10"/>
      <c r="M52" s="16">
        <v>0</v>
      </c>
      <c r="N52"/>
      <c r="O52" s="106">
        <v>0</v>
      </c>
      <c r="P52" s="10"/>
      <c r="Q52" s="16">
        <v>0</v>
      </c>
      <c r="R52"/>
      <c r="S52" s="106">
        <v>0</v>
      </c>
      <c r="T52" s="10"/>
      <c r="U52" s="16">
        <v>0</v>
      </c>
      <c r="V52" s="16"/>
      <c r="W52" s="17">
        <v>0</v>
      </c>
      <c r="X52" s="107"/>
      <c r="Y52" s="108"/>
    </row>
    <row r="53" spans="1:25" x14ac:dyDescent="0.25">
      <c r="A53" s="13">
        <v>151</v>
      </c>
      <c r="B53" s="14"/>
      <c r="C53" s="14" t="s">
        <v>72</v>
      </c>
      <c r="D53" s="10"/>
      <c r="E53" s="16">
        <v>1.5766174610851518E-3</v>
      </c>
      <c r="F53"/>
      <c r="G53" s="106">
        <v>51745</v>
      </c>
      <c r="H53" s="10"/>
      <c r="I53" s="16">
        <v>1.5539843438415312E-3</v>
      </c>
      <c r="J53"/>
      <c r="K53" s="106">
        <v>57559</v>
      </c>
      <c r="L53" s="10"/>
      <c r="M53" s="16">
        <v>1.5612841323045914E-3</v>
      </c>
      <c r="N53"/>
      <c r="O53" s="106">
        <v>45126</v>
      </c>
      <c r="P53" s="10"/>
      <c r="Q53" s="16">
        <v>1.616253539855908E-3</v>
      </c>
      <c r="R53"/>
      <c r="S53" s="106">
        <v>66825.532470130667</v>
      </c>
      <c r="T53" s="10"/>
      <c r="U53" s="16">
        <v>1.671654154793184E-3</v>
      </c>
      <c r="V53" s="16"/>
      <c r="W53" s="17">
        <v>57581.06850314037</v>
      </c>
      <c r="X53" s="107"/>
      <c r="Y53" s="108"/>
    </row>
    <row r="54" spans="1:25" x14ac:dyDescent="0.25">
      <c r="A54" s="13">
        <v>152</v>
      </c>
      <c r="B54" s="14"/>
      <c r="C54" s="14" t="s">
        <v>73</v>
      </c>
      <c r="D54" s="10"/>
      <c r="E54" s="16">
        <v>1.2028985474244309E-3</v>
      </c>
      <c r="F54"/>
      <c r="G54" s="106">
        <v>39479</v>
      </c>
      <c r="H54" s="10"/>
      <c r="I54" s="16">
        <v>1.1739631577821616E-3</v>
      </c>
      <c r="J54"/>
      <c r="K54" s="106">
        <v>43483</v>
      </c>
      <c r="L54" s="10"/>
      <c r="M54" s="16">
        <v>1.1492494251911154E-3</v>
      </c>
      <c r="N54"/>
      <c r="O54" s="106">
        <v>33217</v>
      </c>
      <c r="P54" s="10"/>
      <c r="Q54" s="16">
        <v>1.0915938875909925E-3</v>
      </c>
      <c r="R54"/>
      <c r="S54" s="106">
        <v>45132.98253064388</v>
      </c>
      <c r="T54" s="10"/>
      <c r="U54" s="16">
        <v>1.0837814664587909E-3</v>
      </c>
      <c r="V54" s="16"/>
      <c r="W54" s="17">
        <v>37331.462781138667</v>
      </c>
      <c r="X54" s="107"/>
      <c r="Y54" s="108"/>
    </row>
    <row r="55" spans="1:25" x14ac:dyDescent="0.25">
      <c r="A55" s="13">
        <v>154</v>
      </c>
      <c r="B55" s="14"/>
      <c r="C55" s="14" t="s">
        <v>74</v>
      </c>
      <c r="D55" s="10"/>
      <c r="E55" s="16">
        <v>1.9616814555223613E-2</v>
      </c>
      <c r="F55"/>
      <c r="G55" s="106">
        <v>643826</v>
      </c>
      <c r="H55" s="10"/>
      <c r="I55" s="16">
        <v>1.956138967006666E-2</v>
      </c>
      <c r="J55"/>
      <c r="K55" s="106">
        <v>724545</v>
      </c>
      <c r="L55" s="10"/>
      <c r="M55" s="16">
        <v>1.9151500265340841E-2</v>
      </c>
      <c r="N55"/>
      <c r="O55" s="106">
        <v>553536</v>
      </c>
      <c r="P55" s="10"/>
      <c r="Q55" s="16">
        <v>1.9099690252028349E-2</v>
      </c>
      <c r="R55"/>
      <c r="S55" s="106">
        <v>789694.77228192007</v>
      </c>
      <c r="T55" s="10"/>
      <c r="U55" s="16">
        <v>1.9300853120217606E-2</v>
      </c>
      <c r="V55" s="16"/>
      <c r="W55" s="17">
        <v>664828.75210620218</v>
      </c>
      <c r="X55" s="107"/>
      <c r="Y55" s="108"/>
    </row>
    <row r="56" spans="1:25" x14ac:dyDescent="0.25">
      <c r="A56" s="13">
        <v>156</v>
      </c>
      <c r="B56" s="14"/>
      <c r="C56" s="14" t="s">
        <v>75</v>
      </c>
      <c r="D56" s="10"/>
      <c r="E56" s="16">
        <v>3.2762907858246385E-2</v>
      </c>
      <c r="F56"/>
      <c r="G56" s="106">
        <v>1075283</v>
      </c>
      <c r="H56" s="10"/>
      <c r="I56" s="16">
        <v>3.2266860361320815E-2</v>
      </c>
      <c r="J56"/>
      <c r="K56" s="106">
        <v>1195150</v>
      </c>
      <c r="L56" s="10"/>
      <c r="M56" s="16">
        <v>3.2710809966239471E-2</v>
      </c>
      <c r="N56"/>
      <c r="O56" s="106">
        <v>945441</v>
      </c>
      <c r="P56" s="10"/>
      <c r="Q56" s="16">
        <v>3.2062837421630463E-2</v>
      </c>
      <c r="R56"/>
      <c r="S56" s="106">
        <v>1325668.3622760728</v>
      </c>
      <c r="T56" s="10"/>
      <c r="U56" s="16">
        <v>3.2635521780657269E-2</v>
      </c>
      <c r="V56" s="16"/>
      <c r="W56" s="17">
        <v>1124148.9215335022</v>
      </c>
      <c r="X56" s="107"/>
      <c r="Y56" s="108"/>
    </row>
    <row r="57" spans="1:25" x14ac:dyDescent="0.25">
      <c r="A57" s="13">
        <v>157</v>
      </c>
      <c r="B57" s="14"/>
      <c r="C57" s="14" t="s">
        <v>76</v>
      </c>
      <c r="D57" s="10"/>
      <c r="E57" s="16">
        <v>1.721545323289145E-4</v>
      </c>
      <c r="F57"/>
      <c r="G57" s="106">
        <v>5650</v>
      </c>
      <c r="H57" s="10"/>
      <c r="I57" s="16">
        <v>1.6330967752873263E-4</v>
      </c>
      <c r="J57"/>
      <c r="K57" s="106">
        <v>6049</v>
      </c>
      <c r="L57" s="10"/>
      <c r="M57" s="16">
        <v>1.585721250359305E-4</v>
      </c>
      <c r="N57"/>
      <c r="O57" s="106">
        <v>4583</v>
      </c>
      <c r="P57" s="10"/>
      <c r="Q57" s="16">
        <v>1.3870222125073907E-4</v>
      </c>
      <c r="R57"/>
      <c r="S57" s="106">
        <v>5734.7746261993316</v>
      </c>
      <c r="T57" s="10"/>
      <c r="U57" s="16">
        <v>1.4715517288628092E-4</v>
      </c>
      <c r="V57" s="16"/>
      <c r="W57" s="17">
        <v>5068.8427784302812</v>
      </c>
      <c r="X57" s="107"/>
      <c r="Y57" s="108"/>
    </row>
    <row r="58" spans="1:25" x14ac:dyDescent="0.25">
      <c r="A58" s="13">
        <v>158</v>
      </c>
      <c r="B58" s="14"/>
      <c r="C58" s="14" t="s">
        <v>430</v>
      </c>
      <c r="D58" s="10"/>
      <c r="E58" s="16">
        <v>0</v>
      </c>
      <c r="F58"/>
      <c r="G58" s="106">
        <v>0</v>
      </c>
      <c r="H58" s="10"/>
      <c r="I58" s="16">
        <v>0</v>
      </c>
      <c r="J58"/>
      <c r="K58" s="106">
        <v>0</v>
      </c>
      <c r="L58" s="10"/>
      <c r="M58" s="16">
        <v>0</v>
      </c>
      <c r="N58"/>
      <c r="O58" s="106">
        <v>0</v>
      </c>
      <c r="P58" s="10"/>
      <c r="Q58" s="16">
        <v>0</v>
      </c>
      <c r="R58"/>
      <c r="S58" s="106">
        <v>0</v>
      </c>
      <c r="T58" s="10"/>
      <c r="U58" s="16">
        <v>0</v>
      </c>
      <c r="V58" s="16"/>
      <c r="W58" s="17">
        <v>0</v>
      </c>
      <c r="X58" s="107"/>
      <c r="Y58" s="108"/>
    </row>
    <row r="59" spans="1:25" x14ac:dyDescent="0.25">
      <c r="A59" s="13">
        <v>160</v>
      </c>
      <c r="B59" s="14"/>
      <c r="C59" s="14" t="s">
        <v>78</v>
      </c>
      <c r="D59" s="10"/>
      <c r="E59" s="16">
        <v>1.0672180857876931E-4</v>
      </c>
      <c r="F59"/>
      <c r="G59" s="106">
        <v>3503</v>
      </c>
      <c r="H59" s="10"/>
      <c r="I59" s="16">
        <v>1.0681285092462492E-4</v>
      </c>
      <c r="J59"/>
      <c r="K59" s="106">
        <v>3956</v>
      </c>
      <c r="L59" s="10"/>
      <c r="M59" s="16">
        <v>1.0857443949245086E-4</v>
      </c>
      <c r="N59"/>
      <c r="O59" s="106">
        <v>3138</v>
      </c>
      <c r="P59" s="10"/>
      <c r="Q59" s="16">
        <v>8.6144583668305386E-5</v>
      </c>
      <c r="R59"/>
      <c r="S59" s="106">
        <v>3561.7293519217574</v>
      </c>
      <c r="T59" s="10"/>
      <c r="U59" s="16">
        <v>8.8062919238569512E-5</v>
      </c>
      <c r="V59" s="16"/>
      <c r="W59" s="17">
        <v>3033.3768325960582</v>
      </c>
      <c r="X59" s="107"/>
      <c r="Y59" s="108"/>
    </row>
    <row r="60" spans="1:25" x14ac:dyDescent="0.25">
      <c r="A60" s="13">
        <v>161</v>
      </c>
      <c r="B60" s="14"/>
      <c r="C60" s="14" t="s">
        <v>79</v>
      </c>
      <c r="D60" s="10"/>
      <c r="E60" s="16">
        <v>8.4020582990144994E-3</v>
      </c>
      <c r="F60"/>
      <c r="G60" s="106">
        <v>275757</v>
      </c>
      <c r="H60" s="10"/>
      <c r="I60" s="16">
        <v>8.7357959176105823E-3</v>
      </c>
      <c r="J60"/>
      <c r="K60" s="106">
        <v>323570</v>
      </c>
      <c r="L60" s="10"/>
      <c r="M60" s="16">
        <v>8.9548279182113475E-3</v>
      </c>
      <c r="N60"/>
      <c r="O60" s="106">
        <v>258821</v>
      </c>
      <c r="P60" s="10"/>
      <c r="Q60" s="16">
        <v>8.9174877104490902E-3</v>
      </c>
      <c r="R60"/>
      <c r="S60" s="106">
        <v>368701.97023650992</v>
      </c>
      <c r="T60" s="10"/>
      <c r="U60" s="16">
        <v>8.9648859551217618E-3</v>
      </c>
      <c r="V60" s="16"/>
      <c r="W60" s="17">
        <v>308800.54395496182</v>
      </c>
      <c r="X60" s="107"/>
      <c r="Y60" s="108"/>
    </row>
    <row r="61" spans="1:25" x14ac:dyDescent="0.25">
      <c r="A61" s="13">
        <v>162</v>
      </c>
      <c r="B61" s="14"/>
      <c r="C61" s="14" t="s">
        <v>80</v>
      </c>
      <c r="D61" s="10"/>
      <c r="E61" s="16">
        <v>1.8382213778648346E-5</v>
      </c>
      <c r="F61"/>
      <c r="G61" s="106">
        <v>603</v>
      </c>
      <c r="H61" s="10"/>
      <c r="I61" s="16">
        <v>1.8137258978418303E-5</v>
      </c>
      <c r="J61"/>
      <c r="K61" s="106">
        <v>672</v>
      </c>
      <c r="L61" s="10"/>
      <c r="M61" s="16">
        <v>1.8177780187045691E-5</v>
      </c>
      <c r="N61"/>
      <c r="O61" s="106">
        <v>525</v>
      </c>
      <c r="P61" s="10"/>
      <c r="Q61" s="16">
        <v>1.8115023849881853E-5</v>
      </c>
      <c r="R61"/>
      <c r="S61" s="106">
        <v>748.98280784919029</v>
      </c>
      <c r="T61" s="10"/>
      <c r="U61" s="16">
        <v>1.8079314717089829E-5</v>
      </c>
      <c r="V61" s="16"/>
      <c r="W61" s="17">
        <v>622.75217408434492</v>
      </c>
      <c r="X61" s="107"/>
      <c r="Y61" s="108"/>
    </row>
    <row r="62" spans="1:25" x14ac:dyDescent="0.25">
      <c r="A62" s="13">
        <v>163</v>
      </c>
      <c r="B62" s="14"/>
      <c r="C62" s="14" t="s">
        <v>81</v>
      </c>
      <c r="D62" s="10"/>
      <c r="E62" s="16">
        <v>0</v>
      </c>
      <c r="F62"/>
      <c r="G62" s="106">
        <v>0</v>
      </c>
      <c r="H62" s="10"/>
      <c r="I62" s="16">
        <v>0</v>
      </c>
      <c r="J62"/>
      <c r="K62" s="106">
        <v>0</v>
      </c>
      <c r="L62" s="10"/>
      <c r="M62" s="16">
        <v>0</v>
      </c>
      <c r="N62"/>
      <c r="O62" s="106">
        <v>0</v>
      </c>
      <c r="P62" s="10"/>
      <c r="Q62" s="16">
        <v>0</v>
      </c>
      <c r="R62"/>
      <c r="S62" s="106">
        <v>0</v>
      </c>
      <c r="T62" s="10"/>
      <c r="U62" s="16">
        <v>0</v>
      </c>
      <c r="V62" s="16"/>
      <c r="W62" s="17">
        <v>0</v>
      </c>
      <c r="X62" s="107"/>
      <c r="Y62" s="108"/>
    </row>
    <row r="63" spans="1:25" x14ac:dyDescent="0.25">
      <c r="A63" s="13">
        <v>164</v>
      </c>
      <c r="B63" s="14"/>
      <c r="C63" s="14" t="s">
        <v>82</v>
      </c>
      <c r="D63" s="10"/>
      <c r="E63" s="16">
        <v>4.8379548683561211E-5</v>
      </c>
      <c r="F63"/>
      <c r="G63" s="106">
        <v>1588</v>
      </c>
      <c r="H63" s="10"/>
      <c r="I63" s="16">
        <v>7.1737904812528959E-5</v>
      </c>
      <c r="J63"/>
      <c r="K63" s="106">
        <v>2657</v>
      </c>
      <c r="L63" s="10"/>
      <c r="M63" s="16">
        <v>4.6947126871581576E-5</v>
      </c>
      <c r="N63"/>
      <c r="O63" s="106">
        <v>1357</v>
      </c>
      <c r="P63" s="10"/>
      <c r="Q63" s="16">
        <v>1.0347649907215631E-5</v>
      </c>
      <c r="R63"/>
      <c r="S63" s="106">
        <v>427.83337998184987</v>
      </c>
      <c r="T63" s="10"/>
      <c r="U63" s="16">
        <v>0</v>
      </c>
      <c r="V63" s="16"/>
      <c r="W63" s="17">
        <v>0</v>
      </c>
      <c r="X63" s="107"/>
      <c r="Y63" s="108"/>
    </row>
    <row r="64" spans="1:25" x14ac:dyDescent="0.25">
      <c r="A64" s="13">
        <v>165</v>
      </c>
      <c r="B64" s="14"/>
      <c r="C64" s="14" t="s">
        <v>83</v>
      </c>
      <c r="D64" s="10"/>
      <c r="E64" s="16">
        <v>1.1270849308551484E-3</v>
      </c>
      <c r="F64"/>
      <c r="G64" s="106">
        <v>36991</v>
      </c>
      <c r="H64" s="10"/>
      <c r="I64" s="16">
        <v>9.8197736445520016E-4</v>
      </c>
      <c r="J64"/>
      <c r="K64" s="106">
        <v>36372</v>
      </c>
      <c r="L64" s="10"/>
      <c r="M64" s="16">
        <v>9.9321050282839113E-4</v>
      </c>
      <c r="N64"/>
      <c r="O64" s="106">
        <v>28707</v>
      </c>
      <c r="P64" s="10"/>
      <c r="Q64" s="16">
        <v>9.8256218532766985E-4</v>
      </c>
      <c r="R64"/>
      <c r="S64" s="106">
        <v>40624.963596609028</v>
      </c>
      <c r="T64" s="10"/>
      <c r="U64" s="16">
        <v>9.9081796948394057E-4</v>
      </c>
      <c r="V64" s="16"/>
      <c r="W64" s="17">
        <v>34129.282789391153</v>
      </c>
      <c r="X64" s="107"/>
      <c r="Y64" s="108"/>
    </row>
    <row r="65" spans="1:25" x14ac:dyDescent="0.25">
      <c r="A65" s="13">
        <v>166</v>
      </c>
      <c r="B65" s="14"/>
      <c r="C65" s="14" t="s">
        <v>84</v>
      </c>
      <c r="D65" s="10"/>
      <c r="E65" s="16">
        <v>2.0297299306230025E-4</v>
      </c>
      <c r="F65"/>
      <c r="G65" s="106">
        <v>6662</v>
      </c>
      <c r="H65" s="10"/>
      <c r="I65" s="16">
        <v>1.8757594669159525E-4</v>
      </c>
      <c r="J65"/>
      <c r="K65" s="106">
        <v>6948</v>
      </c>
      <c r="L65" s="10"/>
      <c r="M65" s="16">
        <v>1.6541913913512211E-4</v>
      </c>
      <c r="N65"/>
      <c r="O65" s="106">
        <v>4781</v>
      </c>
      <c r="P65" s="10"/>
      <c r="Q65" s="16">
        <v>1.7444116704366981E-4</v>
      </c>
      <c r="R65"/>
      <c r="S65" s="106">
        <v>7212.435168707193</v>
      </c>
      <c r="T65" s="10"/>
      <c r="U65" s="16">
        <v>1.9531848271535485E-4</v>
      </c>
      <c r="V65" s="16"/>
      <c r="W65" s="17">
        <v>6727.8551014361665</v>
      </c>
      <c r="X65" s="107"/>
      <c r="Y65" s="108"/>
    </row>
    <row r="66" spans="1:25" x14ac:dyDescent="0.25">
      <c r="A66" s="13">
        <v>169</v>
      </c>
      <c r="B66" s="14"/>
      <c r="C66" s="14" t="s">
        <v>85</v>
      </c>
      <c r="D66" s="10"/>
      <c r="E66" s="16">
        <v>0</v>
      </c>
      <c r="F66"/>
      <c r="G66" s="106">
        <v>0</v>
      </c>
      <c r="H66" s="10"/>
      <c r="I66" s="16">
        <v>0</v>
      </c>
      <c r="J66"/>
      <c r="K66" s="106">
        <v>0</v>
      </c>
      <c r="L66" s="10"/>
      <c r="M66" s="16">
        <v>0</v>
      </c>
      <c r="N66"/>
      <c r="O66" s="106">
        <v>0</v>
      </c>
      <c r="P66" s="10"/>
      <c r="Q66" s="16">
        <v>0</v>
      </c>
      <c r="R66"/>
      <c r="S66" s="106">
        <v>0</v>
      </c>
      <c r="T66" s="10"/>
      <c r="U66" s="16">
        <v>0</v>
      </c>
      <c r="V66" s="16"/>
      <c r="W66" s="17">
        <v>0</v>
      </c>
      <c r="X66" s="107"/>
      <c r="Y66" s="108"/>
    </row>
    <row r="67" spans="1:25" x14ac:dyDescent="0.25">
      <c r="A67" s="13">
        <v>170</v>
      </c>
      <c r="B67" s="14"/>
      <c r="C67" s="14" t="s">
        <v>86</v>
      </c>
      <c r="D67" s="10"/>
      <c r="E67" s="16">
        <v>0</v>
      </c>
      <c r="F67"/>
      <c r="G67" s="106">
        <v>0</v>
      </c>
      <c r="H67" s="10"/>
      <c r="I67" s="16">
        <v>0</v>
      </c>
      <c r="J67"/>
      <c r="K67" s="106">
        <v>0</v>
      </c>
      <c r="L67" s="10"/>
      <c r="M67" s="16">
        <v>0</v>
      </c>
      <c r="N67"/>
      <c r="O67" s="106">
        <v>0</v>
      </c>
      <c r="P67" s="10"/>
      <c r="Q67" s="16">
        <v>0</v>
      </c>
      <c r="R67"/>
      <c r="S67" s="106">
        <v>0</v>
      </c>
      <c r="T67" s="10"/>
      <c r="U67" s="16">
        <v>0</v>
      </c>
      <c r="V67" s="16"/>
      <c r="W67" s="17">
        <v>0</v>
      </c>
      <c r="X67" s="107"/>
      <c r="Y67" s="108"/>
    </row>
    <row r="68" spans="1:25" x14ac:dyDescent="0.25">
      <c r="A68" s="13">
        <v>171</v>
      </c>
      <c r="B68" s="14"/>
      <c r="C68" s="14" t="s">
        <v>87</v>
      </c>
      <c r="D68" s="10"/>
      <c r="E68" s="16">
        <v>7.4000545344370073E-3</v>
      </c>
      <c r="F68"/>
      <c r="G68" s="106">
        <v>242871</v>
      </c>
      <c r="H68" s="10"/>
      <c r="I68" s="16">
        <v>7.3889164832645089E-3</v>
      </c>
      <c r="J68"/>
      <c r="K68" s="106">
        <v>273682</v>
      </c>
      <c r="L68" s="10"/>
      <c r="M68" s="16">
        <v>7.4610713009204731E-3</v>
      </c>
      <c r="N68"/>
      <c r="O68" s="106">
        <v>215647</v>
      </c>
      <c r="P68" s="10"/>
      <c r="Q68" s="16">
        <v>7.4590194616146596E-3</v>
      </c>
      <c r="R68"/>
      <c r="S68" s="106">
        <v>308400.21997532947</v>
      </c>
      <c r="T68" s="10"/>
      <c r="U68" s="16">
        <v>7.4365804465664383E-3</v>
      </c>
      <c r="V68" s="16"/>
      <c r="W68" s="17">
        <v>256157.20027677238</v>
      </c>
      <c r="X68" s="107"/>
      <c r="Y68" s="108"/>
    </row>
    <row r="69" spans="1:25" x14ac:dyDescent="0.25">
      <c r="A69" s="13">
        <v>172</v>
      </c>
      <c r="B69" s="14"/>
      <c r="C69" s="14" t="s">
        <v>88</v>
      </c>
      <c r="D69" s="10"/>
      <c r="E69" s="16">
        <v>3.4144011873486254E-3</v>
      </c>
      <c r="F69"/>
      <c r="G69" s="106">
        <v>112061</v>
      </c>
      <c r="H69" s="10"/>
      <c r="I69" s="16">
        <v>3.2795826435603791E-3</v>
      </c>
      <c r="J69"/>
      <c r="K69" s="106">
        <v>121474</v>
      </c>
      <c r="L69" s="10"/>
      <c r="M69" s="16">
        <v>3.1699900530523799E-3</v>
      </c>
      <c r="N69"/>
      <c r="O69" s="106">
        <v>91622</v>
      </c>
      <c r="P69" s="10"/>
      <c r="Q69" s="16">
        <v>3.125720288327115E-3</v>
      </c>
      <c r="R69"/>
      <c r="S69" s="106">
        <v>129235.86397142347</v>
      </c>
      <c r="T69" s="10"/>
      <c r="U69" s="16">
        <v>3.1767763834241788E-3</v>
      </c>
      <c r="V69" s="16"/>
      <c r="W69" s="17">
        <v>109425.85105214971</v>
      </c>
      <c r="X69" s="107"/>
      <c r="Y69" s="108"/>
    </row>
    <row r="70" spans="1:25" x14ac:dyDescent="0.25">
      <c r="A70" s="13">
        <v>173</v>
      </c>
      <c r="B70" s="14"/>
      <c r="C70" s="14" t="s">
        <v>89</v>
      </c>
      <c r="D70" s="10"/>
      <c r="E70" s="16">
        <v>0</v>
      </c>
      <c r="F70"/>
      <c r="G70" s="106">
        <v>0</v>
      </c>
      <c r="H70" s="10"/>
      <c r="I70" s="16">
        <v>0</v>
      </c>
      <c r="J70"/>
      <c r="K70" s="106">
        <v>0</v>
      </c>
      <c r="L70" s="10"/>
      <c r="M70" s="16">
        <v>0</v>
      </c>
      <c r="N70"/>
      <c r="O70" s="106">
        <v>0</v>
      </c>
      <c r="P70" s="10"/>
      <c r="Q70" s="16">
        <v>0</v>
      </c>
      <c r="R70"/>
      <c r="S70" s="106">
        <v>0</v>
      </c>
      <c r="T70" s="10"/>
      <c r="U70" s="16">
        <v>0</v>
      </c>
      <c r="V70" s="16"/>
      <c r="W70" s="17">
        <v>0</v>
      </c>
      <c r="X70" s="107"/>
      <c r="Y70" s="108"/>
    </row>
    <row r="71" spans="1:25" x14ac:dyDescent="0.25">
      <c r="A71" s="13">
        <v>174</v>
      </c>
      <c r="B71" s="14"/>
      <c r="C71" s="14" t="s">
        <v>90</v>
      </c>
      <c r="D71" s="10"/>
      <c r="E71" s="16">
        <v>1.5748473846858356E-3</v>
      </c>
      <c r="F71"/>
      <c r="G71" s="106">
        <v>51687</v>
      </c>
      <c r="H71" s="10"/>
      <c r="I71" s="16">
        <v>1.4497326957553288E-3</v>
      </c>
      <c r="J71"/>
      <c r="K71" s="106">
        <v>53697</v>
      </c>
      <c r="L71" s="10"/>
      <c r="M71" s="16">
        <v>1.2624675114873583E-3</v>
      </c>
      <c r="N71"/>
      <c r="O71" s="106">
        <v>36489</v>
      </c>
      <c r="P71" s="10"/>
      <c r="Q71" s="16">
        <v>1.2019378495441049E-3</v>
      </c>
      <c r="R71"/>
      <c r="S71" s="106">
        <v>49695.258083672503</v>
      </c>
      <c r="T71" s="10"/>
      <c r="U71" s="16">
        <v>1.1626852020525647E-3</v>
      </c>
      <c r="V71" s="16"/>
      <c r="W71" s="17">
        <v>40049.346376469344</v>
      </c>
      <c r="X71" s="107"/>
      <c r="Y71" s="108"/>
    </row>
    <row r="72" spans="1:25" x14ac:dyDescent="0.25">
      <c r="A72" s="13">
        <v>175</v>
      </c>
      <c r="B72" s="14"/>
      <c r="C72" s="14" t="s">
        <v>91</v>
      </c>
      <c r="D72" s="10"/>
      <c r="E72" s="16">
        <v>0</v>
      </c>
      <c r="F72"/>
      <c r="G72" s="106">
        <v>0</v>
      </c>
      <c r="H72" s="10"/>
      <c r="I72" s="16">
        <v>0</v>
      </c>
      <c r="J72"/>
      <c r="K72" s="106">
        <v>0</v>
      </c>
      <c r="L72" s="10"/>
      <c r="M72" s="16">
        <v>0</v>
      </c>
      <c r="N72"/>
      <c r="O72" s="106">
        <v>0</v>
      </c>
      <c r="P72" s="10"/>
      <c r="Q72" s="16">
        <v>0</v>
      </c>
      <c r="R72"/>
      <c r="S72" s="106">
        <v>0</v>
      </c>
      <c r="T72" s="10"/>
      <c r="U72" s="16">
        <v>0</v>
      </c>
      <c r="V72" s="16"/>
      <c r="W72" s="17">
        <v>0</v>
      </c>
      <c r="X72" s="107"/>
      <c r="Y72" s="108"/>
    </row>
    <row r="73" spans="1:25" x14ac:dyDescent="0.25">
      <c r="A73" s="13">
        <v>180</v>
      </c>
      <c r="B73" s="14"/>
      <c r="C73" s="14" t="s">
        <v>92</v>
      </c>
      <c r="D73" s="10"/>
      <c r="E73" s="16">
        <v>1.276571311189375E-4</v>
      </c>
      <c r="F73"/>
      <c r="G73" s="106">
        <v>4190</v>
      </c>
      <c r="H73" s="10"/>
      <c r="I73" s="16">
        <v>9.8196984624725957E-5</v>
      </c>
      <c r="J73"/>
      <c r="K73" s="106">
        <v>3637</v>
      </c>
      <c r="L73" s="10"/>
      <c r="M73" s="16">
        <v>9.5807131505316578E-5</v>
      </c>
      <c r="N73"/>
      <c r="O73" s="106">
        <v>2769</v>
      </c>
      <c r="P73" s="10"/>
      <c r="Q73" s="16">
        <v>8.1263650122196147E-5</v>
      </c>
      <c r="R73"/>
      <c r="S73" s="106">
        <v>3359.9225344102224</v>
      </c>
      <c r="T73" s="10"/>
      <c r="U73" s="16">
        <v>8.1726098223952934E-5</v>
      </c>
      <c r="V73" s="16"/>
      <c r="W73" s="17">
        <v>2815.1014651173591</v>
      </c>
      <c r="X73" s="107"/>
      <c r="Y73" s="108"/>
    </row>
    <row r="74" spans="1:25" x14ac:dyDescent="0.25">
      <c r="A74" s="13">
        <v>181</v>
      </c>
      <c r="B74" s="14"/>
      <c r="C74" s="14" t="s">
        <v>93</v>
      </c>
      <c r="D74" s="10"/>
      <c r="E74" s="16">
        <v>1.5585052876562796E-3</v>
      </c>
      <c r="F74"/>
      <c r="G74" s="106">
        <v>51150</v>
      </c>
      <c r="H74" s="10"/>
      <c r="I74" s="16">
        <v>1.450713404213355E-3</v>
      </c>
      <c r="J74"/>
      <c r="K74" s="106">
        <v>53734</v>
      </c>
      <c r="L74" s="10"/>
      <c r="M74" s="16">
        <v>1.4456533923057112E-3</v>
      </c>
      <c r="N74"/>
      <c r="O74" s="106">
        <v>41784</v>
      </c>
      <c r="P74" s="10"/>
      <c r="Q74" s="16">
        <v>1.5322565315531585E-3</v>
      </c>
      <c r="R74"/>
      <c r="S74" s="106">
        <v>63352.596654485278</v>
      </c>
      <c r="T74" s="10"/>
      <c r="U74" s="16">
        <v>1.5955457920230165E-3</v>
      </c>
      <c r="V74" s="16"/>
      <c r="W74" s="17">
        <v>54959.473098513714</v>
      </c>
      <c r="X74" s="107"/>
      <c r="Y74" s="108"/>
    </row>
    <row r="75" spans="1:25" x14ac:dyDescent="0.25">
      <c r="A75" s="13">
        <v>182</v>
      </c>
      <c r="B75" s="14"/>
      <c r="C75" s="14" t="s">
        <v>94</v>
      </c>
      <c r="D75" s="10"/>
      <c r="E75" s="16">
        <v>7.733767689821645E-3</v>
      </c>
      <c r="F75"/>
      <c r="G75" s="106">
        <v>253823</v>
      </c>
      <c r="H75" s="10"/>
      <c r="I75" s="16">
        <v>6.0118998947104214E-3</v>
      </c>
      <c r="J75"/>
      <c r="K75" s="106">
        <v>222678</v>
      </c>
      <c r="L75" s="10"/>
      <c r="M75" s="16">
        <v>5.9994761444026453E-3</v>
      </c>
      <c r="N75"/>
      <c r="O75" s="106">
        <v>173403</v>
      </c>
      <c r="P75" s="10"/>
      <c r="Q75" s="16">
        <v>6.0738245021480083E-3</v>
      </c>
      <c r="R75"/>
      <c r="S75" s="106">
        <v>251128.02321989188</v>
      </c>
      <c r="T75" s="10"/>
      <c r="U75" s="16">
        <v>6.0782152911747758E-3</v>
      </c>
      <c r="V75" s="16"/>
      <c r="W75" s="17">
        <v>209367.54773972408</v>
      </c>
      <c r="X75" s="107"/>
      <c r="Y75" s="108"/>
    </row>
    <row r="76" spans="1:25" x14ac:dyDescent="0.25">
      <c r="A76" s="13">
        <v>183</v>
      </c>
      <c r="B76" s="14"/>
      <c r="C76" s="14" t="s">
        <v>95</v>
      </c>
      <c r="D76" s="10"/>
      <c r="E76" s="16">
        <v>3.9090668564145675E-5</v>
      </c>
      <c r="F76"/>
      <c r="G76" s="106">
        <v>1283</v>
      </c>
      <c r="H76" s="10"/>
      <c r="I76" s="16">
        <v>3.857007744802551E-5</v>
      </c>
      <c r="J76"/>
      <c r="K76" s="106">
        <v>1429</v>
      </c>
      <c r="L76" s="10"/>
      <c r="M76" s="16">
        <v>4.2755538707423071E-5</v>
      </c>
      <c r="N76"/>
      <c r="O76" s="106">
        <v>1236</v>
      </c>
      <c r="P76" s="10"/>
      <c r="Q76" s="16">
        <v>5.2577989553347489E-5</v>
      </c>
      <c r="R76"/>
      <c r="S76" s="106">
        <v>2173.8867457791634</v>
      </c>
      <c r="T76" s="10"/>
      <c r="U76" s="16">
        <v>4.8489115351273559E-5</v>
      </c>
      <c r="V76" s="16"/>
      <c r="W76" s="17">
        <v>1670.2348776465606</v>
      </c>
      <c r="X76" s="107"/>
      <c r="Y76" s="108"/>
    </row>
    <row r="77" spans="1:25" x14ac:dyDescent="0.25">
      <c r="A77" s="13">
        <v>184</v>
      </c>
      <c r="B77" s="14"/>
      <c r="C77" s="14" t="s">
        <v>96</v>
      </c>
      <c r="D77" s="10"/>
      <c r="E77" s="16">
        <v>0</v>
      </c>
      <c r="F77"/>
      <c r="G77" s="106">
        <v>0</v>
      </c>
      <c r="H77" s="10"/>
      <c r="I77" s="16">
        <v>0</v>
      </c>
      <c r="J77"/>
      <c r="K77" s="106">
        <v>0</v>
      </c>
      <c r="L77" s="10"/>
      <c r="M77" s="16">
        <v>1.4645862778500708E-5</v>
      </c>
      <c r="N77"/>
      <c r="O77" s="106">
        <v>423</v>
      </c>
      <c r="P77" s="10"/>
      <c r="Q77" s="16">
        <v>2.5376253124604911E-5</v>
      </c>
      <c r="R77"/>
      <c r="S77" s="106">
        <v>1049.205205329185</v>
      </c>
      <c r="T77" s="10"/>
      <c r="U77" s="16">
        <v>2.2925912840225235E-5</v>
      </c>
      <c r="V77" s="16"/>
      <c r="W77" s="17">
        <v>789.69597507048729</v>
      </c>
      <c r="X77" s="107"/>
      <c r="Y77" s="108"/>
    </row>
    <row r="78" spans="1:25" x14ac:dyDescent="0.25">
      <c r="A78" s="13">
        <v>185</v>
      </c>
      <c r="B78" s="14"/>
      <c r="C78" s="14" t="s">
        <v>97</v>
      </c>
      <c r="D78" s="10"/>
      <c r="E78" s="16">
        <v>7.0083512720897846E-6</v>
      </c>
      <c r="F78"/>
      <c r="G78" s="106">
        <v>230</v>
      </c>
      <c r="H78" s="10"/>
      <c r="I78" s="16">
        <v>3.1909780569113891E-5</v>
      </c>
      <c r="J78"/>
      <c r="K78" s="106">
        <v>1182</v>
      </c>
      <c r="L78" s="10"/>
      <c r="M78" s="16">
        <v>3.0305508913661282E-5</v>
      </c>
      <c r="N78"/>
      <c r="O78" s="106">
        <v>876</v>
      </c>
      <c r="P78" s="10"/>
      <c r="Q78" s="16">
        <v>3.1568561492203251E-5</v>
      </c>
      <c r="R78"/>
      <c r="S78" s="106">
        <v>1305.2320561170238</v>
      </c>
      <c r="T78" s="10"/>
      <c r="U78" s="16">
        <v>3.1332273665973818E-5</v>
      </c>
      <c r="V78" s="16"/>
      <c r="W78" s="17">
        <v>1079.2578064945421</v>
      </c>
      <c r="X78" s="107"/>
      <c r="Y78" s="108"/>
    </row>
    <row r="79" spans="1:25" x14ac:dyDescent="0.25">
      <c r="A79" s="13">
        <v>186</v>
      </c>
      <c r="B79" s="14"/>
      <c r="C79" s="14" t="s">
        <v>98</v>
      </c>
      <c r="D79" s="10"/>
      <c r="E79" s="16">
        <v>5.6309761839369529E-5</v>
      </c>
      <c r="F79"/>
      <c r="G79" s="106">
        <v>1848</v>
      </c>
      <c r="H79" s="10"/>
      <c r="I79" s="16">
        <v>5.2537237088738204E-5</v>
      </c>
      <c r="J79"/>
      <c r="K79" s="106">
        <v>1946</v>
      </c>
      <c r="L79" s="10"/>
      <c r="M79" s="16">
        <v>3.3897700807490751E-5</v>
      </c>
      <c r="N79"/>
      <c r="O79" s="106">
        <v>980</v>
      </c>
      <c r="P79" s="10"/>
      <c r="Q79" s="16">
        <v>4.369479668362475E-5</v>
      </c>
      <c r="R79"/>
      <c r="S79" s="106">
        <v>1806.6027281942661</v>
      </c>
      <c r="T79" s="10"/>
      <c r="U79" s="16">
        <v>4.8189335713983362E-5</v>
      </c>
      <c r="V79" s="16"/>
      <c r="W79" s="17">
        <v>1659.9087992641639</v>
      </c>
      <c r="X79" s="107"/>
      <c r="Y79" s="108"/>
    </row>
    <row r="80" spans="1:25" x14ac:dyDescent="0.25">
      <c r="A80" s="13">
        <v>187</v>
      </c>
      <c r="B80" s="14"/>
      <c r="C80" s="14" t="s">
        <v>99</v>
      </c>
      <c r="D80" s="10"/>
      <c r="E80" s="16">
        <v>4.4908810645686087E-5</v>
      </c>
      <c r="F80"/>
      <c r="G80" s="106">
        <v>1474</v>
      </c>
      <c r="H80" s="10"/>
      <c r="I80" s="16">
        <v>6.2831334472261081E-5</v>
      </c>
      <c r="J80"/>
      <c r="K80" s="106">
        <v>2327</v>
      </c>
      <c r="L80" s="10"/>
      <c r="M80" s="16">
        <v>6.8393123594052629E-5</v>
      </c>
      <c r="N80"/>
      <c r="O80" s="106">
        <v>1977</v>
      </c>
      <c r="P80" s="10"/>
      <c r="Q80" s="16">
        <v>5.5060930004830902E-5</v>
      </c>
      <c r="R80"/>
      <c r="S80" s="106">
        <v>2276.5462689730293</v>
      </c>
      <c r="T80" s="10"/>
      <c r="U80" s="16">
        <v>4.7329517590308585E-5</v>
      </c>
      <c r="V80" s="16"/>
      <c r="W80" s="17">
        <v>1630.2918799165825</v>
      </c>
      <c r="X80" s="107"/>
      <c r="Y80" s="108"/>
    </row>
    <row r="81" spans="1:25" x14ac:dyDescent="0.25">
      <c r="A81" s="13">
        <v>188</v>
      </c>
      <c r="B81" s="14"/>
      <c r="C81" s="14" t="s">
        <v>100</v>
      </c>
      <c r="D81" s="10"/>
      <c r="E81" s="16">
        <v>3.1225637561731592E-5</v>
      </c>
      <c r="F81"/>
      <c r="G81" s="106">
        <v>1025</v>
      </c>
      <c r="H81" s="10"/>
      <c r="I81" s="16">
        <v>3.4267156436703078E-5</v>
      </c>
      <c r="J81"/>
      <c r="K81" s="106">
        <v>1269</v>
      </c>
      <c r="L81" s="10"/>
      <c r="M81" s="16">
        <v>3.3187801314140156E-5</v>
      </c>
      <c r="N81"/>
      <c r="O81" s="106">
        <v>959</v>
      </c>
      <c r="P81" s="10"/>
      <c r="Q81" s="16">
        <v>3.9949149167185229E-5</v>
      </c>
      <c r="R81"/>
      <c r="S81" s="106">
        <v>1651.7353861844174</v>
      </c>
      <c r="T81" s="10"/>
      <c r="U81" s="16">
        <v>4.9622687227329094E-5</v>
      </c>
      <c r="V81" s="16"/>
      <c r="W81" s="17">
        <v>1709.2813991182595</v>
      </c>
      <c r="X81" s="107"/>
      <c r="Y81" s="108"/>
    </row>
    <row r="82" spans="1:25" x14ac:dyDescent="0.25">
      <c r="A82" s="13">
        <v>190</v>
      </c>
      <c r="B82" s="14"/>
      <c r="C82" s="14" t="s">
        <v>101</v>
      </c>
      <c r="D82" s="10"/>
      <c r="E82" s="16">
        <v>3.2983016138958116E-5</v>
      </c>
      <c r="F82"/>
      <c r="G82" s="106">
        <v>1083</v>
      </c>
      <c r="H82" s="10"/>
      <c r="I82" s="16">
        <v>3.1967420163324964E-5</v>
      </c>
      <c r="J82"/>
      <c r="K82" s="106">
        <v>1184</v>
      </c>
      <c r="L82" s="10"/>
      <c r="M82" s="16">
        <v>3.2037563219961255E-5</v>
      </c>
      <c r="N82"/>
      <c r="O82" s="106">
        <v>926</v>
      </c>
      <c r="P82" s="10"/>
      <c r="Q82" s="16">
        <v>3.1572985833706249E-5</v>
      </c>
      <c r="R82"/>
      <c r="S82" s="106">
        <v>1305.4149847043257</v>
      </c>
      <c r="T82" s="10"/>
      <c r="U82" s="16">
        <v>3.2703934192867549E-5</v>
      </c>
      <c r="V82" s="16"/>
      <c r="W82" s="17">
        <v>1126.5054255882733</v>
      </c>
      <c r="X82" s="107"/>
      <c r="Y82" s="108"/>
    </row>
    <row r="83" spans="1:25" x14ac:dyDescent="0.25">
      <c r="A83" s="13">
        <v>191</v>
      </c>
      <c r="B83" s="14"/>
      <c r="C83" s="14" t="s">
        <v>102</v>
      </c>
      <c r="D83" s="10"/>
      <c r="E83" s="16">
        <v>3.1415969449642774E-3</v>
      </c>
      <c r="F83"/>
      <c r="G83" s="106">
        <v>103108</v>
      </c>
      <c r="H83" s="10"/>
      <c r="I83" s="16">
        <v>3.105332302765234E-3</v>
      </c>
      <c r="J83"/>
      <c r="K83" s="106">
        <v>115020</v>
      </c>
      <c r="L83" s="10"/>
      <c r="M83" s="16">
        <v>3.124330456158125E-3</v>
      </c>
      <c r="N83"/>
      <c r="O83" s="106">
        <v>90303</v>
      </c>
      <c r="P83" s="10"/>
      <c r="Q83" s="16">
        <v>3.2558074318032133E-3</v>
      </c>
      <c r="R83"/>
      <c r="S83" s="106">
        <v>134614.44005242843</v>
      </c>
      <c r="T83" s="10"/>
      <c r="U83" s="16">
        <v>3.2463483933954239E-3</v>
      </c>
      <c r="V83" s="16"/>
      <c r="W83" s="17">
        <v>111822.29810465086</v>
      </c>
      <c r="X83" s="107"/>
      <c r="Y83" s="108"/>
    </row>
    <row r="84" spans="1:25" x14ac:dyDescent="0.25">
      <c r="A84" s="13">
        <v>192</v>
      </c>
      <c r="B84" s="14"/>
      <c r="C84" s="14" t="s">
        <v>103</v>
      </c>
      <c r="D84" s="10"/>
      <c r="E84" s="16">
        <v>4.3777011436749738E-5</v>
      </c>
      <c r="F84"/>
      <c r="G84" s="106">
        <v>1437</v>
      </c>
      <c r="H84" s="10"/>
      <c r="I84" s="16">
        <v>6.6700705492343698E-5</v>
      </c>
      <c r="J84"/>
      <c r="K84" s="106">
        <v>2471</v>
      </c>
      <c r="L84" s="10"/>
      <c r="M84" s="16">
        <v>8.8643676358381423E-5</v>
      </c>
      <c r="N84"/>
      <c r="O84" s="106">
        <v>2562</v>
      </c>
      <c r="P84" s="10"/>
      <c r="Q84" s="16">
        <v>4.9522539311375917E-5</v>
      </c>
      <c r="R84"/>
      <c r="S84" s="106">
        <v>2047.5562633884224</v>
      </c>
      <c r="T84" s="10"/>
      <c r="U84" s="16">
        <v>5.1644030955295472E-5</v>
      </c>
      <c r="V84" s="16"/>
      <c r="W84" s="17">
        <v>1778.9077218445805</v>
      </c>
      <c r="X84" s="107"/>
      <c r="Y84" s="108"/>
    </row>
    <row r="85" spans="1:25" x14ac:dyDescent="0.25">
      <c r="A85" s="13">
        <v>193</v>
      </c>
      <c r="B85" s="14"/>
      <c r="C85" s="14" t="s">
        <v>104</v>
      </c>
      <c r="D85" s="10"/>
      <c r="E85" s="16">
        <v>3.1037709794802748E-5</v>
      </c>
      <c r="F85"/>
      <c r="G85" s="106">
        <v>1019</v>
      </c>
      <c r="H85" s="10"/>
      <c r="I85" s="16">
        <v>3.1655832212010019E-5</v>
      </c>
      <c r="J85"/>
      <c r="K85" s="106">
        <v>1173</v>
      </c>
      <c r="L85" s="10"/>
      <c r="M85" s="16">
        <v>2.6591093758004944E-5</v>
      </c>
      <c r="N85"/>
      <c r="O85" s="106">
        <v>769</v>
      </c>
      <c r="P85" s="10"/>
      <c r="Q85" s="16">
        <v>1.6461204996060576E-5</v>
      </c>
      <c r="R85"/>
      <c r="S85" s="106">
        <v>680.6041019157135</v>
      </c>
      <c r="T85" s="10"/>
      <c r="U85" s="16">
        <v>8.8941051873847236E-6</v>
      </c>
      <c r="V85" s="16"/>
      <c r="W85" s="17">
        <v>306.36246056068728</v>
      </c>
      <c r="X85" s="107"/>
      <c r="Y85" s="108"/>
    </row>
    <row r="86" spans="1:25" x14ac:dyDescent="0.25">
      <c r="A86" s="13">
        <v>194</v>
      </c>
      <c r="B86" s="14"/>
      <c r="C86" s="14" t="s">
        <v>105</v>
      </c>
      <c r="D86" s="10"/>
      <c r="E86" s="16">
        <v>6.7414989221796558E-3</v>
      </c>
      <c r="F86"/>
      <c r="G86" s="106">
        <v>221257</v>
      </c>
      <c r="H86" s="10"/>
      <c r="I86" s="16">
        <v>6.7509689727442701E-3</v>
      </c>
      <c r="J86"/>
      <c r="K86" s="106">
        <v>250053</v>
      </c>
      <c r="L86" s="10"/>
      <c r="M86" s="16">
        <v>6.5032720581967166E-3</v>
      </c>
      <c r="N86"/>
      <c r="O86" s="106">
        <v>187964</v>
      </c>
      <c r="P86" s="10"/>
      <c r="Q86" s="16">
        <v>6.4722453031761341E-3</v>
      </c>
      <c r="R86"/>
      <c r="S86" s="106">
        <v>267601.10836360895</v>
      </c>
      <c r="T86" s="10"/>
      <c r="U86" s="16">
        <v>6.5464007183406421E-3</v>
      </c>
      <c r="V86" s="16"/>
      <c r="W86" s="17">
        <v>225494.45836684783</v>
      </c>
      <c r="X86" s="107"/>
      <c r="Y86" s="108"/>
    </row>
    <row r="87" spans="1:25" x14ac:dyDescent="0.25">
      <c r="A87" s="13">
        <v>197</v>
      </c>
      <c r="B87" s="14"/>
      <c r="C87" s="14" t="s">
        <v>106</v>
      </c>
      <c r="D87" s="10"/>
      <c r="E87" s="16">
        <v>0</v>
      </c>
      <c r="F87"/>
      <c r="G87" s="106">
        <v>0</v>
      </c>
      <c r="H87" s="10"/>
      <c r="I87" s="16">
        <v>0</v>
      </c>
      <c r="J87"/>
      <c r="K87" s="106">
        <v>0</v>
      </c>
      <c r="L87" s="10"/>
      <c r="M87" s="16">
        <v>0</v>
      </c>
      <c r="N87"/>
      <c r="O87" s="106">
        <v>0</v>
      </c>
      <c r="P87" s="10"/>
      <c r="Q87" s="16">
        <v>0</v>
      </c>
      <c r="R87"/>
      <c r="S87" s="106">
        <v>0</v>
      </c>
      <c r="T87" s="10"/>
      <c r="U87" s="16">
        <v>0</v>
      </c>
      <c r="V87" s="16"/>
      <c r="W87" s="17">
        <v>0</v>
      </c>
      <c r="X87" s="107"/>
      <c r="Y87" s="108"/>
    </row>
    <row r="88" spans="1:25" x14ac:dyDescent="0.25">
      <c r="A88" s="13">
        <v>199</v>
      </c>
      <c r="B88" s="14"/>
      <c r="C88" s="14" t="s">
        <v>107</v>
      </c>
      <c r="D88" s="10"/>
      <c r="E88" s="16">
        <v>4.8655413101069194E-3</v>
      </c>
      <c r="F88"/>
      <c r="G88" s="106">
        <v>159688</v>
      </c>
      <c r="H88" s="10"/>
      <c r="I88" s="16">
        <v>4.8460739439892759E-3</v>
      </c>
      <c r="J88"/>
      <c r="K88" s="106">
        <v>179496</v>
      </c>
      <c r="L88" s="10"/>
      <c r="M88" s="16">
        <v>4.8783489523248858E-3</v>
      </c>
      <c r="N88"/>
      <c r="O88" s="106">
        <v>140999</v>
      </c>
      <c r="P88" s="10"/>
      <c r="Q88" s="16">
        <v>4.7757483663486222E-3</v>
      </c>
      <c r="R88"/>
      <c r="S88" s="106">
        <v>197457.83669129995</v>
      </c>
      <c r="T88" s="10"/>
      <c r="U88" s="16">
        <v>4.6318363765493736E-3</v>
      </c>
      <c r="V88" s="16"/>
      <c r="W88" s="17">
        <v>159546.21171412317</v>
      </c>
      <c r="X88" s="107"/>
      <c r="Y88" s="108"/>
    </row>
    <row r="89" spans="1:25" x14ac:dyDescent="0.25">
      <c r="A89" s="13">
        <v>200</v>
      </c>
      <c r="B89" s="14"/>
      <c r="C89" s="14" t="s">
        <v>108</v>
      </c>
      <c r="D89" s="10"/>
      <c r="E89" s="16">
        <v>1.4956002770234747E-4</v>
      </c>
      <c r="F89"/>
      <c r="G89" s="106">
        <v>4909</v>
      </c>
      <c r="H89" s="10"/>
      <c r="I89" s="16">
        <v>1.4692666706978184E-4</v>
      </c>
      <c r="J89"/>
      <c r="K89" s="106">
        <v>5442</v>
      </c>
      <c r="L89" s="10"/>
      <c r="M89" s="16">
        <v>1.474405996077668E-4</v>
      </c>
      <c r="N89"/>
      <c r="O89" s="106">
        <v>4261</v>
      </c>
      <c r="P89" s="10"/>
      <c r="Q89" s="16">
        <v>1.4716775628257866E-4</v>
      </c>
      <c r="R89"/>
      <c r="S89" s="106">
        <v>6084.7901851429233</v>
      </c>
      <c r="T89" s="10"/>
      <c r="U89" s="16">
        <v>1.3777043157227011E-4</v>
      </c>
      <c r="V89" s="16"/>
      <c r="W89" s="17">
        <v>4745.5800802598196</v>
      </c>
      <c r="X89" s="107"/>
      <c r="Y89" s="108"/>
    </row>
    <row r="90" spans="1:25" x14ac:dyDescent="0.25">
      <c r="A90" s="13">
        <v>201</v>
      </c>
      <c r="B90" s="14"/>
      <c r="C90" s="14" t="s">
        <v>109</v>
      </c>
      <c r="D90" s="10"/>
      <c r="E90" s="16">
        <v>3.6094202646538829E-3</v>
      </c>
      <c r="F90"/>
      <c r="G90" s="106">
        <v>118462</v>
      </c>
      <c r="H90" s="10"/>
      <c r="I90" s="16">
        <v>3.2733350127617613E-3</v>
      </c>
      <c r="J90"/>
      <c r="K90" s="106">
        <v>121243</v>
      </c>
      <c r="L90" s="10"/>
      <c r="M90" s="16">
        <v>3.1489199347173079E-3</v>
      </c>
      <c r="N90"/>
      <c r="O90" s="106">
        <v>91013</v>
      </c>
      <c r="P90" s="10"/>
      <c r="Q90" s="16">
        <v>3.085611862865822E-3</v>
      </c>
      <c r="R90"/>
      <c r="S90" s="106">
        <v>127577.5431560962</v>
      </c>
      <c r="T90" s="10"/>
      <c r="U90" s="16">
        <v>2.9540092674243362E-3</v>
      </c>
      <c r="V90" s="16"/>
      <c r="W90" s="17">
        <v>101752.51232364881</v>
      </c>
      <c r="X90" s="107"/>
      <c r="Y90" s="108"/>
    </row>
    <row r="91" spans="1:25" x14ac:dyDescent="0.25">
      <c r="A91" s="13">
        <v>202</v>
      </c>
      <c r="B91" s="14"/>
      <c r="C91" s="14" t="s">
        <v>110</v>
      </c>
      <c r="D91" s="10"/>
      <c r="E91" s="16">
        <v>1.0977309522694513E-3</v>
      </c>
      <c r="F91"/>
      <c r="G91" s="106">
        <v>36028</v>
      </c>
      <c r="H91" s="10"/>
      <c r="I91" s="16">
        <v>1.0887125272311057E-3</v>
      </c>
      <c r="J91"/>
      <c r="K91" s="106">
        <v>40325</v>
      </c>
      <c r="L91" s="10"/>
      <c r="M91" s="16">
        <v>1.1058593300969472E-3</v>
      </c>
      <c r="N91"/>
      <c r="O91" s="106">
        <v>31963</v>
      </c>
      <c r="P91" s="10"/>
      <c r="Q91" s="16">
        <v>1.1190840910857308E-3</v>
      </c>
      <c r="R91"/>
      <c r="S91" s="106">
        <v>46269.591014985956</v>
      </c>
      <c r="T91" s="10"/>
      <c r="U91" s="16">
        <v>1.1712419346577901E-3</v>
      </c>
      <c r="V91" s="16"/>
      <c r="W91" s="17">
        <v>40344.087848496791</v>
      </c>
      <c r="X91" s="107"/>
      <c r="Y91" s="108"/>
    </row>
    <row r="92" spans="1:25" x14ac:dyDescent="0.25">
      <c r="A92" s="13">
        <v>203</v>
      </c>
      <c r="B92" s="14"/>
      <c r="C92" s="14" t="s">
        <v>111</v>
      </c>
      <c r="D92" s="10"/>
      <c r="E92" s="16">
        <v>2.2402970678164682E-3</v>
      </c>
      <c r="F92"/>
      <c r="G92" s="106">
        <v>73527</v>
      </c>
      <c r="H92" s="10"/>
      <c r="I92" s="16">
        <v>2.4281146861020583E-3</v>
      </c>
      <c r="J92"/>
      <c r="K92" s="106">
        <v>89936</v>
      </c>
      <c r="L92" s="10"/>
      <c r="M92" s="16">
        <v>2.6987390127294138E-3</v>
      </c>
      <c r="N92"/>
      <c r="O92" s="106">
        <v>78002</v>
      </c>
      <c r="P92" s="10"/>
      <c r="Q92" s="16">
        <v>2.9391652742482323E-3</v>
      </c>
      <c r="R92"/>
      <c r="S92" s="106">
        <v>121522.57033068349</v>
      </c>
      <c r="T92" s="10"/>
      <c r="U92" s="16">
        <v>2.9407081123922867E-3</v>
      </c>
      <c r="V92" s="16"/>
      <c r="W92" s="17">
        <v>101294.34655001959</v>
      </c>
      <c r="X92" s="107"/>
      <c r="Y92" s="108"/>
    </row>
    <row r="93" spans="1:25" x14ac:dyDescent="0.25">
      <c r="A93" s="13">
        <v>204</v>
      </c>
      <c r="B93" s="14"/>
      <c r="C93" s="14" t="s">
        <v>112</v>
      </c>
      <c r="D93" s="10"/>
      <c r="E93" s="16">
        <v>2.2604035611827621E-2</v>
      </c>
      <c r="F93"/>
      <c r="G93" s="106">
        <v>741867</v>
      </c>
      <c r="H93" s="10"/>
      <c r="I93" s="16">
        <v>2.3022557083946436E-2</v>
      </c>
      <c r="J93"/>
      <c r="K93" s="106">
        <v>852746</v>
      </c>
      <c r="L93" s="10"/>
      <c r="M93" s="16">
        <v>2.2790337076469838E-2</v>
      </c>
      <c r="N93"/>
      <c r="O93" s="106">
        <v>658709</v>
      </c>
      <c r="P93" s="10"/>
      <c r="Q93" s="16">
        <v>2.2544900204101777E-2</v>
      </c>
      <c r="R93"/>
      <c r="S93" s="106">
        <v>932140.23881387606</v>
      </c>
      <c r="T93" s="10"/>
      <c r="U93" s="16">
        <v>2.2005933473778133E-2</v>
      </c>
      <c r="V93" s="16"/>
      <c r="W93" s="17">
        <v>758006.76784483355</v>
      </c>
      <c r="X93" s="107"/>
      <c r="Y93" s="108"/>
    </row>
    <row r="94" spans="1:25" x14ac:dyDescent="0.25">
      <c r="A94" s="13">
        <v>206</v>
      </c>
      <c r="B94" s="14"/>
      <c r="C94" s="14" t="s">
        <v>113</v>
      </c>
      <c r="D94" s="10"/>
      <c r="E94" s="16">
        <v>3.04404465697728E-3</v>
      </c>
      <c r="F94"/>
      <c r="G94" s="106">
        <v>99906</v>
      </c>
      <c r="H94" s="10"/>
      <c r="I94" s="16">
        <v>3.495101263097778E-3</v>
      </c>
      <c r="J94"/>
      <c r="K94" s="106">
        <v>129457</v>
      </c>
      <c r="L94" s="10"/>
      <c r="M94" s="16">
        <v>3.9108848633148882E-3</v>
      </c>
      <c r="N94"/>
      <c r="O94" s="106">
        <v>113036</v>
      </c>
      <c r="P94" s="10"/>
      <c r="Q94" s="16">
        <v>4.3232355661048218E-3</v>
      </c>
      <c r="R94"/>
      <c r="S94" s="106">
        <v>178748.26663922894</v>
      </c>
      <c r="T94" s="10"/>
      <c r="U94" s="16">
        <v>4.7453101986761883E-3</v>
      </c>
      <c r="V94" s="16"/>
      <c r="W94" s="17">
        <v>163454.88140304317</v>
      </c>
      <c r="X94" s="107"/>
      <c r="Y94" s="108"/>
    </row>
    <row r="95" spans="1:25" x14ac:dyDescent="0.25">
      <c r="A95" s="13">
        <v>207</v>
      </c>
      <c r="B95" s="14"/>
      <c r="C95" s="14" t="s">
        <v>114</v>
      </c>
      <c r="D95" s="10"/>
      <c r="E95" s="16">
        <v>0</v>
      </c>
      <c r="F95"/>
      <c r="G95" s="106">
        <v>0</v>
      </c>
      <c r="H95" s="10"/>
      <c r="I95" s="16">
        <v>0</v>
      </c>
      <c r="J95"/>
      <c r="K95" s="106">
        <v>0</v>
      </c>
      <c r="L95" s="10"/>
      <c r="M95" s="16">
        <v>0</v>
      </c>
      <c r="N95"/>
      <c r="O95" s="106">
        <v>0</v>
      </c>
      <c r="P95" s="10"/>
      <c r="Q95" s="16">
        <v>0</v>
      </c>
      <c r="R95"/>
      <c r="S95" s="106">
        <v>0</v>
      </c>
      <c r="T95" s="10"/>
      <c r="U95" s="16">
        <v>0</v>
      </c>
      <c r="V95" s="16"/>
      <c r="W95" s="17">
        <v>0</v>
      </c>
      <c r="X95" s="107"/>
      <c r="Y95" s="108"/>
    </row>
    <row r="96" spans="1:25" x14ac:dyDescent="0.25">
      <c r="A96" s="13">
        <v>208</v>
      </c>
      <c r="B96" s="14"/>
      <c r="C96" s="14" t="s">
        <v>115</v>
      </c>
      <c r="D96" s="10"/>
      <c r="E96" s="16">
        <v>8.0850303358122835E-2</v>
      </c>
      <c r="F96"/>
      <c r="G96" s="106">
        <v>2653517</v>
      </c>
      <c r="H96" s="10"/>
      <c r="I96" s="16">
        <v>7.9929233781795964E-2</v>
      </c>
      <c r="J96"/>
      <c r="K96" s="106">
        <v>2960544</v>
      </c>
      <c r="L96" s="10"/>
      <c r="M96" s="16">
        <v>7.7783340070988305E-2</v>
      </c>
      <c r="N96"/>
      <c r="O96" s="106">
        <v>2248173</v>
      </c>
      <c r="P96" s="10"/>
      <c r="Q96" s="16">
        <v>7.5859414311795118E-2</v>
      </c>
      <c r="R96"/>
      <c r="S96" s="106">
        <v>3136479.2894497858</v>
      </c>
      <c r="T96" s="10"/>
      <c r="U96" s="16">
        <v>7.3547115915441483E-2</v>
      </c>
      <c r="V96" s="16"/>
      <c r="W96" s="17">
        <v>2533371.8147336422</v>
      </c>
      <c r="X96" s="107"/>
      <c r="Y96" s="108"/>
    </row>
    <row r="97" spans="1:25" x14ac:dyDescent="0.25">
      <c r="A97" s="13">
        <v>209</v>
      </c>
      <c r="B97" s="14"/>
      <c r="C97" s="14" t="s">
        <v>116</v>
      </c>
      <c r="D97" s="10"/>
      <c r="E97" s="16">
        <v>0</v>
      </c>
      <c r="F97"/>
      <c r="G97" s="106">
        <v>0</v>
      </c>
      <c r="H97" s="10"/>
      <c r="I97" s="16">
        <v>0</v>
      </c>
      <c r="J97"/>
      <c r="K97" s="106">
        <v>0</v>
      </c>
      <c r="L97" s="10"/>
      <c r="M97" s="16">
        <v>0</v>
      </c>
      <c r="N97"/>
      <c r="O97" s="106">
        <v>0</v>
      </c>
      <c r="P97" s="10"/>
      <c r="Q97" s="16">
        <v>0</v>
      </c>
      <c r="R97"/>
      <c r="S97" s="106">
        <v>0</v>
      </c>
      <c r="T97" s="10"/>
      <c r="U97" s="16">
        <v>0</v>
      </c>
      <c r="V97" s="16"/>
      <c r="W97" s="17">
        <v>0</v>
      </c>
      <c r="X97" s="107"/>
      <c r="Y97" s="108"/>
    </row>
    <row r="98" spans="1:25" x14ac:dyDescent="0.25">
      <c r="A98" s="13">
        <v>211</v>
      </c>
      <c r="B98" s="14"/>
      <c r="C98" s="14" t="s">
        <v>117</v>
      </c>
      <c r="D98" s="10"/>
      <c r="E98" s="16">
        <v>6.4657352407269152E-3</v>
      </c>
      <c r="F98"/>
      <c r="G98" s="106">
        <v>212206</v>
      </c>
      <c r="H98" s="10"/>
      <c r="I98" s="16">
        <v>6.4350037536950377E-3</v>
      </c>
      <c r="J98"/>
      <c r="K98" s="106">
        <v>238350</v>
      </c>
      <c r="L98" s="10"/>
      <c r="M98" s="16">
        <v>6.5438836669483962E-3</v>
      </c>
      <c r="N98"/>
      <c r="O98" s="106">
        <v>189138</v>
      </c>
      <c r="P98" s="10"/>
      <c r="Q98" s="16">
        <v>6.4562787395601095E-3</v>
      </c>
      <c r="R98"/>
      <c r="S98" s="106">
        <v>266940.95567775366</v>
      </c>
      <c r="T98" s="10"/>
      <c r="U98" s="16">
        <v>6.4018240359037222E-3</v>
      </c>
      <c r="V98" s="16"/>
      <c r="W98" s="17">
        <v>220514.43314363592</v>
      </c>
      <c r="X98" s="107"/>
      <c r="Y98" s="108"/>
    </row>
    <row r="99" spans="1:25" x14ac:dyDescent="0.25">
      <c r="A99" s="13">
        <v>212</v>
      </c>
      <c r="B99" s="14"/>
      <c r="C99" s="14" t="s">
        <v>118</v>
      </c>
      <c r="D99" s="10"/>
      <c r="E99" s="16">
        <v>6.3097772037342603E-3</v>
      </c>
      <c r="F99"/>
      <c r="G99" s="106">
        <v>207088</v>
      </c>
      <c r="H99" s="10"/>
      <c r="I99" s="16">
        <v>6.5326251777340907E-3</v>
      </c>
      <c r="J99"/>
      <c r="K99" s="106">
        <v>241966</v>
      </c>
      <c r="L99" s="10"/>
      <c r="M99" s="16">
        <v>6.7553416299476875E-3</v>
      </c>
      <c r="N99"/>
      <c r="O99" s="106">
        <v>195250</v>
      </c>
      <c r="P99" s="10"/>
      <c r="Q99" s="16">
        <v>6.6713981872506588E-3</v>
      </c>
      <c r="R99"/>
      <c r="S99" s="106">
        <v>275835.27286383259</v>
      </c>
      <c r="T99" s="10"/>
      <c r="U99" s="16">
        <v>6.6732595566842143E-3</v>
      </c>
      <c r="V99" s="16"/>
      <c r="W99" s="17">
        <v>229864.18247511817</v>
      </c>
      <c r="X99" s="107"/>
      <c r="Y99" s="108"/>
    </row>
    <row r="100" spans="1:25" x14ac:dyDescent="0.25">
      <c r="A100" s="13">
        <v>213</v>
      </c>
      <c r="B100" s="14"/>
      <c r="C100" s="14" t="s">
        <v>119</v>
      </c>
      <c r="D100" s="10"/>
      <c r="E100" s="16">
        <v>8.5971264745651702E-3</v>
      </c>
      <c r="F100"/>
      <c r="G100" s="106">
        <v>282159</v>
      </c>
      <c r="H100" s="10"/>
      <c r="I100" s="16">
        <v>8.5564632682476084E-3</v>
      </c>
      <c r="J100"/>
      <c r="K100" s="106">
        <v>316928</v>
      </c>
      <c r="L100" s="10"/>
      <c r="M100" s="16">
        <v>8.5795639957039222E-3</v>
      </c>
      <c r="N100"/>
      <c r="O100" s="106">
        <v>247975</v>
      </c>
      <c r="P100" s="10"/>
      <c r="Q100" s="16">
        <v>8.3217642849629948E-3</v>
      </c>
      <c r="R100"/>
      <c r="S100" s="106">
        <v>344071.22132777894</v>
      </c>
      <c r="T100" s="10"/>
      <c r="U100" s="16">
        <v>8.3952776544638143E-3</v>
      </c>
      <c r="V100" s="16"/>
      <c r="W100" s="17">
        <v>289180.06534932554</v>
      </c>
      <c r="X100" s="107"/>
      <c r="Y100" s="108"/>
    </row>
    <row r="101" spans="1:25" x14ac:dyDescent="0.25">
      <c r="A101" s="13">
        <v>214</v>
      </c>
      <c r="B101" s="14"/>
      <c r="C101" s="14" t="s">
        <v>120</v>
      </c>
      <c r="D101" s="10"/>
      <c r="E101" s="16">
        <v>8.5945318862514913E-3</v>
      </c>
      <c r="F101"/>
      <c r="G101" s="106">
        <v>282074</v>
      </c>
      <c r="H101" s="10"/>
      <c r="I101" s="16">
        <v>8.7844579361841726E-3</v>
      </c>
      <c r="J101"/>
      <c r="K101" s="106">
        <v>325373</v>
      </c>
      <c r="L101" s="10"/>
      <c r="M101" s="16">
        <v>8.8414499370999752E-3</v>
      </c>
      <c r="N101"/>
      <c r="O101" s="106">
        <v>255544</v>
      </c>
      <c r="P101" s="10"/>
      <c r="Q101" s="16">
        <v>8.761383669198753E-3</v>
      </c>
      <c r="R101"/>
      <c r="S101" s="106">
        <v>362247.7008907345</v>
      </c>
      <c r="T101" s="10"/>
      <c r="U101" s="16">
        <v>8.5216901970772731E-3</v>
      </c>
      <c r="V101" s="16"/>
      <c r="W101" s="17">
        <v>293534.41654990765</v>
      </c>
      <c r="X101" s="107"/>
      <c r="Y101" s="108"/>
    </row>
    <row r="102" spans="1:25" x14ac:dyDescent="0.25">
      <c r="A102" s="13">
        <v>215</v>
      </c>
      <c r="B102" s="14"/>
      <c r="C102" s="14" t="s">
        <v>121</v>
      </c>
      <c r="D102" s="10"/>
      <c r="E102" s="16">
        <v>7.1293564374766182E-3</v>
      </c>
      <c r="F102"/>
      <c r="G102" s="106">
        <v>233986</v>
      </c>
      <c r="H102" s="10"/>
      <c r="I102" s="16">
        <v>7.3103002535427914E-3</v>
      </c>
      <c r="J102"/>
      <c r="K102" s="106">
        <v>270770</v>
      </c>
      <c r="L102" s="10"/>
      <c r="M102" s="16">
        <v>7.5429809778395718E-3</v>
      </c>
      <c r="N102"/>
      <c r="O102" s="106">
        <v>218015</v>
      </c>
      <c r="P102" s="10"/>
      <c r="Q102" s="16">
        <v>7.6206875547391697E-3</v>
      </c>
      <c r="R102"/>
      <c r="S102" s="106">
        <v>315084.5403124959</v>
      </c>
      <c r="T102" s="10"/>
      <c r="U102" s="16">
        <v>7.4095829286203807E-3</v>
      </c>
      <c r="V102" s="16"/>
      <c r="W102" s="17">
        <v>255227.25557151783</v>
      </c>
      <c r="X102" s="107"/>
      <c r="Y102" s="108"/>
    </row>
    <row r="103" spans="1:25" x14ac:dyDescent="0.25">
      <c r="A103" s="13">
        <v>216</v>
      </c>
      <c r="B103" s="14"/>
      <c r="C103" s="14" t="s">
        <v>122</v>
      </c>
      <c r="D103" s="10"/>
      <c r="E103" s="16">
        <v>3.6223154955510928E-2</v>
      </c>
      <c r="F103"/>
      <c r="G103" s="106">
        <v>1188848</v>
      </c>
      <c r="H103" s="10"/>
      <c r="I103" s="16">
        <v>3.6405911170944723E-2</v>
      </c>
      <c r="J103"/>
      <c r="K103" s="106">
        <v>1348459</v>
      </c>
      <c r="L103" s="10"/>
      <c r="M103" s="16">
        <v>3.5735312480436432E-2</v>
      </c>
      <c r="N103"/>
      <c r="O103" s="106">
        <v>1032858</v>
      </c>
      <c r="P103" s="10"/>
      <c r="Q103" s="16">
        <v>3.4629312980163716E-2</v>
      </c>
      <c r="R103"/>
      <c r="S103" s="106">
        <v>1431781.7235410702</v>
      </c>
      <c r="T103" s="10"/>
      <c r="U103" s="16">
        <v>3.4163168930716553E-2</v>
      </c>
      <c r="V103" s="16"/>
      <c r="W103" s="17">
        <v>1176769.5876826397</v>
      </c>
      <c r="X103" s="107"/>
      <c r="Y103" s="108"/>
    </row>
    <row r="104" spans="1:25" x14ac:dyDescent="0.25">
      <c r="A104" s="13">
        <v>217</v>
      </c>
      <c r="B104" s="14"/>
      <c r="C104" s="14" t="s">
        <v>123</v>
      </c>
      <c r="D104" s="10"/>
      <c r="E104" s="16">
        <v>1.4794882645301858E-2</v>
      </c>
      <c r="F104"/>
      <c r="G104" s="106">
        <v>485570</v>
      </c>
      <c r="H104" s="10"/>
      <c r="I104" s="16">
        <v>1.5114060591334537E-2</v>
      </c>
      <c r="J104"/>
      <c r="K104" s="106">
        <v>559818</v>
      </c>
      <c r="L104" s="10"/>
      <c r="M104" s="16">
        <v>1.4109691931798207E-2</v>
      </c>
      <c r="N104"/>
      <c r="O104" s="106">
        <v>407813</v>
      </c>
      <c r="P104" s="10"/>
      <c r="Q104" s="16">
        <v>1.428686590388459E-2</v>
      </c>
      <c r="R104"/>
      <c r="S104" s="106">
        <v>590703.99402902962</v>
      </c>
      <c r="T104" s="10"/>
      <c r="U104" s="16">
        <v>1.4528735296163033E-2</v>
      </c>
      <c r="V104" s="16"/>
      <c r="W104" s="17">
        <v>500450.4669543074</v>
      </c>
      <c r="X104" s="107"/>
      <c r="Y104" s="108"/>
    </row>
    <row r="105" spans="1:25" x14ac:dyDescent="0.25">
      <c r="A105" s="13">
        <v>218</v>
      </c>
      <c r="B105" s="14"/>
      <c r="C105" s="14" t="s">
        <v>124</v>
      </c>
      <c r="D105" s="10"/>
      <c r="E105" s="16">
        <v>1.546015709848765E-3</v>
      </c>
      <c r="F105"/>
      <c r="G105" s="106">
        <v>50740</v>
      </c>
      <c r="H105" s="10"/>
      <c r="I105" s="16">
        <v>1.5139732765382288E-3</v>
      </c>
      <c r="J105"/>
      <c r="K105" s="106">
        <v>56077</v>
      </c>
      <c r="L105" s="10"/>
      <c r="M105" s="16">
        <v>1.5456847606547153E-3</v>
      </c>
      <c r="N105"/>
      <c r="O105" s="106">
        <v>44675</v>
      </c>
      <c r="P105" s="10"/>
      <c r="Q105" s="16">
        <v>1.5203311614659732E-3</v>
      </c>
      <c r="R105"/>
      <c r="S105" s="106">
        <v>62859.530940271543</v>
      </c>
      <c r="T105" s="10"/>
      <c r="U105" s="16">
        <v>1.5606431525161332E-3</v>
      </c>
      <c r="V105" s="16"/>
      <c r="W105" s="17">
        <v>53757.232030513078</v>
      </c>
      <c r="X105" s="107"/>
      <c r="Y105" s="108"/>
    </row>
    <row r="106" spans="1:25" x14ac:dyDescent="0.25">
      <c r="A106" s="13">
        <v>219</v>
      </c>
      <c r="B106" s="14"/>
      <c r="C106" s="14" t="s">
        <v>125</v>
      </c>
      <c r="D106" s="10"/>
      <c r="E106" s="16">
        <v>0</v>
      </c>
      <c r="F106"/>
      <c r="G106" s="106">
        <v>0</v>
      </c>
      <c r="H106" s="10"/>
      <c r="I106" s="16">
        <v>0</v>
      </c>
      <c r="J106"/>
      <c r="K106" s="106">
        <v>0</v>
      </c>
      <c r="L106" s="10"/>
      <c r="M106" s="16">
        <v>0</v>
      </c>
      <c r="N106"/>
      <c r="O106" s="106">
        <v>0</v>
      </c>
      <c r="P106" s="10"/>
      <c r="Q106" s="16">
        <v>0</v>
      </c>
      <c r="R106"/>
      <c r="S106" s="106">
        <v>0</v>
      </c>
      <c r="T106" s="10"/>
      <c r="U106" s="16">
        <v>0</v>
      </c>
      <c r="V106" s="16"/>
      <c r="W106" s="17">
        <v>0</v>
      </c>
      <c r="X106" s="107"/>
      <c r="Y106" s="108"/>
    </row>
    <row r="107" spans="1:25" x14ac:dyDescent="0.25">
      <c r="A107" s="13">
        <v>220</v>
      </c>
      <c r="B107" s="14"/>
      <c r="C107" s="14" t="s">
        <v>126</v>
      </c>
      <c r="D107" s="10"/>
      <c r="E107" s="16">
        <v>0</v>
      </c>
      <c r="F107"/>
      <c r="G107" s="106">
        <v>0</v>
      </c>
      <c r="H107" s="10"/>
      <c r="I107" s="16">
        <v>0</v>
      </c>
      <c r="J107"/>
      <c r="K107" s="106">
        <v>0</v>
      </c>
      <c r="L107" s="10"/>
      <c r="M107" s="16">
        <v>0</v>
      </c>
      <c r="N107"/>
      <c r="O107" s="106">
        <v>0</v>
      </c>
      <c r="P107" s="10"/>
      <c r="Q107" s="16">
        <v>0</v>
      </c>
      <c r="R107"/>
      <c r="S107" s="106">
        <v>0</v>
      </c>
      <c r="T107" s="10"/>
      <c r="U107" s="16">
        <v>0</v>
      </c>
      <c r="V107" s="16"/>
      <c r="W107" s="17">
        <v>0</v>
      </c>
      <c r="X107" s="107"/>
      <c r="Y107" s="108"/>
    </row>
    <row r="108" spans="1:25" x14ac:dyDescent="0.25">
      <c r="A108" s="13">
        <v>221</v>
      </c>
      <c r="B108" s="14"/>
      <c r="C108" s="14" t="s">
        <v>127</v>
      </c>
      <c r="D108" s="10"/>
      <c r="E108" s="16">
        <v>2.5165840688436025E-2</v>
      </c>
      <c r="F108"/>
      <c r="G108" s="106">
        <v>825946</v>
      </c>
      <c r="H108" s="10"/>
      <c r="I108" s="16">
        <v>2.536406953278101E-2</v>
      </c>
      <c r="J108"/>
      <c r="K108" s="106">
        <v>939474</v>
      </c>
      <c r="L108" s="10"/>
      <c r="M108" s="16">
        <v>2.5221800604244012E-2</v>
      </c>
      <c r="N108"/>
      <c r="O108" s="106">
        <v>728986</v>
      </c>
      <c r="P108" s="10"/>
      <c r="Q108" s="16">
        <v>2.5097169202068895E-2</v>
      </c>
      <c r="R108"/>
      <c r="S108" s="106">
        <v>1037666.2163850466</v>
      </c>
      <c r="T108" s="10"/>
      <c r="U108" s="16">
        <v>2.5047384894889866E-2</v>
      </c>
      <c r="V108" s="16"/>
      <c r="W108" s="17">
        <v>862771.27438217727</v>
      </c>
      <c r="X108" s="107"/>
      <c r="Y108" s="108"/>
    </row>
    <row r="109" spans="1:25" x14ac:dyDescent="0.25">
      <c r="A109" s="13">
        <v>222</v>
      </c>
      <c r="B109" s="14"/>
      <c r="C109" s="14" t="s">
        <v>128</v>
      </c>
      <c r="D109" s="10"/>
      <c r="E109" s="16">
        <v>1.7795591328529639E-3</v>
      </c>
      <c r="F109"/>
      <c r="G109" s="106">
        <v>58405</v>
      </c>
      <c r="H109" s="10"/>
      <c r="I109" s="16">
        <v>1.8056705557117231E-3</v>
      </c>
      <c r="J109"/>
      <c r="K109" s="106">
        <v>66881</v>
      </c>
      <c r="L109" s="10"/>
      <c r="M109" s="16">
        <v>1.9352144818250972E-3</v>
      </c>
      <c r="N109"/>
      <c r="O109" s="106">
        <v>55934</v>
      </c>
      <c r="P109" s="10"/>
      <c r="Q109" s="16">
        <v>1.9184617256915028E-3</v>
      </c>
      <c r="R109"/>
      <c r="S109" s="106">
        <v>79320.61596866163</v>
      </c>
      <c r="T109" s="10"/>
      <c r="U109" s="16">
        <v>1.8295522346170831E-3</v>
      </c>
      <c r="V109" s="16"/>
      <c r="W109" s="17">
        <v>63019.956759293513</v>
      </c>
      <c r="X109" s="107"/>
      <c r="Y109" s="108"/>
    </row>
    <row r="110" spans="1:25" x14ac:dyDescent="0.25">
      <c r="A110" s="13">
        <v>223</v>
      </c>
      <c r="B110" s="14"/>
      <c r="C110" s="14" t="s">
        <v>129</v>
      </c>
      <c r="D110" s="10"/>
      <c r="E110" s="16">
        <v>2.6252137675174358E-3</v>
      </c>
      <c r="F110"/>
      <c r="G110" s="106">
        <v>86160</v>
      </c>
      <c r="H110" s="10"/>
      <c r="I110" s="16">
        <v>2.4643349058904355E-3</v>
      </c>
      <c r="J110"/>
      <c r="K110" s="106">
        <v>91278</v>
      </c>
      <c r="L110" s="10"/>
      <c r="M110" s="16">
        <v>2.2671427237042356E-3</v>
      </c>
      <c r="N110"/>
      <c r="O110" s="106">
        <v>65527</v>
      </c>
      <c r="P110" s="10"/>
      <c r="Q110" s="16">
        <v>2.1532217101821686E-3</v>
      </c>
      <c r="R110"/>
      <c r="S110" s="106">
        <v>89026.989739491532</v>
      </c>
      <c r="T110" s="10"/>
      <c r="U110" s="16">
        <v>2.1661266896392463E-3</v>
      </c>
      <c r="V110" s="16"/>
      <c r="W110" s="17">
        <v>74613.453353950099</v>
      </c>
      <c r="X110" s="107"/>
      <c r="Y110" s="108"/>
    </row>
    <row r="111" spans="1:25" x14ac:dyDescent="0.25">
      <c r="A111" s="13">
        <v>226</v>
      </c>
      <c r="B111" s="14"/>
      <c r="C111" s="14" t="s">
        <v>130</v>
      </c>
      <c r="D111" s="10"/>
      <c r="E111" s="16">
        <v>1.230122677984934E-4</v>
      </c>
      <c r="F111"/>
      <c r="G111" s="106">
        <v>4037</v>
      </c>
      <c r="H111" s="10"/>
      <c r="I111" s="16">
        <v>1.3395942908516563E-4</v>
      </c>
      <c r="J111"/>
      <c r="K111" s="106">
        <v>4962</v>
      </c>
      <c r="L111" s="10"/>
      <c r="M111" s="16">
        <v>1.259368398368981E-4</v>
      </c>
      <c r="N111"/>
      <c r="O111" s="106">
        <v>3640</v>
      </c>
      <c r="P111" s="10"/>
      <c r="Q111" s="16">
        <v>1.2610612099169902E-4</v>
      </c>
      <c r="R111"/>
      <c r="S111" s="106">
        <v>5213.9769381506203</v>
      </c>
      <c r="T111" s="10"/>
      <c r="U111" s="16">
        <v>1.3501361561519626E-4</v>
      </c>
      <c r="V111" s="16"/>
      <c r="W111" s="17">
        <v>4650.6200025310263</v>
      </c>
      <c r="X111" s="107"/>
      <c r="Y111" s="108"/>
    </row>
    <row r="112" spans="1:25" x14ac:dyDescent="0.25">
      <c r="A112" s="13">
        <v>229</v>
      </c>
      <c r="B112" s="14"/>
      <c r="C112" s="14" t="s">
        <v>131</v>
      </c>
      <c r="D112" s="10"/>
      <c r="E112" s="16">
        <v>9.3090425678511706E-3</v>
      </c>
      <c r="F112"/>
      <c r="G112" s="106">
        <v>305524</v>
      </c>
      <c r="H112" s="10"/>
      <c r="I112" s="16">
        <v>9.372186323730684E-3</v>
      </c>
      <c r="J112"/>
      <c r="K112" s="106">
        <v>347142</v>
      </c>
      <c r="L112" s="10"/>
      <c r="M112" s="16">
        <v>9.4391518246760148E-3</v>
      </c>
      <c r="N112"/>
      <c r="O112" s="106">
        <v>272820</v>
      </c>
      <c r="P112" s="10"/>
      <c r="Q112" s="16">
        <v>9.4054828446786479E-3</v>
      </c>
      <c r="R112"/>
      <c r="S112" s="106">
        <v>388878.5909730253</v>
      </c>
      <c r="T112" s="10"/>
      <c r="U112" s="16">
        <v>9.8138291145910481E-3</v>
      </c>
      <c r="V112" s="16"/>
      <c r="W112" s="17">
        <v>338042.86903788015</v>
      </c>
      <c r="X112" s="107"/>
      <c r="Y112" s="108"/>
    </row>
    <row r="113" spans="1:25" x14ac:dyDescent="0.25">
      <c r="A113" s="13">
        <v>230</v>
      </c>
      <c r="B113" s="14"/>
      <c r="C113" s="14" t="s">
        <v>132</v>
      </c>
      <c r="D113" s="10"/>
      <c r="E113" s="16">
        <v>0</v>
      </c>
      <c r="F113"/>
      <c r="G113" s="106">
        <v>0</v>
      </c>
      <c r="H113" s="10"/>
      <c r="I113" s="16">
        <v>0</v>
      </c>
      <c r="J113"/>
      <c r="K113" s="106">
        <v>0</v>
      </c>
      <c r="L113" s="10"/>
      <c r="M113" s="16">
        <v>0</v>
      </c>
      <c r="N113"/>
      <c r="O113" s="106">
        <v>0</v>
      </c>
      <c r="P113" s="10"/>
      <c r="Q113" s="16">
        <v>0</v>
      </c>
      <c r="R113"/>
      <c r="S113" s="106">
        <v>0</v>
      </c>
      <c r="T113" s="10"/>
      <c r="U113" s="16">
        <v>0</v>
      </c>
      <c r="V113" s="16"/>
      <c r="W113" s="17">
        <v>0</v>
      </c>
      <c r="X113" s="107"/>
      <c r="Y113" s="108"/>
    </row>
    <row r="114" spans="1:25" x14ac:dyDescent="0.25">
      <c r="A114" s="13">
        <v>231</v>
      </c>
      <c r="B114" s="14"/>
      <c r="C114" s="14" t="s">
        <v>133</v>
      </c>
      <c r="D114" s="10"/>
      <c r="E114" s="16">
        <v>0</v>
      </c>
      <c r="F114"/>
      <c r="G114" s="106">
        <v>0</v>
      </c>
      <c r="H114" s="10"/>
      <c r="I114" s="16">
        <v>0</v>
      </c>
      <c r="J114"/>
      <c r="K114" s="106">
        <v>0</v>
      </c>
      <c r="L114" s="10"/>
      <c r="M114" s="16">
        <v>0</v>
      </c>
      <c r="N114"/>
      <c r="O114" s="106">
        <v>0</v>
      </c>
      <c r="P114" s="10"/>
      <c r="Q114" s="16">
        <v>0</v>
      </c>
      <c r="R114"/>
      <c r="S114" s="106">
        <v>0</v>
      </c>
      <c r="T114" s="10"/>
      <c r="U114" s="16">
        <v>0</v>
      </c>
      <c r="V114" s="16"/>
      <c r="W114" s="17">
        <v>0</v>
      </c>
      <c r="X114" s="107"/>
      <c r="Y114" s="108"/>
    </row>
    <row r="115" spans="1:25" x14ac:dyDescent="0.25">
      <c r="A115" s="13">
        <v>232</v>
      </c>
      <c r="B115" s="14"/>
      <c r="C115" s="14" t="s">
        <v>134</v>
      </c>
      <c r="D115" s="10"/>
      <c r="E115" s="16">
        <v>0</v>
      </c>
      <c r="F115"/>
      <c r="G115" s="106">
        <v>0</v>
      </c>
      <c r="H115" s="10"/>
      <c r="I115" s="16">
        <v>0</v>
      </c>
      <c r="J115"/>
      <c r="K115" s="106">
        <v>0</v>
      </c>
      <c r="L115" s="10"/>
      <c r="M115" s="16">
        <v>0</v>
      </c>
      <c r="N115"/>
      <c r="O115" s="106">
        <v>0</v>
      </c>
      <c r="P115" s="10"/>
      <c r="Q115" s="16">
        <v>0</v>
      </c>
      <c r="R115"/>
      <c r="S115" s="106">
        <v>0</v>
      </c>
      <c r="T115" s="10"/>
      <c r="U115" s="16">
        <v>0</v>
      </c>
      <c r="V115" s="16"/>
      <c r="W115" s="17">
        <v>0</v>
      </c>
      <c r="X115" s="107"/>
      <c r="Y115" s="108"/>
    </row>
    <row r="116" spans="1:25" x14ac:dyDescent="0.25">
      <c r="A116" s="13">
        <v>233</v>
      </c>
      <c r="B116" s="14"/>
      <c r="C116" s="14" t="s">
        <v>135</v>
      </c>
      <c r="D116" s="10"/>
      <c r="E116" s="16">
        <v>8.0773385877553212E-5</v>
      </c>
      <c r="F116"/>
      <c r="G116" s="106">
        <v>2651</v>
      </c>
      <c r="H116" s="10"/>
      <c r="I116" s="16">
        <v>8.2913303237974794E-5</v>
      </c>
      <c r="J116"/>
      <c r="K116" s="106">
        <v>3071</v>
      </c>
      <c r="L116" s="10"/>
      <c r="M116" s="16">
        <v>8.9352738706103063E-5</v>
      </c>
      <c r="N116"/>
      <c r="O116" s="106">
        <v>2583</v>
      </c>
      <c r="P116" s="10"/>
      <c r="Q116" s="16">
        <v>9.9300805561625206E-5</v>
      </c>
      <c r="R116"/>
      <c r="S116" s="106">
        <v>4105.6857991228981</v>
      </c>
      <c r="T116" s="10"/>
      <c r="U116" s="16">
        <v>9.3664268024078629E-5</v>
      </c>
      <c r="V116" s="16"/>
      <c r="W116" s="17">
        <v>3226.3184450722861</v>
      </c>
      <c r="X116" s="107"/>
      <c r="Y116" s="108"/>
    </row>
    <row r="117" spans="1:25" x14ac:dyDescent="0.25">
      <c r="A117" s="13">
        <v>234</v>
      </c>
      <c r="B117" s="14"/>
      <c r="C117" s="14" t="s">
        <v>136</v>
      </c>
      <c r="D117" s="10"/>
      <c r="E117" s="16">
        <v>8.9084872304644202E-4</v>
      </c>
      <c r="F117"/>
      <c r="G117" s="106">
        <v>29238</v>
      </c>
      <c r="H117" s="10"/>
      <c r="I117" s="16">
        <v>8.5758109587044597E-4</v>
      </c>
      <c r="J117"/>
      <c r="K117" s="106">
        <v>31764</v>
      </c>
      <c r="L117" s="10"/>
      <c r="M117" s="16">
        <v>8.1606797630543685E-4</v>
      </c>
      <c r="N117"/>
      <c r="O117" s="106">
        <v>23587</v>
      </c>
      <c r="P117" s="10"/>
      <c r="Q117" s="16">
        <v>7.7034245105818649E-4</v>
      </c>
      <c r="R117"/>
      <c r="S117" s="106">
        <v>31850.537806647768</v>
      </c>
      <c r="T117" s="10"/>
      <c r="U117" s="16">
        <v>7.9435820351922361E-4</v>
      </c>
      <c r="V117" s="16"/>
      <c r="W117" s="17">
        <v>27362.115543888238</v>
      </c>
      <c r="X117" s="107"/>
      <c r="Y117" s="108"/>
    </row>
    <row r="118" spans="1:25" x14ac:dyDescent="0.25">
      <c r="A118" s="13">
        <v>236</v>
      </c>
      <c r="B118" s="14"/>
      <c r="C118" s="14" t="s">
        <v>137</v>
      </c>
      <c r="D118" s="10"/>
      <c r="E118" s="16">
        <v>6.9660174951117593E-2</v>
      </c>
      <c r="F118"/>
      <c r="G118" s="106">
        <v>2286255</v>
      </c>
      <c r="H118" s="10"/>
      <c r="I118" s="16">
        <v>6.9565168613752351E-2</v>
      </c>
      <c r="J118"/>
      <c r="K118" s="106">
        <v>2576664</v>
      </c>
      <c r="L118" s="10"/>
      <c r="M118" s="16">
        <v>6.8097911722313664E-2</v>
      </c>
      <c r="N118"/>
      <c r="O118" s="106">
        <v>1968234</v>
      </c>
      <c r="P118" s="10"/>
      <c r="Q118" s="16">
        <v>6.6528652401024027E-2</v>
      </c>
      <c r="R118"/>
      <c r="S118" s="106">
        <v>2750690.1062162686</v>
      </c>
      <c r="T118" s="10"/>
      <c r="U118" s="16">
        <v>6.4785456456360899E-2</v>
      </c>
      <c r="V118" s="16"/>
      <c r="W118" s="17">
        <v>2231571.5218513361</v>
      </c>
      <c r="X118" s="107"/>
      <c r="Y118" s="108"/>
    </row>
    <row r="119" spans="1:25" x14ac:dyDescent="0.25">
      <c r="A119" s="13">
        <v>238</v>
      </c>
      <c r="B119" s="14"/>
      <c r="C119" s="14" t="s">
        <v>138</v>
      </c>
      <c r="D119" s="10"/>
      <c r="E119" s="16">
        <v>2.2673645919045306E-3</v>
      </c>
      <c r="F119"/>
      <c r="G119" s="106">
        <v>74415</v>
      </c>
      <c r="H119" s="10"/>
      <c r="I119" s="16">
        <v>2.279128865412997E-3</v>
      </c>
      <c r="J119"/>
      <c r="K119" s="106">
        <v>84418</v>
      </c>
      <c r="L119" s="10"/>
      <c r="M119" s="16">
        <v>2.2315171543185897E-3</v>
      </c>
      <c r="N119"/>
      <c r="O119" s="106">
        <v>64498</v>
      </c>
      <c r="P119" s="10"/>
      <c r="Q119" s="16">
        <v>2.107192630921561E-3</v>
      </c>
      <c r="R119"/>
      <c r="S119" s="106">
        <v>87123.873888636736</v>
      </c>
      <c r="T119" s="10"/>
      <c r="U119" s="16">
        <v>1.9537130562250434E-3</v>
      </c>
      <c r="V119" s="16"/>
      <c r="W119" s="17">
        <v>67296.746162122276</v>
      </c>
      <c r="X119" s="107"/>
      <c r="Y119" s="108"/>
    </row>
    <row r="120" spans="1:25" x14ac:dyDescent="0.25">
      <c r="A120" s="13">
        <v>239</v>
      </c>
      <c r="B120" s="14"/>
      <c r="C120" s="14" t="s">
        <v>139</v>
      </c>
      <c r="D120" s="10"/>
      <c r="E120" s="16">
        <v>3.4291822987826101E-4</v>
      </c>
      <c r="F120"/>
      <c r="G120" s="106">
        <v>11255</v>
      </c>
      <c r="H120" s="10"/>
      <c r="I120" s="16">
        <v>3.6822094101841818E-4</v>
      </c>
      <c r="J120"/>
      <c r="K120" s="106">
        <v>13639</v>
      </c>
      <c r="L120" s="10"/>
      <c r="M120" s="16">
        <v>3.5023661678430074E-4</v>
      </c>
      <c r="N120"/>
      <c r="O120" s="106">
        <v>10123</v>
      </c>
      <c r="P120" s="10"/>
      <c r="Q120" s="16">
        <v>3.3631189500901699E-4</v>
      </c>
      <c r="R120"/>
      <c r="S120" s="106">
        <v>13905.133635172027</v>
      </c>
      <c r="T120" s="10"/>
      <c r="U120" s="16">
        <v>3.2087409897012855E-4</v>
      </c>
      <c r="V120" s="16"/>
      <c r="W120" s="17">
        <v>11052.688991143797</v>
      </c>
      <c r="X120" s="107"/>
      <c r="Y120" s="108"/>
    </row>
    <row r="121" spans="1:25" x14ac:dyDescent="0.25">
      <c r="A121" s="13">
        <v>241</v>
      </c>
      <c r="B121" s="14"/>
      <c r="C121" s="14" t="s">
        <v>140</v>
      </c>
      <c r="D121" s="10"/>
      <c r="E121" s="16">
        <v>1.1454214324742734E-3</v>
      </c>
      <c r="F121"/>
      <c r="G121" s="106">
        <v>37593</v>
      </c>
      <c r="H121" s="10"/>
      <c r="I121" s="16">
        <v>1.2334864807605696E-3</v>
      </c>
      <c r="J121"/>
      <c r="K121" s="106">
        <v>45688</v>
      </c>
      <c r="L121" s="10"/>
      <c r="M121" s="16">
        <v>1.209620182222929E-3</v>
      </c>
      <c r="N121"/>
      <c r="O121" s="106">
        <v>34962</v>
      </c>
      <c r="P121" s="10"/>
      <c r="Q121" s="16">
        <v>1.3336956243717357E-3</v>
      </c>
      <c r="R121"/>
      <c r="S121" s="106">
        <v>55142.907999242656</v>
      </c>
      <c r="T121" s="10"/>
      <c r="U121" s="16">
        <v>1.3367260779719589E-3</v>
      </c>
      <c r="V121" s="16"/>
      <c r="W121" s="17">
        <v>46044.282332526018</v>
      </c>
      <c r="X121" s="107"/>
      <c r="Y121" s="108"/>
    </row>
    <row r="122" spans="1:25" x14ac:dyDescent="0.25">
      <c r="A122" s="13">
        <v>242</v>
      </c>
      <c r="B122" s="14"/>
      <c r="C122" s="14" t="s">
        <v>141</v>
      </c>
      <c r="D122" s="10"/>
      <c r="E122" s="16">
        <v>9.8545401583069476E-3</v>
      </c>
      <c r="F122"/>
      <c r="G122" s="106">
        <v>323427</v>
      </c>
      <c r="H122" s="10"/>
      <c r="I122" s="16">
        <v>9.8974308850830767E-3</v>
      </c>
      <c r="J122"/>
      <c r="K122" s="106">
        <v>366597</v>
      </c>
      <c r="L122" s="10"/>
      <c r="M122" s="16">
        <v>9.822176087163818E-3</v>
      </c>
      <c r="N122"/>
      <c r="O122" s="106">
        <v>283890</v>
      </c>
      <c r="P122" s="10"/>
      <c r="Q122" s="16">
        <v>9.5294033409678656E-3</v>
      </c>
      <c r="R122"/>
      <c r="S122" s="106">
        <v>394002.20118904876</v>
      </c>
      <c r="T122" s="10"/>
      <c r="U122" s="16">
        <v>9.3058491454769878E-3</v>
      </c>
      <c r="V122" s="16"/>
      <c r="W122" s="17">
        <v>320545.21300902375</v>
      </c>
      <c r="X122" s="107"/>
      <c r="Y122" s="108"/>
    </row>
    <row r="123" spans="1:25" x14ac:dyDescent="0.25">
      <c r="A123" s="13">
        <v>245</v>
      </c>
      <c r="B123" s="14"/>
      <c r="C123" s="14" t="s">
        <v>142</v>
      </c>
      <c r="D123" s="10"/>
      <c r="E123" s="16">
        <v>5.0122282439310842E-4</v>
      </c>
      <c r="F123"/>
      <c r="G123" s="106">
        <v>16450</v>
      </c>
      <c r="H123" s="10"/>
      <c r="I123" s="16">
        <v>5.2967696261158016E-4</v>
      </c>
      <c r="J123"/>
      <c r="K123" s="106">
        <v>19619</v>
      </c>
      <c r="L123" s="10"/>
      <c r="M123" s="16">
        <v>5.3393901645571633E-4</v>
      </c>
      <c r="N123"/>
      <c r="O123" s="106">
        <v>15432</v>
      </c>
      <c r="P123" s="10"/>
      <c r="Q123" s="16">
        <v>4.9248672572340237E-4</v>
      </c>
      <c r="R123"/>
      <c r="S123" s="106">
        <v>20362.329838344303</v>
      </c>
      <c r="T123" s="10"/>
      <c r="U123" s="16">
        <v>4.5391649478385067E-4</v>
      </c>
      <c r="V123" s="16"/>
      <c r="W123" s="17">
        <v>15635.409217816299</v>
      </c>
      <c r="X123" s="107"/>
      <c r="Y123" s="108"/>
    </row>
    <row r="124" spans="1:25" x14ac:dyDescent="0.25">
      <c r="A124" s="13">
        <v>246</v>
      </c>
      <c r="B124" s="14"/>
      <c r="C124" s="14" t="s">
        <v>143</v>
      </c>
      <c r="D124" s="10"/>
      <c r="E124" s="16">
        <v>0</v>
      </c>
      <c r="F124"/>
      <c r="G124" s="106">
        <v>0</v>
      </c>
      <c r="H124" s="10"/>
      <c r="I124" s="16">
        <v>0</v>
      </c>
      <c r="J124"/>
      <c r="K124" s="106">
        <v>0</v>
      </c>
      <c r="L124" s="10"/>
      <c r="M124" s="16">
        <v>0</v>
      </c>
      <c r="N124"/>
      <c r="O124" s="106">
        <v>0</v>
      </c>
      <c r="P124" s="10"/>
      <c r="Q124" s="16">
        <v>0</v>
      </c>
      <c r="R124"/>
      <c r="S124" s="106">
        <v>0</v>
      </c>
      <c r="T124" s="10"/>
      <c r="U124" s="16">
        <v>0</v>
      </c>
      <c r="V124" s="16"/>
      <c r="W124" s="17">
        <v>0</v>
      </c>
      <c r="X124" s="107"/>
      <c r="Y124" s="108"/>
    </row>
    <row r="125" spans="1:25" x14ac:dyDescent="0.25">
      <c r="A125" s="13">
        <v>247</v>
      </c>
      <c r="B125" s="14"/>
      <c r="C125" s="14" t="s">
        <v>144</v>
      </c>
      <c r="D125" s="10"/>
      <c r="E125" s="16">
        <v>4.3463840817941961E-2</v>
      </c>
      <c r="F125"/>
      <c r="G125" s="106">
        <v>1426488</v>
      </c>
      <c r="H125" s="10"/>
      <c r="I125" s="16">
        <v>4.1845010497652865E-2</v>
      </c>
      <c r="J125"/>
      <c r="K125" s="106">
        <v>1549921</v>
      </c>
      <c r="L125" s="10"/>
      <c r="M125" s="16">
        <v>4.070899725127753E-2</v>
      </c>
      <c r="N125"/>
      <c r="O125" s="106">
        <v>1176612</v>
      </c>
      <c r="P125" s="10"/>
      <c r="Q125" s="16">
        <v>3.9731953818461473E-2</v>
      </c>
      <c r="R125"/>
      <c r="S125" s="106">
        <v>1642755.2389051763</v>
      </c>
      <c r="T125" s="10"/>
      <c r="U125" s="16">
        <v>3.8888181830928369E-2</v>
      </c>
      <c r="V125" s="16"/>
      <c r="W125" s="17">
        <v>1339525.3172126985</v>
      </c>
      <c r="X125" s="107"/>
      <c r="Y125" s="108"/>
    </row>
    <row r="126" spans="1:25" x14ac:dyDescent="0.25">
      <c r="A126" s="13">
        <v>261</v>
      </c>
      <c r="B126" s="14"/>
      <c r="C126" s="14" t="s">
        <v>145</v>
      </c>
      <c r="D126" s="10"/>
      <c r="E126" s="16">
        <v>2.3762975145698684E-3</v>
      </c>
      <c r="F126"/>
      <c r="G126" s="106">
        <v>77990</v>
      </c>
      <c r="H126" s="10"/>
      <c r="I126" s="16">
        <v>2.2469400757936437E-3</v>
      </c>
      <c r="J126"/>
      <c r="K126" s="106">
        <v>83226</v>
      </c>
      <c r="L126" s="10"/>
      <c r="M126" s="16">
        <v>2.413597165761098E-3</v>
      </c>
      <c r="N126"/>
      <c r="O126" s="106">
        <v>69760</v>
      </c>
      <c r="P126" s="10"/>
      <c r="Q126" s="16">
        <v>2.5394631839208374E-3</v>
      </c>
      <c r="R126"/>
      <c r="S126" s="106">
        <v>104996.50906808376</v>
      </c>
      <c r="T126" s="10"/>
      <c r="U126" s="16">
        <v>2.6108762894049946E-3</v>
      </c>
      <c r="V126" s="16"/>
      <c r="W126" s="17">
        <v>89933.103711905977</v>
      </c>
      <c r="X126" s="107"/>
      <c r="Y126" s="108"/>
    </row>
    <row r="127" spans="1:25" x14ac:dyDescent="0.25">
      <c r="A127" s="13">
        <v>262</v>
      </c>
      <c r="B127" s="14"/>
      <c r="C127" s="14" t="s">
        <v>146</v>
      </c>
      <c r="D127" s="10"/>
      <c r="E127" s="16">
        <v>9.0706866702749411E-3</v>
      </c>
      <c r="F127"/>
      <c r="G127" s="106">
        <v>297701</v>
      </c>
      <c r="H127" s="10"/>
      <c r="I127" s="16">
        <v>8.4860134830622314E-3</v>
      </c>
      <c r="J127"/>
      <c r="K127" s="106">
        <v>314318</v>
      </c>
      <c r="L127" s="10"/>
      <c r="M127" s="16">
        <v>8.7998044534965403E-3</v>
      </c>
      <c r="N127"/>
      <c r="O127" s="106">
        <v>254341</v>
      </c>
      <c r="P127" s="10"/>
      <c r="Q127" s="16">
        <v>9.1553827833287822E-3</v>
      </c>
      <c r="R127"/>
      <c r="S127" s="106">
        <v>378537.96720430203</v>
      </c>
      <c r="T127" s="10"/>
      <c r="U127" s="16">
        <v>9.2099958113555265E-3</v>
      </c>
      <c r="V127" s="16"/>
      <c r="W127" s="17">
        <v>317243.49094978289</v>
      </c>
      <c r="X127" s="107"/>
      <c r="Y127" s="108"/>
    </row>
    <row r="128" spans="1:25" x14ac:dyDescent="0.25">
      <c r="A128" s="13">
        <v>263</v>
      </c>
      <c r="B128" s="14"/>
      <c r="C128" s="14" t="s">
        <v>147</v>
      </c>
      <c r="D128" s="10"/>
      <c r="E128" s="16">
        <v>1.8236696737499388E-4</v>
      </c>
      <c r="F128"/>
      <c r="G128" s="106">
        <v>5985</v>
      </c>
      <c r="H128" s="10"/>
      <c r="I128" s="16">
        <v>1.784630433111805E-4</v>
      </c>
      <c r="J128"/>
      <c r="K128" s="106">
        <v>6610</v>
      </c>
      <c r="L128" s="10"/>
      <c r="M128" s="16">
        <v>2.0026700023147243E-4</v>
      </c>
      <c r="N128"/>
      <c r="O128" s="106">
        <v>5788</v>
      </c>
      <c r="P128" s="10"/>
      <c r="Q128" s="16">
        <v>2.3970993776422156E-4</v>
      </c>
      <c r="R128"/>
      <c r="S128" s="106">
        <v>9911.0342743033307</v>
      </c>
      <c r="T128" s="10"/>
      <c r="U128" s="16">
        <v>2.4382687649989463E-4</v>
      </c>
      <c r="V128" s="16"/>
      <c r="W128" s="17">
        <v>8398.7540355703404</v>
      </c>
      <c r="X128" s="107"/>
      <c r="Y128" s="108"/>
    </row>
    <row r="129" spans="1:25" x14ac:dyDescent="0.25">
      <c r="A129" s="13">
        <v>268</v>
      </c>
      <c r="B129" s="14"/>
      <c r="C129" s="14" t="s">
        <v>148</v>
      </c>
      <c r="D129" s="10"/>
      <c r="E129" s="16">
        <v>3.379050450650658E-3</v>
      </c>
      <c r="F129"/>
      <c r="G129" s="106">
        <v>110901</v>
      </c>
      <c r="H129" s="10"/>
      <c r="I129" s="16">
        <v>3.2553205511797055E-3</v>
      </c>
      <c r="J129"/>
      <c r="K129" s="106">
        <v>120576</v>
      </c>
      <c r="L129" s="10"/>
      <c r="M129" s="16">
        <v>3.2513681424970941E-3</v>
      </c>
      <c r="N129"/>
      <c r="O129" s="106">
        <v>93974</v>
      </c>
      <c r="P129" s="10"/>
      <c r="Q129" s="16">
        <v>3.276800047366646E-3</v>
      </c>
      <c r="R129"/>
      <c r="S129" s="106">
        <v>135482.39961345881</v>
      </c>
      <c r="T129" s="10"/>
      <c r="U129" s="16">
        <v>3.3764026320528772E-3</v>
      </c>
      <c r="V129" s="16"/>
      <c r="W129" s="17">
        <v>116302.0895757432</v>
      </c>
      <c r="X129" s="107"/>
      <c r="Y129" s="108"/>
    </row>
    <row r="130" spans="1:25" x14ac:dyDescent="0.25">
      <c r="A130" s="13">
        <v>270</v>
      </c>
      <c r="C130" s="14" t="s">
        <v>149</v>
      </c>
      <c r="D130" s="10"/>
      <c r="E130" s="16">
        <v>1.0080174531192155E-3</v>
      </c>
      <c r="F130"/>
      <c r="G130" s="106">
        <v>33083</v>
      </c>
      <c r="H130" s="10"/>
      <c r="I130" s="16">
        <v>1.0555839616191809E-3</v>
      </c>
      <c r="J130"/>
      <c r="K130" s="106">
        <v>39098</v>
      </c>
      <c r="L130" s="10"/>
      <c r="M130" s="16">
        <v>9.7021160096421558E-4</v>
      </c>
      <c r="N130"/>
      <c r="O130" s="106">
        <v>28042</v>
      </c>
      <c r="P130" s="10"/>
      <c r="Q130" s="16">
        <v>5.6353811078837471E-4</v>
      </c>
      <c r="R130"/>
      <c r="S130" s="106">
        <v>23300.016607544119</v>
      </c>
      <c r="T130" s="10"/>
      <c r="U130" s="16">
        <v>0</v>
      </c>
      <c r="V130" s="16"/>
      <c r="W130" s="17">
        <v>0</v>
      </c>
      <c r="X130" s="107"/>
      <c r="Y130" s="108"/>
    </row>
    <row r="131" spans="1:25" x14ac:dyDescent="0.25">
      <c r="A131" s="13">
        <v>275</v>
      </c>
      <c r="C131" s="14" t="s">
        <v>150</v>
      </c>
      <c r="D131" s="10"/>
      <c r="E131" s="16">
        <v>1.3919115548812191E-3</v>
      </c>
      <c r="F131"/>
      <c r="G131" s="106">
        <v>45683</v>
      </c>
      <c r="H131" s="10"/>
      <c r="I131" s="16">
        <v>1.3832558657883268E-3</v>
      </c>
      <c r="J131"/>
      <c r="K131" s="106">
        <v>51235</v>
      </c>
      <c r="L131" s="10"/>
      <c r="M131" s="16">
        <v>1.4011783564764223E-3</v>
      </c>
      <c r="N131"/>
      <c r="O131" s="106">
        <v>40498</v>
      </c>
      <c r="P131" s="10"/>
      <c r="Q131" s="16">
        <v>1.4351484296404201E-3</v>
      </c>
      <c r="R131"/>
      <c r="S131" s="106">
        <v>59337.570263229238</v>
      </c>
      <c r="T131" s="10"/>
      <c r="U131" s="16">
        <v>1.4572346003976281E-3</v>
      </c>
      <c r="V131" s="16"/>
      <c r="W131" s="17">
        <v>50195.266233776325</v>
      </c>
      <c r="X131" s="107"/>
      <c r="Y131" s="108"/>
    </row>
    <row r="132" spans="1:25" x14ac:dyDescent="0.25">
      <c r="A132" s="13">
        <v>276</v>
      </c>
      <c r="C132" s="14" t="s">
        <v>151</v>
      </c>
      <c r="D132" s="10"/>
      <c r="E132" s="16">
        <v>1.7839085601794524E-3</v>
      </c>
      <c r="F132"/>
      <c r="G132" s="106">
        <v>58548</v>
      </c>
      <c r="H132" s="10"/>
      <c r="I132" s="16">
        <v>1.8795511497873159E-3</v>
      </c>
      <c r="J132"/>
      <c r="K132" s="106">
        <v>69618</v>
      </c>
      <c r="L132" s="10"/>
      <c r="M132" s="16">
        <v>1.9744715889491332E-3</v>
      </c>
      <c r="N132"/>
      <c r="O132" s="106">
        <v>57068</v>
      </c>
      <c r="P132" s="10"/>
      <c r="Q132" s="16">
        <v>1.9559173159875974E-3</v>
      </c>
      <c r="R132"/>
      <c r="S132" s="106">
        <v>80869.252803042662</v>
      </c>
      <c r="T132" s="10"/>
      <c r="U132" s="16">
        <v>2.0714030717071869E-3</v>
      </c>
      <c r="V132" s="16"/>
      <c r="W132" s="17">
        <v>71350.645004883423</v>
      </c>
      <c r="X132" s="107"/>
      <c r="Y132" s="108"/>
    </row>
    <row r="133" spans="1:25" x14ac:dyDescent="0.25">
      <c r="A133" s="13">
        <v>277</v>
      </c>
      <c r="C133" s="14" t="s">
        <v>152</v>
      </c>
      <c r="D133" s="10"/>
      <c r="E133" s="16">
        <v>7.2071907008011227E-4</v>
      </c>
      <c r="F133"/>
      <c r="G133" s="106">
        <v>23654</v>
      </c>
      <c r="H133" s="10"/>
      <c r="I133" s="16">
        <v>7.4246981409230187E-4</v>
      </c>
      <c r="J133"/>
      <c r="K133" s="106">
        <v>27501</v>
      </c>
      <c r="L133" s="10"/>
      <c r="M133" s="16">
        <v>7.5420877434534807E-4</v>
      </c>
      <c r="N133"/>
      <c r="O133" s="106">
        <v>21799</v>
      </c>
      <c r="P133" s="10"/>
      <c r="Q133" s="16">
        <v>7.473792337893176E-4</v>
      </c>
      <c r="R133"/>
      <c r="S133" s="106">
        <v>30901.101852833079</v>
      </c>
      <c r="T133" s="10"/>
      <c r="U133" s="16">
        <v>7.5659078882897536E-4</v>
      </c>
      <c r="V133" s="16"/>
      <c r="W133" s="17">
        <v>26061.195681828165</v>
      </c>
      <c r="X133" s="107"/>
      <c r="Y133" s="108"/>
    </row>
    <row r="134" spans="1:25" x14ac:dyDescent="0.25">
      <c r="A134" s="13">
        <v>278</v>
      </c>
      <c r="C134" s="14" t="s">
        <v>153</v>
      </c>
      <c r="D134" s="10"/>
      <c r="E134" s="16">
        <v>1.1919699552124874E-3</v>
      </c>
      <c r="F134"/>
      <c r="G134" s="106">
        <v>39121</v>
      </c>
      <c r="H134" s="10"/>
      <c r="I134" s="16">
        <v>1.2236969386655032E-3</v>
      </c>
      <c r="J134"/>
      <c r="K134" s="106">
        <v>45325</v>
      </c>
      <c r="L134" s="10"/>
      <c r="M134" s="16">
        <v>1.1739686613227854E-3</v>
      </c>
      <c r="N134"/>
      <c r="O134" s="106">
        <v>33931</v>
      </c>
      <c r="P134" s="10"/>
      <c r="Q134" s="16">
        <v>1.0888127465222069E-3</v>
      </c>
      <c r="R134"/>
      <c r="S134" s="106">
        <v>45017.99362066586</v>
      </c>
      <c r="T134" s="10"/>
      <c r="U134" s="16">
        <v>1.0734376230897842E-3</v>
      </c>
      <c r="V134" s="16"/>
      <c r="W134" s="17">
        <v>36975.163272709418</v>
      </c>
      <c r="X134" s="107"/>
      <c r="Y134" s="108"/>
    </row>
    <row r="135" spans="1:25" x14ac:dyDescent="0.25">
      <c r="A135" s="13">
        <v>279</v>
      </c>
      <c r="C135" s="14" t="s">
        <v>154</v>
      </c>
      <c r="D135" s="10"/>
      <c r="E135" s="16">
        <v>1.2367949602323808E-3</v>
      </c>
      <c r="F135"/>
      <c r="G135" s="106">
        <v>40592</v>
      </c>
      <c r="H135" s="10"/>
      <c r="I135" s="16">
        <v>1.254899172331765E-3</v>
      </c>
      <c r="J135"/>
      <c r="K135" s="106">
        <v>46481</v>
      </c>
      <c r="L135" s="10"/>
      <c r="M135" s="16">
        <v>1.3397820960491435E-3</v>
      </c>
      <c r="N135"/>
      <c r="O135" s="106">
        <v>38724</v>
      </c>
      <c r="P135" s="10"/>
      <c r="Q135" s="16">
        <v>1.4782556737724464E-3</v>
      </c>
      <c r="R135"/>
      <c r="S135" s="106">
        <v>61119.880075029803</v>
      </c>
      <c r="T135" s="10"/>
      <c r="U135" s="16">
        <v>1.584468404268229E-3</v>
      </c>
      <c r="V135" s="16"/>
      <c r="W135" s="17">
        <v>54577.90624073075</v>
      </c>
      <c r="X135" s="107"/>
      <c r="Y135" s="108"/>
    </row>
    <row r="136" spans="1:25" x14ac:dyDescent="0.25">
      <c r="A136" s="13">
        <v>280</v>
      </c>
      <c r="C136" s="14" t="s">
        <v>155</v>
      </c>
      <c r="D136" s="10"/>
      <c r="E136" s="16">
        <v>1.5615488709590543E-2</v>
      </c>
      <c r="F136"/>
      <c r="G136" s="106">
        <v>512502</v>
      </c>
      <c r="H136" s="10"/>
      <c r="I136" s="16">
        <v>1.5852273429019598E-2</v>
      </c>
      <c r="J136"/>
      <c r="K136" s="106">
        <v>587161</v>
      </c>
      <c r="L136" s="10"/>
      <c r="M136" s="16">
        <v>1.5939754225462007E-2</v>
      </c>
      <c r="N136"/>
      <c r="O136" s="106">
        <v>460707</v>
      </c>
      <c r="P136" s="10"/>
      <c r="Q136" s="16">
        <v>1.5941093566860742E-2</v>
      </c>
      <c r="R136"/>
      <c r="S136" s="106">
        <v>659099.60256397305</v>
      </c>
      <c r="T136" s="10"/>
      <c r="U136" s="16">
        <v>1.6708636426371014E-2</v>
      </c>
      <c r="V136" s="16"/>
      <c r="W136" s="17">
        <v>575538.38866865763</v>
      </c>
      <c r="X136" s="107"/>
      <c r="Y136" s="108"/>
    </row>
    <row r="137" spans="1:25" x14ac:dyDescent="0.25">
      <c r="A137" s="13">
        <v>282</v>
      </c>
      <c r="C137" s="14" t="s">
        <v>156</v>
      </c>
      <c r="D137" s="10"/>
      <c r="E137" s="16">
        <v>2.1691079980522862E-3</v>
      </c>
      <c r="F137"/>
      <c r="G137" s="106">
        <v>71190</v>
      </c>
      <c r="H137" s="10"/>
      <c r="I137" s="16">
        <v>2.1592719237114744E-3</v>
      </c>
      <c r="J137"/>
      <c r="K137" s="106">
        <v>79978</v>
      </c>
      <c r="L137" s="10"/>
      <c r="M137" s="16">
        <v>2.194365468451366E-3</v>
      </c>
      <c r="N137"/>
      <c r="O137" s="106">
        <v>63424</v>
      </c>
      <c r="P137" s="10"/>
      <c r="Q137" s="16">
        <v>2.159225541601739E-3</v>
      </c>
      <c r="R137"/>
      <c r="S137" s="106">
        <v>89275.223832460295</v>
      </c>
      <c r="T137" s="10"/>
      <c r="U137" s="16">
        <v>2.0181223017675868E-3</v>
      </c>
      <c r="V137" s="16"/>
      <c r="W137" s="17">
        <v>69515.358887240422</v>
      </c>
      <c r="X137" s="107"/>
      <c r="Y137" s="108"/>
    </row>
    <row r="138" spans="1:25" x14ac:dyDescent="0.25">
      <c r="A138" s="13">
        <v>283</v>
      </c>
      <c r="C138" s="14" t="s">
        <v>157</v>
      </c>
      <c r="D138" s="10"/>
      <c r="E138" s="16">
        <v>4.0392593193440997E-3</v>
      </c>
      <c r="F138"/>
      <c r="G138" s="106">
        <v>132569</v>
      </c>
      <c r="H138" s="10"/>
      <c r="I138" s="16">
        <v>4.098749038280238E-3</v>
      </c>
      <c r="J138"/>
      <c r="K138" s="106">
        <v>151816</v>
      </c>
      <c r="L138" s="10"/>
      <c r="M138" s="16">
        <v>4.2736192271938013E-3</v>
      </c>
      <c r="N138"/>
      <c r="O138" s="106">
        <v>123520</v>
      </c>
      <c r="P138" s="10"/>
      <c r="Q138" s="16">
        <v>4.5139264546207088E-3</v>
      </c>
      <c r="R138"/>
      <c r="S138" s="106">
        <v>186632.56192337882</v>
      </c>
      <c r="T138" s="10"/>
      <c r="U138" s="16">
        <v>4.8396530675512391E-3</v>
      </c>
      <c r="V138" s="16"/>
      <c r="W138" s="17">
        <v>166704.57463647946</v>
      </c>
      <c r="X138" s="107"/>
      <c r="Y138" s="108"/>
    </row>
    <row r="139" spans="1:25" x14ac:dyDescent="0.25">
      <c r="A139" s="13">
        <v>284</v>
      </c>
      <c r="C139" s="14" t="s">
        <v>158</v>
      </c>
      <c r="D139" s="10"/>
      <c r="E139" s="16">
        <v>5.1853926763768734E-4</v>
      </c>
      <c r="F139"/>
      <c r="G139" s="106">
        <v>17019</v>
      </c>
      <c r="H139" s="10"/>
      <c r="I139" s="16">
        <v>5.4924435181158339E-4</v>
      </c>
      <c r="J139"/>
      <c r="K139" s="106">
        <v>20344</v>
      </c>
      <c r="L139" s="10"/>
      <c r="M139" s="16">
        <v>5.4837140709883454E-4</v>
      </c>
      <c r="N139"/>
      <c r="O139" s="106">
        <v>15850</v>
      </c>
      <c r="P139" s="10"/>
      <c r="Q139" s="16">
        <v>5.8150093729055332E-4</v>
      </c>
      <c r="R139"/>
      <c r="S139" s="106">
        <v>24042.706671990116</v>
      </c>
      <c r="T139" s="10"/>
      <c r="U139" s="16">
        <v>6.3232104407306056E-4</v>
      </c>
      <c r="V139" s="16"/>
      <c r="W139" s="17">
        <v>21780.654359844382</v>
      </c>
      <c r="X139" s="107"/>
      <c r="Y139" s="108"/>
    </row>
    <row r="140" spans="1:25" x14ac:dyDescent="0.25">
      <c r="A140" s="13">
        <v>285</v>
      </c>
      <c r="C140" s="14" t="s">
        <v>159</v>
      </c>
      <c r="D140" s="10"/>
      <c r="E140" s="16">
        <v>2.1495279563898346E-3</v>
      </c>
      <c r="F140"/>
      <c r="G140" s="106">
        <v>70548</v>
      </c>
      <c r="H140" s="10"/>
      <c r="I140" s="16">
        <v>2.0729896279596842E-3</v>
      </c>
      <c r="J140"/>
      <c r="K140" s="106">
        <v>76783</v>
      </c>
      <c r="L140" s="10"/>
      <c r="M140" s="16">
        <v>1.9934639118331485E-3</v>
      </c>
      <c r="N140"/>
      <c r="O140" s="106">
        <v>57617</v>
      </c>
      <c r="P140" s="10"/>
      <c r="Q140" s="16">
        <v>1.992871185957252E-3</v>
      </c>
      <c r="R140"/>
      <c r="S140" s="106">
        <v>82397.14553562364</v>
      </c>
      <c r="T140" s="10"/>
      <c r="U140" s="16">
        <v>2.0324047290528886E-3</v>
      </c>
      <c r="V140" s="16"/>
      <c r="W140" s="17">
        <v>70007.325136089203</v>
      </c>
      <c r="X140" s="107"/>
      <c r="Y140" s="108"/>
    </row>
    <row r="141" spans="1:25" x14ac:dyDescent="0.25">
      <c r="A141" s="13">
        <v>286</v>
      </c>
      <c r="C141" s="14" t="s">
        <v>160</v>
      </c>
      <c r="D141" s="10"/>
      <c r="E141" s="16">
        <v>2.6468542424443239E-3</v>
      </c>
      <c r="F141"/>
      <c r="G141" s="106">
        <v>86870</v>
      </c>
      <c r="H141" s="10"/>
      <c r="I141" s="16">
        <v>2.6767242802116795E-3</v>
      </c>
      <c r="J141"/>
      <c r="K141" s="106">
        <v>99145</v>
      </c>
      <c r="L141" s="10"/>
      <c r="M141" s="16">
        <v>2.682844965818147E-3</v>
      </c>
      <c r="N141"/>
      <c r="O141" s="106">
        <v>77542</v>
      </c>
      <c r="P141" s="10"/>
      <c r="Q141" s="16">
        <v>2.7772069443211256E-3</v>
      </c>
      <c r="R141"/>
      <c r="S141" s="106">
        <v>114826.24987819008</v>
      </c>
      <c r="T141" s="10"/>
      <c r="U141" s="16">
        <v>2.8283206299800252E-3</v>
      </c>
      <c r="V141" s="16"/>
      <c r="W141" s="17">
        <v>97423.096444176641</v>
      </c>
      <c r="X141" s="107"/>
      <c r="Y141" s="108"/>
    </row>
    <row r="142" spans="1:25" x14ac:dyDescent="0.25">
      <c r="A142" s="13">
        <v>287</v>
      </c>
      <c r="C142" s="14" t="s">
        <v>161</v>
      </c>
      <c r="D142" s="10"/>
      <c r="E142" s="16">
        <v>6.8041279668123761E-4</v>
      </c>
      <c r="F142"/>
      <c r="G142" s="106">
        <v>22331</v>
      </c>
      <c r="H142" s="10"/>
      <c r="I142" s="16">
        <v>6.9977224048490064E-4</v>
      </c>
      <c r="J142"/>
      <c r="K142" s="106">
        <v>25919</v>
      </c>
      <c r="L142" s="10"/>
      <c r="M142" s="16">
        <v>7.8642381243864692E-4</v>
      </c>
      <c r="N142"/>
      <c r="O142" s="106">
        <v>22730</v>
      </c>
      <c r="P142" s="10"/>
      <c r="Q142" s="16">
        <v>8.067008046615372E-4</v>
      </c>
      <c r="R142"/>
      <c r="S142" s="106">
        <v>33353.808351377906</v>
      </c>
      <c r="T142" s="10"/>
      <c r="U142" s="16">
        <v>8.312831506757368E-4</v>
      </c>
      <c r="V142" s="16"/>
      <c r="W142" s="17">
        <v>28634.016137439583</v>
      </c>
      <c r="X142" s="107"/>
      <c r="Y142" s="108"/>
    </row>
    <row r="143" spans="1:25" x14ac:dyDescent="0.25">
      <c r="A143" s="13">
        <v>288</v>
      </c>
      <c r="C143" s="14" t="s">
        <v>162</v>
      </c>
      <c r="D143" s="10"/>
      <c r="E143" s="16">
        <v>1.0564689561279521E-3</v>
      </c>
      <c r="F143"/>
      <c r="G143" s="106">
        <v>34673</v>
      </c>
      <c r="H143" s="10"/>
      <c r="I143" s="16">
        <v>1.2963370284309011E-3</v>
      </c>
      <c r="J143"/>
      <c r="K143" s="106">
        <v>48016</v>
      </c>
      <c r="L143" s="10"/>
      <c r="M143" s="16">
        <v>1.2819704932050338E-3</v>
      </c>
      <c r="N143"/>
      <c r="O143" s="106">
        <v>37053</v>
      </c>
      <c r="P143" s="10"/>
      <c r="Q143" s="16">
        <v>1.3409957878516851E-3</v>
      </c>
      <c r="R143"/>
      <c r="S143" s="106">
        <v>55444.740168290911</v>
      </c>
      <c r="T143" s="10"/>
      <c r="U143" s="16">
        <v>1.3702541651869585E-3</v>
      </c>
      <c r="V143" s="16"/>
      <c r="W143" s="17">
        <v>47199.176172959786</v>
      </c>
      <c r="X143" s="107"/>
      <c r="Y143" s="108"/>
    </row>
    <row r="144" spans="1:25" x14ac:dyDescent="0.25">
      <c r="A144" s="13">
        <v>290</v>
      </c>
      <c r="C144" s="14" t="s">
        <v>163</v>
      </c>
      <c r="D144" s="10"/>
      <c r="E144" s="16">
        <v>3.0543959215448739E-3</v>
      </c>
      <c r="F144"/>
      <c r="G144" s="106">
        <v>100246</v>
      </c>
      <c r="H144" s="10"/>
      <c r="I144" s="16">
        <v>3.0395012033246835E-3</v>
      </c>
      <c r="J144"/>
      <c r="K144" s="106">
        <v>112582</v>
      </c>
      <c r="L144" s="10"/>
      <c r="M144" s="16">
        <v>3.0073502374053755E-3</v>
      </c>
      <c r="N144"/>
      <c r="O144" s="106">
        <v>86921</v>
      </c>
      <c r="P144" s="10"/>
      <c r="Q144" s="16">
        <v>2.9463256285366872E-3</v>
      </c>
      <c r="R144"/>
      <c r="S144" s="106">
        <v>121818.62195637301</v>
      </c>
      <c r="T144" s="10"/>
      <c r="U144" s="16">
        <v>3.1522734947427742E-3</v>
      </c>
      <c r="V144" s="16"/>
      <c r="W144" s="17">
        <v>108581.8352563924</v>
      </c>
      <c r="X144" s="107"/>
      <c r="Y144" s="108"/>
    </row>
    <row r="145" spans="1:25" x14ac:dyDescent="0.25">
      <c r="A145" s="13">
        <v>291</v>
      </c>
      <c r="C145" s="14" t="s">
        <v>164</v>
      </c>
      <c r="D145" s="10"/>
      <c r="E145" s="16">
        <v>2.053814313041438E-3</v>
      </c>
      <c r="F145"/>
      <c r="G145" s="106">
        <v>67406</v>
      </c>
      <c r="H145" s="10"/>
      <c r="I145" s="16">
        <v>2.0643102745705093E-3</v>
      </c>
      <c r="J145"/>
      <c r="K145" s="106">
        <v>76461</v>
      </c>
      <c r="L145" s="10"/>
      <c r="M145" s="16">
        <v>2.0733418363107822E-3</v>
      </c>
      <c r="N145"/>
      <c r="O145" s="106">
        <v>59926</v>
      </c>
      <c r="P145" s="10"/>
      <c r="Q145" s="16">
        <v>1.9640501405384114E-3</v>
      </c>
      <c r="R145"/>
      <c r="S145" s="106">
        <v>81205.512132221134</v>
      </c>
      <c r="T145" s="10"/>
      <c r="U145" s="16">
        <v>2.0272757018824027E-3</v>
      </c>
      <c r="V145" s="16"/>
      <c r="W145" s="17">
        <v>69830.652907559517</v>
      </c>
      <c r="X145" s="107"/>
      <c r="Y145" s="108"/>
    </row>
    <row r="146" spans="1:25" x14ac:dyDescent="0.25">
      <c r="A146" s="13">
        <v>292</v>
      </c>
      <c r="C146" s="14" t="s">
        <v>165</v>
      </c>
      <c r="D146" s="10"/>
      <c r="E146" s="16">
        <v>1.6128942922742006E-3</v>
      </c>
      <c r="F146"/>
      <c r="G146" s="106">
        <v>52935</v>
      </c>
      <c r="H146" s="10"/>
      <c r="I146" s="16">
        <v>1.6264181005667822E-3</v>
      </c>
      <c r="J146"/>
      <c r="K146" s="106">
        <v>60242</v>
      </c>
      <c r="L146" s="10"/>
      <c r="M146" s="16">
        <v>1.5811537838077475E-3</v>
      </c>
      <c r="N146"/>
      <c r="O146" s="106">
        <v>45700</v>
      </c>
      <c r="P146" s="10"/>
      <c r="Q146" s="16">
        <v>1.559438800879288E-3</v>
      </c>
      <c r="R146"/>
      <c r="S146" s="106">
        <v>64476.47330915113</v>
      </c>
      <c r="T146" s="10"/>
      <c r="U146" s="16">
        <v>1.5739558746081426E-3</v>
      </c>
      <c r="V146" s="16"/>
      <c r="W146" s="17">
        <v>54215.796238034876</v>
      </c>
      <c r="X146" s="107"/>
      <c r="Y146" s="108"/>
    </row>
    <row r="147" spans="1:25" x14ac:dyDescent="0.25">
      <c r="A147" s="13">
        <v>293</v>
      </c>
      <c r="C147" s="14" t="s">
        <v>166</v>
      </c>
      <c r="D147" s="10"/>
      <c r="E147" s="16">
        <v>2.7516417494580819E-3</v>
      </c>
      <c r="F147"/>
      <c r="G147" s="106">
        <v>90309</v>
      </c>
      <c r="H147" s="10"/>
      <c r="I147" s="16">
        <v>3.1367792958677835E-3</v>
      </c>
      <c r="J147"/>
      <c r="K147" s="106">
        <v>116185</v>
      </c>
      <c r="L147" s="10"/>
      <c r="M147" s="16">
        <v>3.6336423225013558E-3</v>
      </c>
      <c r="N147"/>
      <c r="O147" s="106">
        <v>105023</v>
      </c>
      <c r="P147" s="10"/>
      <c r="Q147" s="16">
        <v>3.9328077804360144E-3</v>
      </c>
      <c r="R147"/>
      <c r="S147" s="106">
        <v>162605.66028133157</v>
      </c>
      <c r="T147" s="10"/>
      <c r="U147" s="16">
        <v>4.1088577863541698E-3</v>
      </c>
      <c r="V147" s="16"/>
      <c r="W147" s="17">
        <v>141531.91973790308</v>
      </c>
      <c r="X147" s="107"/>
      <c r="Y147" s="108"/>
    </row>
    <row r="148" spans="1:25" x14ac:dyDescent="0.25">
      <c r="A148" s="13">
        <v>294</v>
      </c>
      <c r="C148" s="14" t="s">
        <v>167</v>
      </c>
      <c r="D148" s="10"/>
      <c r="E148" s="16">
        <v>1.6743678350967504E-3</v>
      </c>
      <c r="F148"/>
      <c r="G148" s="106">
        <v>54953</v>
      </c>
      <c r="H148" s="10"/>
      <c r="I148" s="16">
        <v>1.5223477248275915E-3</v>
      </c>
      <c r="J148"/>
      <c r="K148" s="106">
        <v>56387</v>
      </c>
      <c r="L148" s="10"/>
      <c r="M148" s="16">
        <v>1.4597509246972488E-3</v>
      </c>
      <c r="N148"/>
      <c r="O148" s="106">
        <v>42191</v>
      </c>
      <c r="P148" s="10"/>
      <c r="Q148" s="16">
        <v>1.466967408861693E-3</v>
      </c>
      <c r="R148"/>
      <c r="S148" s="106">
        <v>60653.156077387554</v>
      </c>
      <c r="T148" s="10"/>
      <c r="U148" s="16">
        <v>1.5698553518524109E-3</v>
      </c>
      <c r="V148" s="16"/>
      <c r="W148" s="17">
        <v>54074.551423119388</v>
      </c>
      <c r="X148" s="107"/>
      <c r="Y148" s="108"/>
    </row>
    <row r="149" spans="1:25" x14ac:dyDescent="0.25">
      <c r="A149" s="13">
        <v>295</v>
      </c>
      <c r="C149" s="14" t="s">
        <v>168</v>
      </c>
      <c r="D149" s="10"/>
      <c r="E149" s="16">
        <v>7.9855155570952348E-3</v>
      </c>
      <c r="F149"/>
      <c r="G149" s="106">
        <v>262086</v>
      </c>
      <c r="H149" s="10"/>
      <c r="I149" s="16">
        <v>8.0925764726111245E-3</v>
      </c>
      <c r="J149"/>
      <c r="K149" s="106">
        <v>299746</v>
      </c>
      <c r="L149" s="10"/>
      <c r="M149" s="16">
        <v>8.5349148335838124E-3</v>
      </c>
      <c r="N149"/>
      <c r="O149" s="106">
        <v>246685</v>
      </c>
      <c r="P149" s="10"/>
      <c r="Q149" s="16">
        <v>9.6228383545648132E-3</v>
      </c>
      <c r="R149"/>
      <c r="S149" s="106">
        <v>397865.3602671267</v>
      </c>
      <c r="T149" s="10"/>
      <c r="U149" s="16">
        <v>1.0247874364285712E-2</v>
      </c>
      <c r="V149" s="16"/>
      <c r="W149" s="17">
        <v>352993.80203108845</v>
      </c>
      <c r="X149" s="107"/>
      <c r="Y149" s="108"/>
    </row>
    <row r="150" spans="1:25" x14ac:dyDescent="0.25">
      <c r="A150" s="13">
        <v>296</v>
      </c>
      <c r="C150" s="14" t="s">
        <v>169</v>
      </c>
      <c r="D150" s="10"/>
      <c r="E150" s="16">
        <v>1.2706050278501204E-3</v>
      </c>
      <c r="F150"/>
      <c r="G150" s="106">
        <v>41701</v>
      </c>
      <c r="H150" s="10"/>
      <c r="I150" s="16">
        <v>1.3672136807560153E-3</v>
      </c>
      <c r="J150"/>
      <c r="K150" s="106">
        <v>50641</v>
      </c>
      <c r="L150" s="10"/>
      <c r="M150" s="16">
        <v>1.3688243522087175E-3</v>
      </c>
      <c r="N150"/>
      <c r="O150" s="106">
        <v>39563</v>
      </c>
      <c r="P150" s="10"/>
      <c r="Q150" s="16">
        <v>1.3810183810878203E-3</v>
      </c>
      <c r="R150"/>
      <c r="S150" s="106">
        <v>57099.512169024543</v>
      </c>
      <c r="T150" s="10"/>
      <c r="U150" s="16">
        <v>1.4017021094525298E-3</v>
      </c>
      <c r="V150" s="16"/>
      <c r="W150" s="17">
        <v>48282.418318380012</v>
      </c>
      <c r="X150" s="107"/>
      <c r="Y150" s="108"/>
    </row>
    <row r="151" spans="1:25" x14ac:dyDescent="0.25">
      <c r="A151" s="13">
        <v>297</v>
      </c>
      <c r="C151" s="14" t="s">
        <v>170</v>
      </c>
      <c r="D151" s="10"/>
      <c r="E151" s="16">
        <v>2.4790101974541557E-3</v>
      </c>
      <c r="F151"/>
      <c r="G151" s="106">
        <v>81361</v>
      </c>
      <c r="H151" s="10"/>
      <c r="I151" s="16">
        <v>2.4446956760367775E-3</v>
      </c>
      <c r="J151"/>
      <c r="K151" s="106">
        <v>90550</v>
      </c>
      <c r="L151" s="10"/>
      <c r="M151" s="16">
        <v>2.3615091275821275E-3</v>
      </c>
      <c r="N151"/>
      <c r="O151" s="106">
        <v>68255</v>
      </c>
      <c r="P151" s="10"/>
      <c r="Q151" s="16">
        <v>2.331224472135753E-3</v>
      </c>
      <c r="R151"/>
      <c r="S151" s="106">
        <v>96386.682420976809</v>
      </c>
      <c r="T151" s="10"/>
      <c r="U151" s="16">
        <v>2.4163038820570436E-3</v>
      </c>
      <c r="V151" s="16"/>
      <c r="W151" s="17">
        <v>83230.947596540471</v>
      </c>
      <c r="X151" s="107"/>
      <c r="Y151" s="108"/>
    </row>
    <row r="152" spans="1:25" x14ac:dyDescent="0.25">
      <c r="A152" s="13">
        <v>298</v>
      </c>
      <c r="C152" s="14" t="s">
        <v>171</v>
      </c>
      <c r="D152" s="10"/>
      <c r="E152" s="16">
        <v>2.598052279545909E-3</v>
      </c>
      <c r="F152"/>
      <c r="G152" s="106">
        <v>85268</v>
      </c>
      <c r="H152" s="10"/>
      <c r="I152" s="16">
        <v>2.5127839085723764E-3</v>
      </c>
      <c r="J152"/>
      <c r="K152" s="106">
        <v>93072</v>
      </c>
      <c r="L152" s="10"/>
      <c r="M152" s="16">
        <v>2.5023772968569987E-3</v>
      </c>
      <c r="N152"/>
      <c r="O152" s="106">
        <v>72326</v>
      </c>
      <c r="P152" s="10"/>
      <c r="Q152" s="16">
        <v>2.4659739866877122E-3</v>
      </c>
      <c r="R152"/>
      <c r="S152" s="106">
        <v>101958.02864728056</v>
      </c>
      <c r="T152" s="10"/>
      <c r="U152" s="16">
        <v>2.6695424896775221E-3</v>
      </c>
      <c r="V152" s="16"/>
      <c r="W152" s="17">
        <v>91953.894009363939</v>
      </c>
      <c r="X152" s="107"/>
      <c r="Y152" s="108"/>
    </row>
    <row r="153" spans="1:25" x14ac:dyDescent="0.25">
      <c r="A153" s="13">
        <v>299</v>
      </c>
      <c r="C153" s="14" t="s">
        <v>172</v>
      </c>
      <c r="D153" s="10"/>
      <c r="E153" s="16">
        <v>1.5343667278635944E-3</v>
      </c>
      <c r="F153"/>
      <c r="G153" s="106">
        <v>50358</v>
      </c>
      <c r="H153" s="10"/>
      <c r="I153" s="16">
        <v>1.4779192926809824E-3</v>
      </c>
      <c r="J153"/>
      <c r="K153" s="106">
        <v>54741</v>
      </c>
      <c r="L153" s="10"/>
      <c r="M153" s="16">
        <v>1.4971278027386607E-3</v>
      </c>
      <c r="N153"/>
      <c r="O153" s="106">
        <v>43271</v>
      </c>
      <c r="P153" s="10"/>
      <c r="Q153" s="16">
        <v>1.4690848987050286E-3</v>
      </c>
      <c r="R153"/>
      <c r="S153" s="106">
        <v>60740.705699270271</v>
      </c>
      <c r="T153" s="10"/>
      <c r="U153" s="16">
        <v>1.4266117730758524E-3</v>
      </c>
      <c r="V153" s="16"/>
      <c r="W153" s="17">
        <v>49140.445706025981</v>
      </c>
      <c r="X153" s="107"/>
      <c r="Y153" s="108"/>
    </row>
    <row r="154" spans="1:25" x14ac:dyDescent="0.25">
      <c r="A154" s="13">
        <v>301</v>
      </c>
      <c r="C154" s="14" t="s">
        <v>173</v>
      </c>
      <c r="D154" s="10"/>
      <c r="E154" s="16">
        <v>4.9967005005582205E-3</v>
      </c>
      <c r="F154"/>
      <c r="G154" s="106">
        <v>163992</v>
      </c>
      <c r="H154" s="10"/>
      <c r="I154" s="16">
        <v>4.9795680795385634E-3</v>
      </c>
      <c r="J154"/>
      <c r="K154" s="106">
        <v>184441</v>
      </c>
      <c r="L154" s="10"/>
      <c r="M154" s="16">
        <v>4.9497583116200504E-3</v>
      </c>
      <c r="N154"/>
      <c r="O154" s="106">
        <v>143063</v>
      </c>
      <c r="P154" s="10"/>
      <c r="Q154" s="16">
        <v>4.9425088765430846E-3</v>
      </c>
      <c r="R154"/>
      <c r="S154" s="106">
        <v>204352.70783245092</v>
      </c>
      <c r="T154" s="10"/>
      <c r="U154" s="16">
        <v>4.9934554442277231E-3</v>
      </c>
      <c r="V154" s="16"/>
      <c r="W154" s="17">
        <v>172002.38409183902</v>
      </c>
      <c r="X154" s="107"/>
      <c r="Y154" s="108"/>
    </row>
    <row r="155" spans="1:25" x14ac:dyDescent="0.25">
      <c r="A155" s="13">
        <v>305</v>
      </c>
      <c r="C155" s="14" t="s">
        <v>174</v>
      </c>
      <c r="D155" s="10"/>
      <c r="E155" s="16">
        <v>0</v>
      </c>
      <c r="F155"/>
      <c r="G155" s="106">
        <v>0</v>
      </c>
      <c r="H155" s="10"/>
      <c r="I155" s="16">
        <v>0</v>
      </c>
      <c r="J155"/>
      <c r="K155" s="106">
        <v>0</v>
      </c>
      <c r="L155" s="10"/>
      <c r="M155" s="16">
        <v>0</v>
      </c>
      <c r="N155"/>
      <c r="O155" s="106">
        <v>0</v>
      </c>
      <c r="P155" s="10"/>
      <c r="Q155" s="16">
        <v>0</v>
      </c>
      <c r="R155"/>
      <c r="S155" s="106">
        <v>0</v>
      </c>
      <c r="T155" s="10"/>
      <c r="U155" s="16">
        <v>0</v>
      </c>
      <c r="V155" s="16"/>
      <c r="W155" s="17">
        <v>0</v>
      </c>
      <c r="X155" s="107"/>
      <c r="Y155" s="108"/>
    </row>
    <row r="156" spans="1:25" x14ac:dyDescent="0.25">
      <c r="A156" s="13">
        <v>310</v>
      </c>
      <c r="C156" s="14" t="s">
        <v>175</v>
      </c>
      <c r="D156" s="10"/>
      <c r="E156" s="16">
        <v>1.4836939525106178E-3</v>
      </c>
      <c r="F156"/>
      <c r="G156" s="106">
        <v>48695</v>
      </c>
      <c r="H156" s="10"/>
      <c r="I156" s="16">
        <v>1.3617663214248498E-3</v>
      </c>
      <c r="J156"/>
      <c r="K156" s="106">
        <v>50439</v>
      </c>
      <c r="L156" s="10"/>
      <c r="M156" s="16">
        <v>1.2268988680044811E-3</v>
      </c>
      <c r="N156"/>
      <c r="O156" s="106">
        <v>35461</v>
      </c>
      <c r="P156" s="10"/>
      <c r="Q156" s="16">
        <v>1.2969178431939006E-3</v>
      </c>
      <c r="R156"/>
      <c r="S156" s="106">
        <v>53622.295824436296</v>
      </c>
      <c r="T156" s="10"/>
      <c r="U156" s="16">
        <v>1.187523535472802E-3</v>
      </c>
      <c r="V156" s="16"/>
      <c r="W156" s="17">
        <v>40904.916755111131</v>
      </c>
      <c r="X156" s="107"/>
      <c r="Y156" s="108"/>
    </row>
    <row r="157" spans="1:25" x14ac:dyDescent="0.25">
      <c r="A157" s="13">
        <v>311</v>
      </c>
      <c r="C157" s="14" t="s">
        <v>176</v>
      </c>
      <c r="D157" s="10"/>
      <c r="E157" s="16">
        <v>0</v>
      </c>
      <c r="F157"/>
      <c r="G157" s="106">
        <v>0</v>
      </c>
      <c r="H157" s="10"/>
      <c r="I157" s="16">
        <v>0</v>
      </c>
      <c r="J157"/>
      <c r="K157" s="106">
        <v>0</v>
      </c>
      <c r="L157" s="10"/>
      <c r="M157" s="16">
        <v>0</v>
      </c>
      <c r="N157"/>
      <c r="O157" s="106">
        <v>0</v>
      </c>
      <c r="P157" s="10"/>
      <c r="Q157" s="16">
        <v>0</v>
      </c>
      <c r="R157"/>
      <c r="S157" s="106">
        <v>0</v>
      </c>
      <c r="T157" s="10"/>
      <c r="U157" s="16">
        <v>0</v>
      </c>
      <c r="V157" s="16"/>
      <c r="W157" s="17">
        <v>0</v>
      </c>
      <c r="X157" s="107"/>
      <c r="Y157" s="108"/>
    </row>
    <row r="158" spans="1:25" x14ac:dyDescent="0.25">
      <c r="A158" s="13">
        <v>319</v>
      </c>
      <c r="C158" s="14" t="s">
        <v>177</v>
      </c>
      <c r="D158" s="10"/>
      <c r="E158" s="16">
        <v>0</v>
      </c>
      <c r="F158"/>
      <c r="G158" s="106">
        <v>0</v>
      </c>
      <c r="H158" s="10"/>
      <c r="I158" s="16">
        <v>0</v>
      </c>
      <c r="J158"/>
      <c r="K158" s="106">
        <v>0</v>
      </c>
      <c r="L158" s="10"/>
      <c r="M158" s="16">
        <v>0</v>
      </c>
      <c r="N158"/>
      <c r="O158" s="106">
        <v>0</v>
      </c>
      <c r="P158" s="10"/>
      <c r="Q158" s="16">
        <v>0</v>
      </c>
      <c r="R158"/>
      <c r="S158" s="106">
        <v>0</v>
      </c>
      <c r="T158" s="10"/>
      <c r="U158" s="16">
        <v>0</v>
      </c>
      <c r="V158" s="16"/>
      <c r="W158" s="17">
        <v>0</v>
      </c>
      <c r="X158" s="107"/>
      <c r="Y158" s="108"/>
    </row>
    <row r="159" spans="1:25" x14ac:dyDescent="0.25">
      <c r="A159" s="13">
        <v>320</v>
      </c>
      <c r="C159" s="14" t="s">
        <v>178</v>
      </c>
      <c r="D159" s="10"/>
      <c r="E159" s="16">
        <v>8.4121208997599186E-4</v>
      </c>
      <c r="F159"/>
      <c r="G159" s="106">
        <v>27609</v>
      </c>
      <c r="H159" s="10"/>
      <c r="I159" s="16">
        <v>8.1987644769202438E-4</v>
      </c>
      <c r="J159"/>
      <c r="K159" s="106">
        <v>30368</v>
      </c>
      <c r="L159" s="10"/>
      <c r="M159" s="16">
        <v>8.3950219389666695E-4</v>
      </c>
      <c r="N159"/>
      <c r="O159" s="106">
        <v>24264</v>
      </c>
      <c r="P159" s="10"/>
      <c r="Q159" s="16">
        <v>7.848843767102458E-4</v>
      </c>
      <c r="R159"/>
      <c r="S159" s="106">
        <v>32451.787487391884</v>
      </c>
      <c r="T159" s="10"/>
      <c r="U159" s="16">
        <v>7.3282530022000488E-4</v>
      </c>
      <c r="V159" s="16"/>
      <c r="W159" s="17">
        <v>25242.580046722091</v>
      </c>
      <c r="X159" s="107"/>
      <c r="Y159" s="108"/>
    </row>
    <row r="160" spans="1:25" x14ac:dyDescent="0.25">
      <c r="A160" s="13">
        <v>325</v>
      </c>
      <c r="C160" s="14" t="s">
        <v>179</v>
      </c>
      <c r="D160" s="10"/>
      <c r="E160" s="16">
        <v>0</v>
      </c>
      <c r="F160"/>
      <c r="G160" s="106">
        <v>0</v>
      </c>
      <c r="H160" s="10"/>
      <c r="I160" s="16">
        <v>0</v>
      </c>
      <c r="J160"/>
      <c r="K160" s="106">
        <v>0</v>
      </c>
      <c r="L160" s="10"/>
      <c r="M160" s="16">
        <v>0</v>
      </c>
      <c r="N160"/>
      <c r="O160" s="106">
        <v>0</v>
      </c>
      <c r="P160" s="10"/>
      <c r="Q160" s="16">
        <v>0</v>
      </c>
      <c r="R160"/>
      <c r="S160" s="106">
        <v>0</v>
      </c>
      <c r="T160" s="10"/>
      <c r="U160" s="16">
        <v>0</v>
      </c>
      <c r="V160" s="16"/>
      <c r="W160" s="17">
        <v>0</v>
      </c>
      <c r="X160" s="107"/>
      <c r="Y160" s="108"/>
    </row>
    <row r="161" spans="1:25" x14ac:dyDescent="0.25">
      <c r="A161" s="13">
        <v>326</v>
      </c>
      <c r="C161" s="14" t="s">
        <v>180</v>
      </c>
      <c r="D161" s="10"/>
      <c r="E161" s="16">
        <v>0</v>
      </c>
      <c r="F161"/>
      <c r="G161" s="106">
        <v>0</v>
      </c>
      <c r="H161" s="10"/>
      <c r="I161" s="16">
        <v>0</v>
      </c>
      <c r="J161"/>
      <c r="K161" s="106">
        <v>0</v>
      </c>
      <c r="L161" s="10"/>
      <c r="M161" s="16">
        <v>0</v>
      </c>
      <c r="N161"/>
      <c r="O161" s="106">
        <v>0</v>
      </c>
      <c r="P161" s="10"/>
      <c r="Q161" s="16">
        <v>0</v>
      </c>
      <c r="R161"/>
      <c r="S161" s="106">
        <v>0</v>
      </c>
      <c r="T161" s="10"/>
      <c r="U161" s="16">
        <v>0</v>
      </c>
      <c r="V161" s="16"/>
      <c r="W161" s="17">
        <v>0</v>
      </c>
      <c r="X161" s="107"/>
      <c r="Y161" s="108"/>
    </row>
    <row r="162" spans="1:25" x14ac:dyDescent="0.25">
      <c r="A162" s="13">
        <v>330</v>
      </c>
      <c r="C162" s="14" t="s">
        <v>181</v>
      </c>
      <c r="D162" s="10"/>
      <c r="E162" s="16">
        <v>1.2536983009983055E-5</v>
      </c>
      <c r="F162"/>
      <c r="G162" s="106">
        <v>411</v>
      </c>
      <c r="H162" s="10"/>
      <c r="I162" s="16">
        <v>1.2370793487997266E-5</v>
      </c>
      <c r="J162"/>
      <c r="K162" s="106">
        <v>458</v>
      </c>
      <c r="L162" s="10"/>
      <c r="M162" s="16">
        <v>6.9298915164577803E-6</v>
      </c>
      <c r="N162"/>
      <c r="O162" s="106">
        <v>200</v>
      </c>
      <c r="P162" s="10"/>
      <c r="Q162" s="16">
        <v>3.0890752373943701E-6</v>
      </c>
      <c r="R162"/>
      <c r="S162" s="106">
        <v>127.72073965423618</v>
      </c>
      <c r="T162" s="10"/>
      <c r="U162" s="16">
        <v>1.2330485917093896E-5</v>
      </c>
      <c r="V162" s="16"/>
      <c r="W162" s="17">
        <v>424.73052947787056</v>
      </c>
      <c r="X162" s="107"/>
      <c r="Y162" s="108"/>
    </row>
    <row r="163" spans="1:25" x14ac:dyDescent="0.25">
      <c r="A163" s="13">
        <v>350</v>
      </c>
      <c r="C163" s="14" t="s">
        <v>182</v>
      </c>
      <c r="D163" s="10"/>
      <c r="E163" s="16">
        <v>3.5308410624334451E-4</v>
      </c>
      <c r="F163"/>
      <c r="G163" s="106">
        <v>11588</v>
      </c>
      <c r="H163" s="10"/>
      <c r="I163" s="16">
        <v>3.5931102925239897E-4</v>
      </c>
      <c r="J163"/>
      <c r="K163" s="106">
        <v>13309</v>
      </c>
      <c r="L163" s="10"/>
      <c r="M163" s="16">
        <v>3.523813838856736E-4</v>
      </c>
      <c r="N163"/>
      <c r="O163" s="106">
        <v>10185</v>
      </c>
      <c r="P163" s="10"/>
      <c r="Q163" s="16">
        <v>3.1810749946077453E-4</v>
      </c>
      <c r="R163"/>
      <c r="S163" s="106">
        <v>13152.455669859337</v>
      </c>
      <c r="T163" s="10"/>
      <c r="U163" s="16">
        <v>3.1394446613257479E-4</v>
      </c>
      <c r="V163" s="16"/>
      <c r="W163" s="17">
        <v>10813.993886670971</v>
      </c>
      <c r="X163" s="107"/>
      <c r="Y163" s="108"/>
    </row>
    <row r="164" spans="1:25" x14ac:dyDescent="0.25">
      <c r="A164" s="13">
        <v>360</v>
      </c>
      <c r="C164" s="14" t="s">
        <v>183</v>
      </c>
      <c r="D164" s="10"/>
      <c r="E164" s="16">
        <v>2.2936076040782298E-4</v>
      </c>
      <c r="F164"/>
      <c r="G164" s="106">
        <v>7528</v>
      </c>
      <c r="H164" s="10"/>
      <c r="I164" s="16">
        <v>2.3724456977278517E-4</v>
      </c>
      <c r="J164"/>
      <c r="K164" s="106">
        <v>8787</v>
      </c>
      <c r="L164" s="10"/>
      <c r="M164" s="16">
        <v>2.6411023733217547E-4</v>
      </c>
      <c r="N164"/>
      <c r="O164" s="106">
        <v>7634</v>
      </c>
      <c r="P164" s="10"/>
      <c r="Q164" s="16">
        <v>3.0135517279381659E-4</v>
      </c>
      <c r="R164"/>
      <c r="S164" s="106">
        <v>12459.814866899154</v>
      </c>
      <c r="T164" s="10"/>
      <c r="U164" s="16">
        <v>2.2229865007147257E-4</v>
      </c>
      <c r="V164" s="16"/>
      <c r="W164" s="17">
        <v>7657.2021558518627</v>
      </c>
      <c r="X164" s="107"/>
      <c r="Y164" s="108"/>
    </row>
    <row r="165" spans="1:25" x14ac:dyDescent="0.25">
      <c r="A165" s="13">
        <v>400</v>
      </c>
      <c r="C165" s="14" t="s">
        <v>184</v>
      </c>
      <c r="D165" s="10"/>
      <c r="E165" s="16">
        <v>0</v>
      </c>
      <c r="F165"/>
      <c r="G165" s="106">
        <v>0</v>
      </c>
      <c r="H165" s="10"/>
      <c r="I165" s="16">
        <v>0</v>
      </c>
      <c r="J165"/>
      <c r="K165" s="106">
        <v>0</v>
      </c>
      <c r="L165" s="10"/>
      <c r="M165" s="16">
        <v>8.6318922946784017E-5</v>
      </c>
      <c r="N165"/>
      <c r="O165" s="106">
        <v>2495</v>
      </c>
      <c r="P165" s="10"/>
      <c r="Q165" s="16">
        <v>5.9295909691502188E-5</v>
      </c>
      <c r="R165"/>
      <c r="S165" s="106">
        <v>2451.6455127384761</v>
      </c>
      <c r="T165" s="10"/>
      <c r="U165" s="16">
        <v>3.1417098772345318E-5</v>
      </c>
      <c r="V165" s="16"/>
      <c r="W165" s="17">
        <v>1082.1796550400434</v>
      </c>
      <c r="X165" s="107"/>
      <c r="Y165" s="108"/>
    </row>
    <row r="166" spans="1:25" x14ac:dyDescent="0.25">
      <c r="A166" s="13">
        <v>402</v>
      </c>
      <c r="C166" s="14" t="s">
        <v>185</v>
      </c>
      <c r="D166" s="10"/>
      <c r="E166" s="16">
        <v>1.7888378547147076E-3</v>
      </c>
      <c r="F166"/>
      <c r="G166" s="106">
        <v>58710</v>
      </c>
      <c r="H166" s="10"/>
      <c r="I166" s="16">
        <v>1.777904143074304E-3</v>
      </c>
      <c r="J166"/>
      <c r="K166" s="106">
        <v>65853</v>
      </c>
      <c r="L166" s="10"/>
      <c r="M166" s="16">
        <v>1.7280192643684248E-3</v>
      </c>
      <c r="N166"/>
      <c r="O166" s="106">
        <v>49945</v>
      </c>
      <c r="P166" s="10"/>
      <c r="Q166" s="16">
        <v>1.6989834167521981E-3</v>
      </c>
      <c r="R166"/>
      <c r="S166" s="106">
        <v>70246.07753837276</v>
      </c>
      <c r="T166" s="10"/>
      <c r="U166" s="16">
        <v>1.7410266329801235E-3</v>
      </c>
      <c r="V166" s="16"/>
      <c r="W166" s="17">
        <v>59970.642570994722</v>
      </c>
      <c r="X166" s="107"/>
      <c r="Y166" s="108"/>
    </row>
    <row r="167" spans="1:25" x14ac:dyDescent="0.25">
      <c r="A167" s="13">
        <v>403</v>
      </c>
      <c r="C167" s="14" t="s">
        <v>186</v>
      </c>
      <c r="D167" s="10"/>
      <c r="E167" s="16">
        <v>5.1021550664924293E-3</v>
      </c>
      <c r="F167"/>
      <c r="G167" s="106">
        <v>167453</v>
      </c>
      <c r="H167" s="10"/>
      <c r="I167" s="16">
        <v>5.1832705822626923E-3</v>
      </c>
      <c r="J167"/>
      <c r="K167" s="106">
        <v>191986</v>
      </c>
      <c r="L167" s="10"/>
      <c r="M167" s="16">
        <v>5.325135248787383E-3</v>
      </c>
      <c r="N167"/>
      <c r="O167" s="106">
        <v>153912</v>
      </c>
      <c r="P167" s="10"/>
      <c r="Q167" s="16">
        <v>5.3614046451787925E-3</v>
      </c>
      <c r="R167"/>
      <c r="S167" s="106">
        <v>221672.34989248405</v>
      </c>
      <c r="T167" s="10"/>
      <c r="U167" s="16">
        <v>5.3011845434752583E-3</v>
      </c>
      <c r="V167" s="16"/>
      <c r="W167" s="17">
        <v>182602.28616690324</v>
      </c>
      <c r="X167" s="107"/>
      <c r="Y167" s="108"/>
    </row>
    <row r="168" spans="1:25" x14ac:dyDescent="0.25">
      <c r="A168" s="13">
        <v>405</v>
      </c>
      <c r="C168" s="14" t="s">
        <v>187</v>
      </c>
      <c r="D168" s="10"/>
      <c r="E168" s="16">
        <v>4.9301410567279746E-5</v>
      </c>
      <c r="F168"/>
      <c r="G168" s="106">
        <v>1618</v>
      </c>
      <c r="H168" s="10"/>
      <c r="I168" s="16">
        <v>3.3531207414964566E-5</v>
      </c>
      <c r="J168"/>
      <c r="K168" s="106">
        <v>1242</v>
      </c>
      <c r="L168" s="10"/>
      <c r="M168" s="16">
        <v>3.0575069806183557E-5</v>
      </c>
      <c r="N168"/>
      <c r="O168" s="106">
        <v>884</v>
      </c>
      <c r="P168" s="10"/>
      <c r="Q168" s="16">
        <v>3.0473094536060533E-5</v>
      </c>
      <c r="R168"/>
      <c r="S168" s="106">
        <v>1259.9389379010559</v>
      </c>
      <c r="T168" s="10"/>
      <c r="U168" s="16">
        <v>2.1161936196363305E-5</v>
      </c>
      <c r="V168" s="16"/>
      <c r="W168" s="17">
        <v>728.9348064538126</v>
      </c>
      <c r="X168" s="107"/>
      <c r="Y168" s="108"/>
    </row>
    <row r="169" spans="1:25" x14ac:dyDescent="0.25">
      <c r="A169" s="13">
        <v>407</v>
      </c>
      <c r="C169" s="14" t="s">
        <v>188</v>
      </c>
      <c r="D169" s="10"/>
      <c r="E169" s="16">
        <v>0</v>
      </c>
      <c r="F169"/>
      <c r="G169" s="106">
        <v>0</v>
      </c>
      <c r="H169" s="10"/>
      <c r="I169" s="16">
        <v>1.8137258978418303E-5</v>
      </c>
      <c r="J169"/>
      <c r="K169" s="106">
        <v>672</v>
      </c>
      <c r="L169" s="10"/>
      <c r="M169" s="16">
        <v>1.8177780187045691E-5</v>
      </c>
      <c r="N169"/>
      <c r="O169" s="106">
        <v>525</v>
      </c>
      <c r="P169" s="10"/>
      <c r="Q169" s="16">
        <v>3.3210877058116727E-5</v>
      </c>
      <c r="R169"/>
      <c r="S169" s="106">
        <v>1373.1351477235153</v>
      </c>
      <c r="T169" s="10"/>
      <c r="U169" s="16">
        <v>3.9171848553694631E-5</v>
      </c>
      <c r="V169" s="16"/>
      <c r="W169" s="17">
        <v>1349.2963771827474</v>
      </c>
      <c r="X169" s="107"/>
      <c r="Y169" s="108"/>
    </row>
    <row r="170" spans="1:25" x14ac:dyDescent="0.25">
      <c r="A170" s="13">
        <v>408</v>
      </c>
      <c r="C170" s="14" t="s">
        <v>189</v>
      </c>
      <c r="D170" s="10"/>
      <c r="E170" s="16">
        <v>0</v>
      </c>
      <c r="F170"/>
      <c r="G170" s="106">
        <v>0</v>
      </c>
      <c r="H170" s="10"/>
      <c r="I170" s="16">
        <v>0</v>
      </c>
      <c r="J170"/>
      <c r="K170" s="106">
        <v>0</v>
      </c>
      <c r="L170" s="10"/>
      <c r="M170" s="16">
        <v>0</v>
      </c>
      <c r="N170"/>
      <c r="O170" s="106">
        <v>0</v>
      </c>
      <c r="P170" s="10"/>
      <c r="Q170" s="16">
        <v>0</v>
      </c>
      <c r="R170"/>
      <c r="S170" s="106">
        <v>0</v>
      </c>
      <c r="T170" s="10"/>
      <c r="U170" s="16">
        <v>0</v>
      </c>
      <c r="V170" s="16"/>
      <c r="W170" s="17">
        <v>0</v>
      </c>
      <c r="X170" s="107"/>
      <c r="Y170" s="108"/>
    </row>
    <row r="171" spans="1:25" x14ac:dyDescent="0.25">
      <c r="A171" s="13">
        <v>409</v>
      </c>
      <c r="C171" s="14" t="s">
        <v>190</v>
      </c>
      <c r="D171" s="10"/>
      <c r="E171" s="16">
        <v>2.0911247469485956E-3</v>
      </c>
      <c r="F171"/>
      <c r="G171" s="106">
        <v>68631</v>
      </c>
      <c r="H171" s="10"/>
      <c r="I171" s="16">
        <v>2.1475827810767557E-3</v>
      </c>
      <c r="J171"/>
      <c r="K171" s="106">
        <v>79546</v>
      </c>
      <c r="L171" s="10"/>
      <c r="M171" s="16">
        <v>2.1322609828219943E-3</v>
      </c>
      <c r="N171"/>
      <c r="O171" s="106">
        <v>61629</v>
      </c>
      <c r="P171" s="10"/>
      <c r="Q171" s="16">
        <v>2.2341269886426217E-3</v>
      </c>
      <c r="R171"/>
      <c r="S171" s="106">
        <v>92372.095058330291</v>
      </c>
      <c r="T171" s="10"/>
      <c r="U171" s="16">
        <v>2.2933614574315105E-3</v>
      </c>
      <c r="V171" s="16"/>
      <c r="W171" s="17">
        <v>78996.126563728918</v>
      </c>
      <c r="X171" s="107"/>
      <c r="Y171" s="108"/>
    </row>
    <row r="172" spans="1:25" x14ac:dyDescent="0.25">
      <c r="A172" s="13">
        <v>411</v>
      </c>
      <c r="C172" s="14" t="s">
        <v>191</v>
      </c>
      <c r="D172" s="10"/>
      <c r="E172" s="16">
        <v>2.8508439077952795E-3</v>
      </c>
      <c r="F172"/>
      <c r="G172" s="106">
        <v>93565</v>
      </c>
      <c r="H172" s="10"/>
      <c r="I172" s="16">
        <v>2.9501439605251981E-3</v>
      </c>
      <c r="J172"/>
      <c r="K172" s="106">
        <v>109272</v>
      </c>
      <c r="L172" s="10"/>
      <c r="M172" s="16">
        <v>2.8816837956066287E-3</v>
      </c>
      <c r="N172"/>
      <c r="O172" s="106">
        <v>83289</v>
      </c>
      <c r="P172" s="10"/>
      <c r="Q172" s="16">
        <v>2.8484742372514443E-3</v>
      </c>
      <c r="R172"/>
      <c r="S172" s="106">
        <v>117772.86356245023</v>
      </c>
      <c r="T172" s="10"/>
      <c r="U172" s="16">
        <v>2.8991823671367829E-3</v>
      </c>
      <c r="V172" s="16"/>
      <c r="W172" s="17">
        <v>99863.968875699182</v>
      </c>
      <c r="X172" s="107"/>
      <c r="Y172" s="108"/>
    </row>
    <row r="173" spans="1:25" x14ac:dyDescent="0.25">
      <c r="A173" s="13">
        <v>413</v>
      </c>
      <c r="C173" s="14" t="s">
        <v>192</v>
      </c>
      <c r="D173" s="10"/>
      <c r="E173" s="16">
        <v>1.0944252859187435E-4</v>
      </c>
      <c r="F173"/>
      <c r="G173" s="106">
        <v>3592</v>
      </c>
      <c r="H173" s="10"/>
      <c r="I173" s="16">
        <v>1.0701083040039339E-4</v>
      </c>
      <c r="J173"/>
      <c r="K173" s="106">
        <v>3964</v>
      </c>
      <c r="L173" s="10"/>
      <c r="M173" s="16">
        <v>9.0287830373641522E-5</v>
      </c>
      <c r="N173"/>
      <c r="O173" s="106">
        <v>2610</v>
      </c>
      <c r="P173" s="10"/>
      <c r="Q173" s="16">
        <v>1.0082631851185949E-4</v>
      </c>
      <c r="R173"/>
      <c r="S173" s="106">
        <v>4168.7595760246177</v>
      </c>
      <c r="T173" s="10"/>
      <c r="U173" s="16">
        <v>9.4945319914620992E-5</v>
      </c>
      <c r="V173" s="16"/>
      <c r="W173" s="17">
        <v>3270.444998674232</v>
      </c>
      <c r="X173" s="107"/>
      <c r="Y173" s="108"/>
    </row>
    <row r="174" spans="1:25" x14ac:dyDescent="0.25">
      <c r="A174" s="13">
        <v>417</v>
      </c>
      <c r="C174" s="14" t="s">
        <v>193</v>
      </c>
      <c r="D174" s="10"/>
      <c r="E174" s="16">
        <v>3.0180183543005795E-5</v>
      </c>
      <c r="F174"/>
      <c r="G174" s="106">
        <v>991</v>
      </c>
      <c r="H174" s="10"/>
      <c r="I174" s="16">
        <v>3.8600985636225655E-5</v>
      </c>
      <c r="J174"/>
      <c r="K174" s="106">
        <v>1430</v>
      </c>
      <c r="L174" s="10"/>
      <c r="M174" s="16">
        <v>3.9982075238707847E-5</v>
      </c>
      <c r="N174"/>
      <c r="O174" s="106">
        <v>1156</v>
      </c>
      <c r="P174" s="10"/>
      <c r="Q174" s="16">
        <v>4.7863411247751042E-5</v>
      </c>
      <c r="R174"/>
      <c r="S174" s="106">
        <v>1978.9580431501831</v>
      </c>
      <c r="T174" s="10"/>
      <c r="U174" s="16">
        <v>4.1867937445979781E-5</v>
      </c>
      <c r="V174" s="16"/>
      <c r="W174" s="17">
        <v>1442.1646769755557</v>
      </c>
      <c r="X174" s="107"/>
      <c r="Y174" s="108"/>
    </row>
    <row r="175" spans="1:25" x14ac:dyDescent="0.25">
      <c r="A175" s="13">
        <v>423</v>
      </c>
      <c r="C175" s="14" t="s">
        <v>194</v>
      </c>
      <c r="D175" s="10"/>
      <c r="E175" s="16">
        <v>4.4241921029530476E-4</v>
      </c>
      <c r="F175"/>
      <c r="G175" s="106">
        <v>14520</v>
      </c>
      <c r="H175" s="10"/>
      <c r="I175" s="16">
        <v>4.4079587298166451E-4</v>
      </c>
      <c r="J175"/>
      <c r="K175" s="106">
        <v>16327</v>
      </c>
      <c r="L175" s="10"/>
      <c r="M175" s="16">
        <v>4.2863697922683561E-4</v>
      </c>
      <c r="N175"/>
      <c r="O175" s="106">
        <v>12389</v>
      </c>
      <c r="P175" s="10"/>
      <c r="Q175" s="16">
        <v>4.1066295396692646E-4</v>
      </c>
      <c r="R175"/>
      <c r="S175" s="106">
        <v>16979.248544781651</v>
      </c>
      <c r="T175" s="10"/>
      <c r="U175" s="16">
        <v>3.6544390883837334E-4</v>
      </c>
      <c r="V175" s="16"/>
      <c r="W175" s="17">
        <v>12587.921184858445</v>
      </c>
      <c r="X175" s="107"/>
      <c r="Y175" s="108"/>
    </row>
    <row r="176" spans="1:25" x14ac:dyDescent="0.25">
      <c r="A176" s="13">
        <v>425</v>
      </c>
      <c r="C176" s="14" t="s">
        <v>195</v>
      </c>
      <c r="D176" s="10"/>
      <c r="E176" s="16">
        <v>1.4982854431347284E-3</v>
      </c>
      <c r="F176"/>
      <c r="G176" s="106">
        <v>49174</v>
      </c>
      <c r="H176" s="10"/>
      <c r="I176" s="16">
        <v>1.5238263057225712E-3</v>
      </c>
      <c r="J176"/>
      <c r="K176" s="106">
        <v>56442</v>
      </c>
      <c r="L176" s="10"/>
      <c r="M176" s="16">
        <v>1.4967854101764196E-3</v>
      </c>
      <c r="N176"/>
      <c r="O176" s="106">
        <v>43262</v>
      </c>
      <c r="P176" s="10"/>
      <c r="Q176" s="16">
        <v>1.4116003144248545E-3</v>
      </c>
      <c r="R176"/>
      <c r="S176" s="106">
        <v>58363.95115017322</v>
      </c>
      <c r="T176" s="10"/>
      <c r="U176" s="16">
        <v>1.2455545113692064E-3</v>
      </c>
      <c r="V176" s="16"/>
      <c r="W176" s="17">
        <v>42903.826391302217</v>
      </c>
      <c r="X176" s="107"/>
      <c r="Y176" s="108"/>
    </row>
    <row r="177" spans="1:25" x14ac:dyDescent="0.25">
      <c r="A177" s="13">
        <v>440</v>
      </c>
      <c r="C177" s="14" t="s">
        <v>196</v>
      </c>
      <c r="D177" s="10"/>
      <c r="E177" s="16">
        <v>8.8412666533640334E-3</v>
      </c>
      <c r="F177"/>
      <c r="G177" s="106">
        <v>290171</v>
      </c>
      <c r="H177" s="10"/>
      <c r="I177" s="16">
        <v>8.8313339626936577E-3</v>
      </c>
      <c r="J177"/>
      <c r="K177" s="106">
        <v>327109</v>
      </c>
      <c r="L177" s="10"/>
      <c r="M177" s="16">
        <v>8.9103813453334426E-3</v>
      </c>
      <c r="N177"/>
      <c r="O177" s="106">
        <v>257537</v>
      </c>
      <c r="P177" s="10"/>
      <c r="Q177" s="16">
        <v>8.9925033055007503E-3</v>
      </c>
      <c r="R177"/>
      <c r="S177" s="106">
        <v>371803.56101993233</v>
      </c>
      <c r="T177" s="10"/>
      <c r="U177" s="16">
        <v>9.0123754837081807E-3</v>
      </c>
      <c r="V177" s="16"/>
      <c r="W177" s="17">
        <v>310436.34750372561</v>
      </c>
      <c r="X177" s="107"/>
      <c r="Y177" s="108"/>
    </row>
    <row r="178" spans="1:25" x14ac:dyDescent="0.25">
      <c r="A178" s="13">
        <v>450</v>
      </c>
      <c r="C178" s="14" t="s">
        <v>197</v>
      </c>
      <c r="D178" s="10"/>
      <c r="E178" s="16">
        <v>0</v>
      </c>
      <c r="F178"/>
      <c r="G178" s="106">
        <v>0</v>
      </c>
      <c r="H178" s="10"/>
      <c r="I178" s="16">
        <v>0</v>
      </c>
      <c r="J178"/>
      <c r="K178" s="106">
        <v>0</v>
      </c>
      <c r="L178" s="10"/>
      <c r="M178" s="16">
        <v>0</v>
      </c>
      <c r="N178"/>
      <c r="O178" s="106">
        <v>0</v>
      </c>
      <c r="P178" s="10"/>
      <c r="Q178" s="16">
        <v>0</v>
      </c>
      <c r="R178"/>
      <c r="S178" s="106">
        <v>0</v>
      </c>
      <c r="T178" s="10"/>
      <c r="U178" s="16">
        <v>0</v>
      </c>
      <c r="V178" s="16"/>
      <c r="W178" s="17">
        <v>0</v>
      </c>
      <c r="X178" s="107"/>
      <c r="Y178" s="108"/>
    </row>
    <row r="179" spans="1:25" x14ac:dyDescent="0.25">
      <c r="A179" s="13">
        <v>451</v>
      </c>
      <c r="C179" s="14" t="s">
        <v>198</v>
      </c>
      <c r="D179" s="10"/>
      <c r="E179" s="16">
        <v>0</v>
      </c>
      <c r="F179"/>
      <c r="G179" s="106">
        <v>0</v>
      </c>
      <c r="H179" s="10"/>
      <c r="I179" s="16">
        <v>0</v>
      </c>
      <c r="J179"/>
      <c r="K179" s="106">
        <v>0</v>
      </c>
      <c r="L179" s="10"/>
      <c r="M179" s="16">
        <v>0</v>
      </c>
      <c r="N179"/>
      <c r="O179" s="106">
        <v>0</v>
      </c>
      <c r="P179" s="10"/>
      <c r="Q179" s="16">
        <v>0</v>
      </c>
      <c r="R179"/>
      <c r="S179" s="106">
        <v>0</v>
      </c>
      <c r="T179" s="10"/>
      <c r="U179" s="16">
        <v>0</v>
      </c>
      <c r="V179" s="16"/>
      <c r="W179" s="17">
        <v>0</v>
      </c>
      <c r="X179" s="107"/>
      <c r="Y179" s="108"/>
    </row>
    <row r="180" spans="1:25" x14ac:dyDescent="0.25">
      <c r="A180" s="13">
        <v>452</v>
      </c>
      <c r="C180" s="14" t="s">
        <v>199</v>
      </c>
      <c r="D180" s="10"/>
      <c r="E180" s="16">
        <v>0</v>
      </c>
      <c r="F180"/>
      <c r="G180" s="106">
        <v>0</v>
      </c>
      <c r="H180" s="10"/>
      <c r="I180" s="16">
        <v>0</v>
      </c>
      <c r="J180"/>
      <c r="K180" s="106">
        <v>0</v>
      </c>
      <c r="L180" s="10"/>
      <c r="M180" s="16">
        <v>0</v>
      </c>
      <c r="N180"/>
      <c r="O180" s="106">
        <v>0</v>
      </c>
      <c r="P180" s="10"/>
      <c r="Q180" s="16">
        <v>0</v>
      </c>
      <c r="R180"/>
      <c r="S180" s="106">
        <v>0</v>
      </c>
      <c r="T180" s="10"/>
      <c r="U180" s="16">
        <v>0</v>
      </c>
      <c r="V180" s="16"/>
      <c r="W180" s="17">
        <v>0</v>
      </c>
      <c r="X180" s="107"/>
      <c r="Y180" s="108"/>
    </row>
    <row r="181" spans="1:25" x14ac:dyDescent="0.25">
      <c r="A181" s="13">
        <v>453</v>
      </c>
      <c r="C181" s="14" t="s">
        <v>200</v>
      </c>
      <c r="D181" s="10"/>
      <c r="E181" s="16">
        <v>0</v>
      </c>
      <c r="F181"/>
      <c r="G181" s="106">
        <v>0</v>
      </c>
      <c r="H181" s="10"/>
      <c r="I181" s="16">
        <v>0</v>
      </c>
      <c r="J181"/>
      <c r="K181" s="106">
        <v>0</v>
      </c>
      <c r="L181" s="10"/>
      <c r="M181" s="16">
        <v>0</v>
      </c>
      <c r="N181"/>
      <c r="O181" s="106">
        <v>0</v>
      </c>
      <c r="P181" s="10"/>
      <c r="Q181" s="16">
        <v>0</v>
      </c>
      <c r="R181"/>
      <c r="S181" s="106">
        <v>0</v>
      </c>
      <c r="T181" s="10"/>
      <c r="U181" s="16">
        <v>0</v>
      </c>
      <c r="V181" s="16"/>
      <c r="W181" s="17">
        <v>0</v>
      </c>
      <c r="X181" s="107"/>
      <c r="Y181" s="108"/>
    </row>
    <row r="182" spans="1:25" x14ac:dyDescent="0.25">
      <c r="A182" s="13">
        <v>454</v>
      </c>
      <c r="C182" s="14" t="s">
        <v>201</v>
      </c>
      <c r="D182" s="10"/>
      <c r="E182" s="16">
        <v>3.1169767144536534E-5</v>
      </c>
      <c r="F182"/>
      <c r="G182" s="106">
        <v>1023</v>
      </c>
      <c r="H182" s="10"/>
      <c r="I182" s="16">
        <v>3.9282636489504454E-5</v>
      </c>
      <c r="J182"/>
      <c r="K182" s="106">
        <v>1455</v>
      </c>
      <c r="L182" s="10"/>
      <c r="M182" s="16">
        <v>4.2680195600817469E-5</v>
      </c>
      <c r="N182"/>
      <c r="O182" s="106">
        <v>1234</v>
      </c>
      <c r="P182" s="10"/>
      <c r="Q182" s="16">
        <v>3.7287465318980623E-5</v>
      </c>
      <c r="R182"/>
      <c r="S182" s="106">
        <v>1541.6855480635516</v>
      </c>
      <c r="T182" s="10"/>
      <c r="U182" s="16">
        <v>2.4741941253906044E-5</v>
      </c>
      <c r="V182" s="16"/>
      <c r="W182" s="17">
        <v>852.25009620371964</v>
      </c>
      <c r="X182" s="107"/>
      <c r="Y182" s="108"/>
    </row>
    <row r="183" spans="1:25" x14ac:dyDescent="0.25">
      <c r="A183" s="13">
        <v>501</v>
      </c>
      <c r="C183" s="14" t="s">
        <v>202</v>
      </c>
      <c r="D183" s="10"/>
      <c r="E183" s="16">
        <v>8.8074081647180585E-2</v>
      </c>
      <c r="F183"/>
      <c r="G183" s="106">
        <v>2890598</v>
      </c>
      <c r="H183" s="10"/>
      <c r="I183" s="16">
        <v>8.8342688204667272E-2</v>
      </c>
      <c r="J183"/>
      <c r="K183" s="106">
        <v>3272170</v>
      </c>
      <c r="L183" s="10"/>
      <c r="M183" s="16">
        <v>8.9733507698266463E-2</v>
      </c>
      <c r="N183"/>
      <c r="O183" s="106">
        <v>2593568</v>
      </c>
      <c r="P183" s="10"/>
      <c r="Q183" s="16">
        <v>9.0558419129972034E-2</v>
      </c>
      <c r="R183"/>
      <c r="S183" s="106">
        <v>3744223.5570003209</v>
      </c>
      <c r="T183" s="10"/>
      <c r="U183" s="16">
        <v>8.9977648410965214E-2</v>
      </c>
      <c r="V183" s="16"/>
      <c r="W183" s="17">
        <v>3099330.756931752</v>
      </c>
      <c r="X183" s="107"/>
      <c r="Y183" s="108"/>
    </row>
    <row r="184" spans="1:25" x14ac:dyDescent="0.25">
      <c r="A184" s="13">
        <v>502</v>
      </c>
      <c r="C184" s="14" t="s">
        <v>203</v>
      </c>
      <c r="D184" s="10"/>
      <c r="E184" s="16">
        <v>0</v>
      </c>
      <c r="F184"/>
      <c r="G184" s="106">
        <v>0</v>
      </c>
      <c r="H184" s="10"/>
      <c r="I184" s="16">
        <v>0</v>
      </c>
      <c r="J184"/>
      <c r="K184" s="106">
        <v>0</v>
      </c>
      <c r="L184" s="10"/>
      <c r="M184" s="16">
        <v>0</v>
      </c>
      <c r="N184"/>
      <c r="O184" s="106">
        <v>0</v>
      </c>
      <c r="P184" s="10"/>
      <c r="Q184" s="16">
        <v>0</v>
      </c>
      <c r="R184"/>
      <c r="S184" s="106">
        <v>0</v>
      </c>
      <c r="T184" s="10"/>
      <c r="U184" s="16">
        <v>0</v>
      </c>
      <c r="V184" s="16"/>
      <c r="W184" s="17">
        <v>0</v>
      </c>
      <c r="X184" s="107"/>
      <c r="Y184" s="108"/>
    </row>
    <row r="185" spans="1:25" x14ac:dyDescent="0.25">
      <c r="A185" s="13">
        <v>505</v>
      </c>
      <c r="C185" s="14" t="s">
        <v>204</v>
      </c>
      <c r="D185" s="10"/>
      <c r="E185" s="16">
        <v>7.3425579494929786E-4</v>
      </c>
      <c r="F185"/>
      <c r="G185" s="106">
        <v>24098</v>
      </c>
      <c r="H185" s="10"/>
      <c r="I185" s="16">
        <v>7.1303101786632369E-4</v>
      </c>
      <c r="J185"/>
      <c r="K185" s="106">
        <v>26410</v>
      </c>
      <c r="L185" s="10"/>
      <c r="M185" s="16">
        <v>6.4286673140358458E-4</v>
      </c>
      <c r="N185"/>
      <c r="O185" s="106">
        <v>18581</v>
      </c>
      <c r="P185" s="10"/>
      <c r="Q185" s="16">
        <v>6.4998089507398225E-4</v>
      </c>
      <c r="R185"/>
      <c r="S185" s="106">
        <v>26874.075346250025</v>
      </c>
      <c r="T185" s="10"/>
      <c r="U185" s="16">
        <v>6.1156588281861509E-4</v>
      </c>
      <c r="V185" s="16"/>
      <c r="W185" s="17">
        <v>21065.731145279224</v>
      </c>
      <c r="X185" s="107"/>
      <c r="Y185" s="108"/>
    </row>
    <row r="186" spans="1:25" x14ac:dyDescent="0.25">
      <c r="A186" s="13">
        <v>506</v>
      </c>
      <c r="C186" s="14" t="s">
        <v>205</v>
      </c>
      <c r="D186" s="10"/>
      <c r="E186" s="16">
        <v>2.4266977100086511E-4</v>
      </c>
      <c r="F186"/>
      <c r="G186" s="106">
        <v>7964</v>
      </c>
      <c r="H186" s="10"/>
      <c r="I186" s="16">
        <v>2.4111728221861916E-4</v>
      </c>
      <c r="J186"/>
      <c r="K186" s="106">
        <v>8931</v>
      </c>
      <c r="L186" s="10"/>
      <c r="M186" s="16">
        <v>2.4090121191513324E-4</v>
      </c>
      <c r="N186"/>
      <c r="O186" s="106">
        <v>6963</v>
      </c>
      <c r="P186" s="10"/>
      <c r="Q186" s="16">
        <v>2.538111990025821E-4</v>
      </c>
      <c r="R186"/>
      <c r="S186" s="106">
        <v>10494.064267752172</v>
      </c>
      <c r="T186" s="10"/>
      <c r="U186" s="16">
        <v>2.642465930155073E-4</v>
      </c>
      <c r="V186" s="16"/>
      <c r="W186" s="17">
        <v>9102.1226672510165</v>
      </c>
      <c r="X186" s="107"/>
      <c r="Y186" s="108"/>
    </row>
    <row r="187" spans="1:25" x14ac:dyDescent="0.25">
      <c r="A187" s="13">
        <v>507</v>
      </c>
      <c r="C187" s="14" t="s">
        <v>206</v>
      </c>
      <c r="D187" s="10"/>
      <c r="E187" s="16">
        <v>0</v>
      </c>
      <c r="F187"/>
      <c r="G187" s="106">
        <v>0</v>
      </c>
      <c r="H187" s="10"/>
      <c r="I187" s="16">
        <v>0</v>
      </c>
      <c r="J187"/>
      <c r="K187" s="106">
        <v>0</v>
      </c>
      <c r="L187" s="10"/>
      <c r="M187" s="16">
        <v>0</v>
      </c>
      <c r="N187"/>
      <c r="O187" s="106">
        <v>0</v>
      </c>
      <c r="P187" s="10"/>
      <c r="Q187" s="16">
        <v>0</v>
      </c>
      <c r="R187"/>
      <c r="S187" s="106">
        <v>0</v>
      </c>
      <c r="T187" s="10"/>
      <c r="U187" s="16">
        <v>0</v>
      </c>
      <c r="V187" s="16"/>
      <c r="W187" s="17">
        <v>0</v>
      </c>
      <c r="X187" s="107"/>
      <c r="Y187" s="108"/>
    </row>
    <row r="188" spans="1:25" x14ac:dyDescent="0.25">
      <c r="A188" s="13">
        <v>522</v>
      </c>
      <c r="C188" s="14" t="s">
        <v>421</v>
      </c>
      <c r="D188" s="10"/>
      <c r="E188" s="16">
        <v>3.6476610256594852E-6</v>
      </c>
      <c r="F188"/>
      <c r="G188" s="106">
        <v>120</v>
      </c>
      <c r="H188" s="10"/>
      <c r="I188" s="16">
        <v>0</v>
      </c>
      <c r="J188" s="16"/>
      <c r="K188" s="17">
        <v>0</v>
      </c>
      <c r="L188" s="10"/>
      <c r="M188" s="16">
        <v>0</v>
      </c>
      <c r="N188" s="16"/>
      <c r="O188" s="17">
        <v>0</v>
      </c>
      <c r="P188" s="10"/>
      <c r="Q188" s="16">
        <v>0</v>
      </c>
      <c r="R188" s="16"/>
      <c r="S188" s="17">
        <v>0</v>
      </c>
      <c r="T188" s="10"/>
      <c r="U188" s="16">
        <v>0</v>
      </c>
      <c r="V188" s="16"/>
      <c r="W188" s="17">
        <v>0</v>
      </c>
      <c r="X188" s="107"/>
      <c r="Y188" s="108"/>
    </row>
    <row r="189" spans="1:25" x14ac:dyDescent="0.25">
      <c r="A189" s="13">
        <v>601</v>
      </c>
      <c r="C189" s="14" t="s">
        <v>207</v>
      </c>
      <c r="D189" s="10"/>
      <c r="E189" s="16">
        <v>3.3431325445660139E-2</v>
      </c>
      <c r="F189"/>
      <c r="G189" s="106">
        <v>1097220</v>
      </c>
      <c r="H189" s="10"/>
      <c r="I189" s="16">
        <v>3.3533685917515647E-2</v>
      </c>
      <c r="J189"/>
      <c r="K189" s="106">
        <v>1242073</v>
      </c>
      <c r="L189" s="10"/>
      <c r="M189" s="16">
        <v>3.3716770196996794E-2</v>
      </c>
      <c r="N189"/>
      <c r="O189" s="106">
        <v>974516</v>
      </c>
      <c r="P189" s="10"/>
      <c r="Q189" s="16">
        <v>3.3772491465219601E-2</v>
      </c>
      <c r="R189"/>
      <c r="S189" s="106">
        <v>1396355.6269813008</v>
      </c>
      <c r="T189" s="10"/>
      <c r="U189" s="16">
        <v>3.3981418609333985E-2</v>
      </c>
      <c r="V189" s="16"/>
      <c r="W189" s="17">
        <v>1170509.0955371861</v>
      </c>
      <c r="X189" s="107"/>
      <c r="Y189" s="108"/>
    </row>
    <row r="190" spans="1:25" x14ac:dyDescent="0.25">
      <c r="A190" s="13">
        <v>602</v>
      </c>
      <c r="C190" s="14" t="s">
        <v>208</v>
      </c>
      <c r="D190" s="10"/>
      <c r="E190" s="16">
        <v>5.2295091429241571E-3</v>
      </c>
      <c r="F190"/>
      <c r="G190" s="106">
        <v>171633</v>
      </c>
      <c r="H190" s="10"/>
      <c r="I190" s="16">
        <v>5.0348185543374118E-3</v>
      </c>
      <c r="J190"/>
      <c r="K190" s="106">
        <v>186487</v>
      </c>
      <c r="L190" s="10"/>
      <c r="M190" s="16">
        <v>4.7944552402651736E-3</v>
      </c>
      <c r="N190"/>
      <c r="O190" s="106">
        <v>138574</v>
      </c>
      <c r="P190" s="10"/>
      <c r="Q190" s="16">
        <v>4.6308945406721121E-3</v>
      </c>
      <c r="R190"/>
      <c r="S190" s="106">
        <v>191468.71815731595</v>
      </c>
      <c r="T190" s="10"/>
      <c r="U190" s="16">
        <v>4.4142975716513384E-3</v>
      </c>
      <c r="V190" s="16"/>
      <c r="W190" s="17">
        <v>152052.96510506319</v>
      </c>
      <c r="X190" s="107"/>
      <c r="Y190" s="108"/>
    </row>
    <row r="191" spans="1:25" x14ac:dyDescent="0.25">
      <c r="A191" s="13">
        <v>606</v>
      </c>
      <c r="C191" s="14" t="s">
        <v>209</v>
      </c>
      <c r="D191" s="10"/>
      <c r="E191" s="16">
        <v>1.0471893877447357E-4</v>
      </c>
      <c r="F191"/>
      <c r="G191" s="106">
        <v>3437</v>
      </c>
      <c r="H191" s="10"/>
      <c r="I191" s="16">
        <v>9.9224473043271205E-5</v>
      </c>
      <c r="J191"/>
      <c r="K191" s="106">
        <v>3675</v>
      </c>
      <c r="L191" s="10"/>
      <c r="M191" s="16">
        <v>1.0673523054564514E-4</v>
      </c>
      <c r="N191"/>
      <c r="O191" s="106">
        <v>3085</v>
      </c>
      <c r="P191" s="10"/>
      <c r="Q191" s="16">
        <v>1.0259959458626176E-4</v>
      </c>
      <c r="R191"/>
      <c r="S191" s="106">
        <v>4242.077353815248</v>
      </c>
      <c r="T191" s="10"/>
      <c r="U191" s="16">
        <v>8.5918193537699132E-5</v>
      </c>
      <c r="V191" s="16"/>
      <c r="W191" s="17">
        <v>2959.5005483490081</v>
      </c>
      <c r="X191" s="107"/>
      <c r="Y191" s="108"/>
    </row>
    <row r="192" spans="1:25" x14ac:dyDescent="0.25">
      <c r="A192" s="13">
        <v>701</v>
      </c>
      <c r="C192" s="14" t="s">
        <v>210</v>
      </c>
      <c r="D192" s="10"/>
      <c r="E192" s="16">
        <v>3.9588160768408804E-3</v>
      </c>
      <c r="F192"/>
      <c r="G192" s="106">
        <v>129929</v>
      </c>
      <c r="H192" s="10"/>
      <c r="I192" s="16">
        <v>3.8676986364940486E-3</v>
      </c>
      <c r="J192"/>
      <c r="K192" s="106">
        <v>143258</v>
      </c>
      <c r="L192" s="10"/>
      <c r="M192" s="16">
        <v>3.8487175917633456E-3</v>
      </c>
      <c r="N192"/>
      <c r="O192" s="106">
        <v>111240</v>
      </c>
      <c r="P192" s="10"/>
      <c r="Q192" s="16">
        <v>3.7675701285868847E-3</v>
      </c>
      <c r="R192"/>
      <c r="S192" s="106">
        <v>155773.75315992994</v>
      </c>
      <c r="T192" s="10"/>
      <c r="U192" s="16">
        <v>3.6576123184993586E-3</v>
      </c>
      <c r="V192" s="16"/>
      <c r="W192" s="17">
        <v>125988.51554644572</v>
      </c>
      <c r="X192" s="107"/>
      <c r="Y192" s="108"/>
    </row>
    <row r="193" spans="1:25" x14ac:dyDescent="0.25">
      <c r="A193" s="13">
        <v>702</v>
      </c>
      <c r="C193" s="14" t="s">
        <v>211</v>
      </c>
      <c r="D193" s="10"/>
      <c r="E193" s="16">
        <v>2.3877238614077312E-3</v>
      </c>
      <c r="F193"/>
      <c r="G193" s="106">
        <v>78365</v>
      </c>
      <c r="H193" s="10"/>
      <c r="I193" s="16">
        <v>2.4209180903900524E-3</v>
      </c>
      <c r="J193"/>
      <c r="K193" s="106">
        <v>89670</v>
      </c>
      <c r="L193" s="10"/>
      <c r="M193" s="16">
        <v>2.4888766492989029E-3</v>
      </c>
      <c r="N193"/>
      <c r="O193" s="106">
        <v>71936</v>
      </c>
      <c r="P193" s="10"/>
      <c r="Q193" s="16">
        <v>2.5889520982367905E-3</v>
      </c>
      <c r="R193"/>
      <c r="S193" s="106">
        <v>107042.67507420869</v>
      </c>
      <c r="T193" s="10"/>
      <c r="U193" s="16">
        <v>2.5466713952550738E-3</v>
      </c>
      <c r="V193" s="16"/>
      <c r="W193" s="17">
        <v>87721.529985556539</v>
      </c>
      <c r="X193" s="107"/>
      <c r="Y193" s="108"/>
    </row>
    <row r="194" spans="1:25" x14ac:dyDescent="0.25">
      <c r="A194" s="13">
        <v>703</v>
      </c>
      <c r="C194" s="14" t="s">
        <v>212</v>
      </c>
      <c r="D194" s="10"/>
      <c r="E194" s="16">
        <v>7.2227133650451508E-3</v>
      </c>
      <c r="F194"/>
      <c r="G194" s="106">
        <v>237050</v>
      </c>
      <c r="H194" s="10"/>
      <c r="I194" s="16">
        <v>7.6112323981366251E-3</v>
      </c>
      <c r="J194"/>
      <c r="K194" s="106">
        <v>281917</v>
      </c>
      <c r="L194" s="10"/>
      <c r="M194" s="16">
        <v>7.5392021024704861E-3</v>
      </c>
      <c r="N194"/>
      <c r="O194" s="106">
        <v>217906</v>
      </c>
      <c r="P194" s="10"/>
      <c r="Q194" s="16">
        <v>7.6507129059151264E-3</v>
      </c>
      <c r="R194"/>
      <c r="S194" s="106">
        <v>316325.96687736199</v>
      </c>
      <c r="T194" s="10"/>
      <c r="U194" s="16">
        <v>7.6775676098462141E-3</v>
      </c>
      <c r="V194" s="16"/>
      <c r="W194" s="17">
        <v>264458.13879171718</v>
      </c>
      <c r="X194" s="107"/>
      <c r="Y194" s="108"/>
    </row>
    <row r="195" spans="1:25" x14ac:dyDescent="0.25">
      <c r="A195" s="13">
        <v>704</v>
      </c>
      <c r="C195" s="14" t="s">
        <v>213</v>
      </c>
      <c r="D195" s="10"/>
      <c r="E195" s="16">
        <v>6.1979246285097447E-3</v>
      </c>
      <c r="F195"/>
      <c r="G195" s="106">
        <v>203417</v>
      </c>
      <c r="H195" s="10"/>
      <c r="I195" s="16">
        <v>6.1672494607429608E-3</v>
      </c>
      <c r="J195"/>
      <c r="K195" s="106">
        <v>228432</v>
      </c>
      <c r="L195" s="10"/>
      <c r="M195" s="16">
        <v>5.9940564636008151E-3</v>
      </c>
      <c r="N195"/>
      <c r="O195" s="106">
        <v>173246</v>
      </c>
      <c r="P195" s="10"/>
      <c r="Q195" s="16">
        <v>6.6426081122223394E-3</v>
      </c>
      <c r="R195"/>
      <c r="S195" s="106">
        <v>274644.91996054124</v>
      </c>
      <c r="T195" s="10"/>
      <c r="U195" s="16">
        <v>6.8162640828882716E-3</v>
      </c>
      <c r="V195" s="16"/>
      <c r="W195" s="17">
        <v>234790.05389176519</v>
      </c>
      <c r="X195" s="107"/>
      <c r="Y195" s="108"/>
    </row>
    <row r="196" spans="1:25" x14ac:dyDescent="0.25">
      <c r="A196" s="13">
        <v>705</v>
      </c>
      <c r="C196" s="14" t="s">
        <v>214</v>
      </c>
      <c r="D196" s="10"/>
      <c r="E196" s="16">
        <v>5.120282477307809E-3</v>
      </c>
      <c r="F196"/>
      <c r="G196" s="106">
        <v>168048</v>
      </c>
      <c r="H196" s="10"/>
      <c r="I196" s="16">
        <v>5.1643898560545945E-3</v>
      </c>
      <c r="J196"/>
      <c r="K196" s="106">
        <v>191287</v>
      </c>
      <c r="L196" s="10"/>
      <c r="M196" s="16">
        <v>5.2265362366095145E-3</v>
      </c>
      <c r="N196"/>
      <c r="O196" s="106">
        <v>151063</v>
      </c>
      <c r="P196" s="10"/>
      <c r="Q196" s="16">
        <v>5.2849493694020564E-3</v>
      </c>
      <c r="R196"/>
      <c r="S196" s="106">
        <v>218511.23414675362</v>
      </c>
      <c r="T196" s="10"/>
      <c r="U196" s="16">
        <v>5.3501614031881686E-3</v>
      </c>
      <c r="V196" s="16"/>
      <c r="W196" s="17">
        <v>184289.32167368647</v>
      </c>
      <c r="X196" s="107"/>
      <c r="Y196" s="108"/>
    </row>
    <row r="197" spans="1:25" x14ac:dyDescent="0.25">
      <c r="A197" s="13">
        <v>706</v>
      </c>
      <c r="C197" s="14" t="s">
        <v>215</v>
      </c>
      <c r="D197" s="10"/>
      <c r="E197" s="16">
        <v>6.7409444506150683E-3</v>
      </c>
      <c r="F197"/>
      <c r="G197" s="106">
        <v>221239</v>
      </c>
      <c r="H197" s="10"/>
      <c r="I197" s="16">
        <v>6.8401883817315115E-3</v>
      </c>
      <c r="J197"/>
      <c r="K197" s="106">
        <v>253358</v>
      </c>
      <c r="L197" s="10"/>
      <c r="M197" s="16">
        <v>6.9832143444394533E-3</v>
      </c>
      <c r="N197"/>
      <c r="O197" s="106">
        <v>201836</v>
      </c>
      <c r="P197" s="10"/>
      <c r="Q197" s="16">
        <v>6.8839807175233884E-3</v>
      </c>
      <c r="R197"/>
      <c r="S197" s="106">
        <v>284624.69879795262</v>
      </c>
      <c r="T197" s="10"/>
      <c r="U197" s="16">
        <v>6.8754951412555E-3</v>
      </c>
      <c r="V197" s="16"/>
      <c r="W197" s="17">
        <v>236830.30104431024</v>
      </c>
      <c r="X197" s="107"/>
      <c r="Y197" s="108"/>
    </row>
    <row r="198" spans="1:25" x14ac:dyDescent="0.25">
      <c r="A198" s="13">
        <v>707</v>
      </c>
      <c r="C198" s="14" t="s">
        <v>216</v>
      </c>
      <c r="D198" s="10"/>
      <c r="E198" s="16">
        <v>3.7480330766718887E-4</v>
      </c>
      <c r="F198"/>
      <c r="G198" s="106">
        <v>12301</v>
      </c>
      <c r="H198" s="10"/>
      <c r="I198" s="16">
        <v>1.8380389469652121E-3</v>
      </c>
      <c r="J198"/>
      <c r="K198" s="106">
        <v>68080</v>
      </c>
      <c r="L198" s="10"/>
      <c r="M198" s="16">
        <v>3.4875871989095033E-3</v>
      </c>
      <c r="N198"/>
      <c r="O198" s="106">
        <v>100802</v>
      </c>
      <c r="P198" s="10"/>
      <c r="Q198" s="16">
        <v>5.1236918551690255E-3</v>
      </c>
      <c r="R198"/>
      <c r="S198" s="106">
        <v>211843.88958248886</v>
      </c>
      <c r="T198" s="10"/>
      <c r="U198" s="16">
        <v>6.7293501582723703E-3</v>
      </c>
      <c r="V198" s="16"/>
      <c r="W198" s="17">
        <v>231796.2548258309</v>
      </c>
      <c r="X198" s="107"/>
      <c r="Y198" s="108"/>
    </row>
    <row r="199" spans="1:25" x14ac:dyDescent="0.25">
      <c r="A199" s="13">
        <v>708</v>
      </c>
      <c r="C199" s="14" t="s">
        <v>217</v>
      </c>
      <c r="D199" s="10"/>
      <c r="E199" s="16">
        <v>1.2550916753422913E-3</v>
      </c>
      <c r="F199"/>
      <c r="G199" s="106">
        <v>41192</v>
      </c>
      <c r="H199" s="10"/>
      <c r="I199" s="16">
        <v>1.4464472388852976E-3</v>
      </c>
      <c r="J199"/>
      <c r="K199" s="106">
        <v>53576</v>
      </c>
      <c r="L199" s="10"/>
      <c r="M199" s="16">
        <v>1.4350342000024655E-3</v>
      </c>
      <c r="N199"/>
      <c r="O199" s="106">
        <v>41477</v>
      </c>
      <c r="P199" s="10"/>
      <c r="Q199" s="16">
        <v>1.2806884736925974E-3</v>
      </c>
      <c r="R199"/>
      <c r="S199" s="106">
        <v>52951.277180495206</v>
      </c>
      <c r="T199" s="10"/>
      <c r="U199" s="16">
        <v>1.1391346679745129E-3</v>
      </c>
      <c r="V199" s="16"/>
      <c r="W199" s="17">
        <v>39238.134971200168</v>
      </c>
      <c r="X199" s="107"/>
      <c r="Y199" s="108"/>
    </row>
    <row r="200" spans="1:25" x14ac:dyDescent="0.25">
      <c r="A200" s="13">
        <v>709</v>
      </c>
      <c r="C200" s="14" t="s">
        <v>218</v>
      </c>
      <c r="D200" s="10"/>
      <c r="E200" s="16">
        <v>0</v>
      </c>
      <c r="F200"/>
      <c r="G200" s="106">
        <v>0</v>
      </c>
      <c r="H200" s="10"/>
      <c r="I200" s="16">
        <v>0</v>
      </c>
      <c r="J200"/>
      <c r="K200" s="106">
        <v>0</v>
      </c>
      <c r="L200" s="10"/>
      <c r="M200" s="16">
        <v>0</v>
      </c>
      <c r="N200"/>
      <c r="O200" s="106">
        <v>0</v>
      </c>
      <c r="P200" s="10"/>
      <c r="Q200" s="16">
        <v>0</v>
      </c>
      <c r="R200"/>
      <c r="S200" s="106">
        <v>0</v>
      </c>
      <c r="T200" s="10"/>
      <c r="U200" s="16">
        <v>0</v>
      </c>
      <c r="V200" s="16"/>
      <c r="W200" s="17">
        <v>0</v>
      </c>
      <c r="X200" s="107"/>
      <c r="Y200" s="108"/>
    </row>
    <row r="201" spans="1:25" x14ac:dyDescent="0.25">
      <c r="A201" s="13">
        <v>711</v>
      </c>
      <c r="C201" s="14" t="s">
        <v>219</v>
      </c>
      <c r="D201" s="10"/>
      <c r="E201" s="16">
        <v>1.9280440782850428E-3</v>
      </c>
      <c r="F201"/>
      <c r="G201" s="106">
        <v>63279</v>
      </c>
      <c r="H201" s="10"/>
      <c r="I201" s="16">
        <v>2.0387024229684726E-3</v>
      </c>
      <c r="J201"/>
      <c r="K201" s="106">
        <v>75513</v>
      </c>
      <c r="L201" s="10"/>
      <c r="M201" s="16">
        <v>2.2889152072219977E-3</v>
      </c>
      <c r="N201"/>
      <c r="O201" s="106">
        <v>66157</v>
      </c>
      <c r="P201" s="10"/>
      <c r="Q201" s="16">
        <v>2.1932690797307202E-3</v>
      </c>
      <c r="R201"/>
      <c r="S201" s="106">
        <v>90682.786140314041</v>
      </c>
      <c r="T201" s="10"/>
      <c r="U201" s="16">
        <v>2.0030697010732985E-3</v>
      </c>
      <c r="V201" s="16"/>
      <c r="W201" s="17">
        <v>68996.86358171147</v>
      </c>
      <c r="X201" s="107"/>
      <c r="Y201" s="108"/>
    </row>
    <row r="202" spans="1:25" x14ac:dyDescent="0.25">
      <c r="A202" s="13">
        <v>716</v>
      </c>
      <c r="C202" s="14" t="s">
        <v>220</v>
      </c>
      <c r="D202" s="10"/>
      <c r="E202" s="16">
        <v>3.2443240187135999E-3</v>
      </c>
      <c r="F202"/>
      <c r="G202" s="106">
        <v>106479</v>
      </c>
      <c r="H202" s="10"/>
      <c r="I202" s="16">
        <v>2.7562694262922766E-3</v>
      </c>
      <c r="J202"/>
      <c r="K202" s="106">
        <v>102091</v>
      </c>
      <c r="L202" s="10"/>
      <c r="M202" s="16">
        <v>2.9231668729580457E-3</v>
      </c>
      <c r="N202"/>
      <c r="O202" s="106">
        <v>84488</v>
      </c>
      <c r="P202" s="10"/>
      <c r="Q202" s="16">
        <v>2.6748736950933448E-3</v>
      </c>
      <c r="R202"/>
      <c r="S202" s="106">
        <v>110595.18482533042</v>
      </c>
      <c r="T202" s="10"/>
      <c r="U202" s="16">
        <v>2.7562935115323229E-3</v>
      </c>
      <c r="V202" s="16"/>
      <c r="W202" s="17">
        <v>94942.081797977851</v>
      </c>
      <c r="X202" s="107"/>
      <c r="Y202" s="108"/>
    </row>
    <row r="203" spans="1:25" x14ac:dyDescent="0.25">
      <c r="A203" s="13">
        <v>717</v>
      </c>
      <c r="C203" s="14" t="s">
        <v>221</v>
      </c>
      <c r="D203" s="10"/>
      <c r="E203" s="16">
        <v>0</v>
      </c>
      <c r="F203"/>
      <c r="G203" s="106">
        <v>0</v>
      </c>
      <c r="H203" s="10"/>
      <c r="I203" s="16">
        <v>0</v>
      </c>
      <c r="J203"/>
      <c r="K203" s="106">
        <v>0</v>
      </c>
      <c r="L203" s="10"/>
      <c r="M203" s="16">
        <v>0</v>
      </c>
      <c r="N203"/>
      <c r="O203" s="106">
        <v>0</v>
      </c>
      <c r="P203" s="10"/>
      <c r="Q203" s="16">
        <v>0</v>
      </c>
      <c r="R203"/>
      <c r="S203" s="106">
        <v>0</v>
      </c>
      <c r="T203" s="10"/>
      <c r="U203" s="16">
        <v>0</v>
      </c>
      <c r="V203" s="16"/>
      <c r="W203" s="17">
        <v>0</v>
      </c>
      <c r="X203" s="107"/>
      <c r="Y203" s="108"/>
    </row>
    <row r="204" spans="1:25" x14ac:dyDescent="0.25">
      <c r="A204" s="13">
        <v>718</v>
      </c>
      <c r="C204" s="14" t="s">
        <v>222</v>
      </c>
      <c r="D204" s="10"/>
      <c r="E204" s="16">
        <v>2.9681328439171697E-3</v>
      </c>
      <c r="F204"/>
      <c r="G204" s="106">
        <v>97414</v>
      </c>
      <c r="H204" s="10"/>
      <c r="I204" s="16">
        <v>2.9541361289416434E-3</v>
      </c>
      <c r="J204"/>
      <c r="K204" s="106">
        <v>109420</v>
      </c>
      <c r="L204" s="10"/>
      <c r="M204" s="16">
        <v>2.9734424908503371E-3</v>
      </c>
      <c r="N204"/>
      <c r="O204" s="106">
        <v>85941</v>
      </c>
      <c r="P204" s="10"/>
      <c r="Q204" s="16">
        <v>3.0208430427351093E-3</v>
      </c>
      <c r="R204"/>
      <c r="S204" s="106">
        <v>124899.61498086518</v>
      </c>
      <c r="T204" s="10"/>
      <c r="U204" s="16">
        <v>2.967126313418693E-3</v>
      </c>
      <c r="V204" s="16"/>
      <c r="W204" s="17">
        <v>102204.33635782133</v>
      </c>
      <c r="X204" s="107"/>
      <c r="Y204" s="108"/>
    </row>
    <row r="205" spans="1:25" x14ac:dyDescent="0.25">
      <c r="A205" s="13">
        <v>719</v>
      </c>
      <c r="C205" s="14" t="s">
        <v>223</v>
      </c>
      <c r="D205" s="10"/>
      <c r="E205" s="16">
        <v>0</v>
      </c>
      <c r="F205"/>
      <c r="G205" s="106">
        <v>0</v>
      </c>
      <c r="H205" s="10"/>
      <c r="I205" s="16">
        <v>0</v>
      </c>
      <c r="J205"/>
      <c r="K205" s="106">
        <v>0</v>
      </c>
      <c r="L205" s="10"/>
      <c r="M205" s="16">
        <v>0</v>
      </c>
      <c r="N205"/>
      <c r="O205" s="106">
        <v>0</v>
      </c>
      <c r="P205" s="10"/>
      <c r="Q205" s="16">
        <v>0</v>
      </c>
      <c r="R205"/>
      <c r="S205" s="106">
        <v>0</v>
      </c>
      <c r="T205" s="10"/>
      <c r="U205" s="16">
        <v>0</v>
      </c>
      <c r="V205" s="16"/>
      <c r="W205" s="17">
        <v>0</v>
      </c>
      <c r="X205" s="107"/>
      <c r="Y205" s="108"/>
    </row>
    <row r="206" spans="1:25" x14ac:dyDescent="0.25">
      <c r="A206" s="13">
        <v>720</v>
      </c>
      <c r="C206" s="14" t="s">
        <v>224</v>
      </c>
      <c r="D206" s="10"/>
      <c r="E206" s="16">
        <v>5.5150069747909279E-3</v>
      </c>
      <c r="F206"/>
      <c r="G206" s="106">
        <v>181003</v>
      </c>
      <c r="H206" s="10"/>
      <c r="I206" s="16">
        <v>5.2408809389984431E-3</v>
      </c>
      <c r="J206"/>
      <c r="K206" s="106">
        <v>194120</v>
      </c>
      <c r="L206" s="10"/>
      <c r="M206" s="16">
        <v>4.9624326964423709E-3</v>
      </c>
      <c r="N206"/>
      <c r="O206" s="106">
        <v>143429</v>
      </c>
      <c r="P206" s="10"/>
      <c r="Q206" s="16">
        <v>4.7127899867609371E-3</v>
      </c>
      <c r="R206"/>
      <c r="S206" s="106">
        <v>194854.76289399288</v>
      </c>
      <c r="T206" s="10"/>
      <c r="U206" s="16">
        <v>4.2943895724219128E-3</v>
      </c>
      <c r="V206" s="16"/>
      <c r="W206" s="17">
        <v>147922.66656340208</v>
      </c>
      <c r="X206" s="107"/>
      <c r="Y206" s="108"/>
    </row>
    <row r="207" spans="1:25" x14ac:dyDescent="0.25">
      <c r="A207" s="13">
        <v>721</v>
      </c>
      <c r="C207" s="14" t="s">
        <v>225</v>
      </c>
      <c r="D207" s="10"/>
      <c r="E207" s="16">
        <v>0</v>
      </c>
      <c r="F207"/>
      <c r="G207" s="106">
        <v>0</v>
      </c>
      <c r="H207" s="10"/>
      <c r="I207" s="16">
        <v>0</v>
      </c>
      <c r="J207"/>
      <c r="K207" s="106">
        <v>0</v>
      </c>
      <c r="L207" s="10"/>
      <c r="M207" s="16">
        <v>0</v>
      </c>
      <c r="N207"/>
      <c r="O207" s="106">
        <v>0</v>
      </c>
      <c r="P207" s="10"/>
      <c r="Q207" s="16">
        <v>0</v>
      </c>
      <c r="R207"/>
      <c r="S207" s="106">
        <v>0</v>
      </c>
      <c r="T207" s="10"/>
      <c r="U207" s="16">
        <v>0</v>
      </c>
      <c r="V207" s="16"/>
      <c r="W207" s="17">
        <v>0</v>
      </c>
      <c r="X207" s="107"/>
      <c r="Y207" s="108"/>
    </row>
    <row r="208" spans="1:25" x14ac:dyDescent="0.25">
      <c r="A208" s="13">
        <v>722</v>
      </c>
      <c r="C208" s="14" t="s">
        <v>226</v>
      </c>
      <c r="D208" s="10"/>
      <c r="E208" s="16">
        <v>0</v>
      </c>
      <c r="F208"/>
      <c r="G208" s="106">
        <v>0</v>
      </c>
      <c r="H208" s="10"/>
      <c r="I208" s="16">
        <v>0</v>
      </c>
      <c r="J208"/>
      <c r="K208" s="106">
        <v>0</v>
      </c>
      <c r="L208" s="10"/>
      <c r="M208" s="16">
        <v>0</v>
      </c>
      <c r="N208"/>
      <c r="O208" s="106">
        <v>0</v>
      </c>
      <c r="P208" s="10"/>
      <c r="Q208" s="16">
        <v>0</v>
      </c>
      <c r="R208"/>
      <c r="S208" s="106">
        <v>0</v>
      </c>
      <c r="T208" s="10"/>
      <c r="U208" s="16">
        <v>0</v>
      </c>
      <c r="V208" s="16"/>
      <c r="W208" s="17">
        <v>0</v>
      </c>
      <c r="X208" s="107"/>
      <c r="Y208" s="108"/>
    </row>
    <row r="209" spans="1:25" x14ac:dyDescent="0.25">
      <c r="A209" s="13">
        <v>723</v>
      </c>
      <c r="C209" s="14" t="s">
        <v>227</v>
      </c>
      <c r="D209" s="10"/>
      <c r="E209" s="16">
        <v>2.692303133789562E-3</v>
      </c>
      <c r="F209"/>
      <c r="G209" s="106">
        <v>88362</v>
      </c>
      <c r="H209" s="10"/>
      <c r="I209" s="16">
        <v>2.7453696954913187E-3</v>
      </c>
      <c r="J209"/>
      <c r="K209" s="106">
        <v>101687</v>
      </c>
      <c r="L209" s="10"/>
      <c r="M209" s="16">
        <v>2.7258775997287526E-3</v>
      </c>
      <c r="N209"/>
      <c r="O209" s="106">
        <v>78786</v>
      </c>
      <c r="P209" s="10"/>
      <c r="Q209" s="16">
        <v>2.7202046132647787E-3</v>
      </c>
      <c r="R209"/>
      <c r="S209" s="106">
        <v>112469.43454510896</v>
      </c>
      <c r="T209" s="10"/>
      <c r="U209" s="16">
        <v>2.9971997053923807E-3</v>
      </c>
      <c r="V209" s="16"/>
      <c r="W209" s="17">
        <v>103240.23127567468</v>
      </c>
      <c r="X209" s="107"/>
      <c r="Y209" s="108"/>
    </row>
    <row r="210" spans="1:25" x14ac:dyDescent="0.25">
      <c r="A210" s="13">
        <v>724</v>
      </c>
      <c r="C210" s="14" t="s">
        <v>228</v>
      </c>
      <c r="D210" s="10"/>
      <c r="E210" s="16">
        <v>2.8738227331704309E-3</v>
      </c>
      <c r="F210"/>
      <c r="G210" s="106">
        <v>94319</v>
      </c>
      <c r="H210" s="10"/>
      <c r="I210" s="16">
        <v>2.6884084107077709E-3</v>
      </c>
      <c r="J210"/>
      <c r="K210" s="106">
        <v>99577</v>
      </c>
      <c r="L210" s="10"/>
      <c r="M210" s="16">
        <v>2.6219920129040572E-3</v>
      </c>
      <c r="N210"/>
      <c r="O210" s="106">
        <v>75783</v>
      </c>
      <c r="P210" s="10"/>
      <c r="Q210" s="16">
        <v>2.5356688686478646E-3</v>
      </c>
      <c r="R210"/>
      <c r="S210" s="106">
        <v>104839.62951161357</v>
      </c>
      <c r="T210" s="10"/>
      <c r="U210" s="16">
        <v>2.529650466524301E-3</v>
      </c>
      <c r="V210" s="16"/>
      <c r="W210" s="17">
        <v>87135.234512642201</v>
      </c>
      <c r="X210" s="107"/>
      <c r="Y210" s="108"/>
    </row>
    <row r="211" spans="1:25" x14ac:dyDescent="0.25">
      <c r="A211" s="13">
        <v>725</v>
      </c>
      <c r="C211" s="14" t="s">
        <v>229</v>
      </c>
      <c r="D211" s="10"/>
      <c r="E211" s="16">
        <v>0</v>
      </c>
      <c r="F211"/>
      <c r="G211" s="106">
        <v>0</v>
      </c>
      <c r="H211" s="10"/>
      <c r="I211" s="16">
        <v>0</v>
      </c>
      <c r="J211"/>
      <c r="K211" s="106">
        <v>0</v>
      </c>
      <c r="L211" s="10"/>
      <c r="M211" s="16">
        <v>0</v>
      </c>
      <c r="N211"/>
      <c r="O211" s="106">
        <v>0</v>
      </c>
      <c r="P211" s="10"/>
      <c r="Q211" s="16">
        <v>4.5287559624704631E-6</v>
      </c>
      <c r="R211"/>
      <c r="S211" s="106">
        <v>187.24570196229757</v>
      </c>
      <c r="T211" s="10"/>
      <c r="U211" s="16">
        <v>7.3210910642416375E-4</v>
      </c>
      <c r="V211" s="16"/>
      <c r="W211" s="17">
        <v>25217.910348207239</v>
      </c>
      <c r="X211" s="107"/>
      <c r="Y211" s="108"/>
    </row>
    <row r="212" spans="1:25" x14ac:dyDescent="0.25">
      <c r="A212" s="13">
        <v>726</v>
      </c>
      <c r="C212" s="14" t="s">
        <v>230</v>
      </c>
      <c r="D212" s="10"/>
      <c r="E212" s="16">
        <v>0</v>
      </c>
      <c r="F212"/>
      <c r="G212" s="106">
        <v>0</v>
      </c>
      <c r="H212" s="10"/>
      <c r="I212" s="16">
        <v>0</v>
      </c>
      <c r="J212"/>
      <c r="K212" s="106">
        <v>0</v>
      </c>
      <c r="L212" s="10"/>
      <c r="M212" s="16">
        <v>0</v>
      </c>
      <c r="N212"/>
      <c r="O212" s="106">
        <v>0</v>
      </c>
      <c r="P212" s="10"/>
      <c r="Q212" s="16">
        <v>0</v>
      </c>
      <c r="R212"/>
      <c r="S212" s="106">
        <v>0</v>
      </c>
      <c r="T212" s="10"/>
      <c r="U212" s="16">
        <v>0</v>
      </c>
      <c r="V212" s="16"/>
      <c r="W212" s="17">
        <v>0</v>
      </c>
      <c r="X212" s="107"/>
      <c r="Y212" s="108"/>
    </row>
    <row r="213" spans="1:25" x14ac:dyDescent="0.25">
      <c r="A213" s="13">
        <v>728</v>
      </c>
      <c r="C213" s="14" t="s">
        <v>231</v>
      </c>
      <c r="D213" s="10"/>
      <c r="E213" s="16">
        <v>3.4035504751121657E-3</v>
      </c>
      <c r="F213"/>
      <c r="G213" s="106">
        <v>111705</v>
      </c>
      <c r="H213" s="10"/>
      <c r="I213" s="16">
        <v>3.3799974995275747E-3</v>
      </c>
      <c r="J213"/>
      <c r="K213" s="106">
        <v>125194</v>
      </c>
      <c r="L213" s="10"/>
      <c r="M213" s="16">
        <v>3.2456043948417652E-3</v>
      </c>
      <c r="N213"/>
      <c r="O213" s="106">
        <v>93808</v>
      </c>
      <c r="P213" s="10"/>
      <c r="Q213" s="16">
        <v>3.2165122003101716E-3</v>
      </c>
      <c r="R213"/>
      <c r="S213" s="106">
        <v>132989.74151144724</v>
      </c>
      <c r="T213" s="10"/>
      <c r="U213" s="16">
        <v>3.0173533795289191E-3</v>
      </c>
      <c r="V213" s="16"/>
      <c r="W213" s="17">
        <v>103934.4359278263</v>
      </c>
      <c r="X213" s="107"/>
      <c r="Y213" s="108"/>
    </row>
    <row r="214" spans="1:25" x14ac:dyDescent="0.25">
      <c r="A214" s="13">
        <v>729</v>
      </c>
      <c r="C214" s="14" t="s">
        <v>232</v>
      </c>
      <c r="D214" s="10"/>
      <c r="E214" s="16">
        <v>3.1499554979852479E-3</v>
      </c>
      <c r="F214"/>
      <c r="G214" s="106">
        <v>103382</v>
      </c>
      <c r="H214" s="10"/>
      <c r="I214" s="16">
        <v>3.3076581380797995E-3</v>
      </c>
      <c r="J214"/>
      <c r="K214" s="106">
        <v>122514</v>
      </c>
      <c r="L214" s="10"/>
      <c r="M214" s="16">
        <v>3.4232450230139455E-3</v>
      </c>
      <c r="N214"/>
      <c r="O214" s="106">
        <v>98942</v>
      </c>
      <c r="P214" s="10"/>
      <c r="Q214" s="16">
        <v>3.429751302861946E-3</v>
      </c>
      <c r="R214"/>
      <c r="S214" s="106">
        <v>141806.31404792288</v>
      </c>
      <c r="T214" s="10"/>
      <c r="U214" s="16">
        <v>3.5269170719358024E-3</v>
      </c>
      <c r="V214" s="16"/>
      <c r="W214" s="17">
        <v>121486.64419714021</v>
      </c>
      <c r="X214" s="107"/>
      <c r="Y214" s="108"/>
    </row>
    <row r="215" spans="1:25" x14ac:dyDescent="0.25">
      <c r="A215" s="13">
        <v>730</v>
      </c>
      <c r="C215" s="14" t="s">
        <v>233</v>
      </c>
      <c r="D215" s="10"/>
      <c r="E215" s="16">
        <v>0</v>
      </c>
      <c r="F215"/>
      <c r="G215" s="106">
        <v>0</v>
      </c>
      <c r="H215" s="10"/>
      <c r="I215" s="16">
        <v>0</v>
      </c>
      <c r="J215"/>
      <c r="K215" s="106">
        <v>0</v>
      </c>
      <c r="L215" s="10"/>
      <c r="M215" s="16">
        <v>0</v>
      </c>
      <c r="N215"/>
      <c r="O215" s="106">
        <v>0</v>
      </c>
      <c r="P215" s="10"/>
      <c r="Q215" s="16">
        <v>0</v>
      </c>
      <c r="R215"/>
      <c r="S215" s="106">
        <v>0</v>
      </c>
      <c r="T215" s="10"/>
      <c r="U215" s="16">
        <v>0</v>
      </c>
      <c r="V215" s="16"/>
      <c r="W215" s="17">
        <v>0</v>
      </c>
      <c r="X215" s="107"/>
      <c r="Y215" s="108"/>
    </row>
    <row r="216" spans="1:25" x14ac:dyDescent="0.25">
      <c r="A216" s="13">
        <v>731</v>
      </c>
      <c r="C216" s="14" t="s">
        <v>234</v>
      </c>
      <c r="D216" s="10"/>
      <c r="E216" s="16">
        <v>0</v>
      </c>
      <c r="F216"/>
      <c r="G216" s="106">
        <v>0</v>
      </c>
      <c r="H216" s="10"/>
      <c r="I216" s="16">
        <v>0</v>
      </c>
      <c r="J216"/>
      <c r="K216" s="106">
        <v>0</v>
      </c>
      <c r="L216" s="10"/>
      <c r="M216" s="16">
        <v>0</v>
      </c>
      <c r="N216"/>
      <c r="O216" s="106">
        <v>0</v>
      </c>
      <c r="P216" s="10"/>
      <c r="Q216" s="16">
        <v>0</v>
      </c>
      <c r="R216"/>
      <c r="S216" s="106">
        <v>0</v>
      </c>
      <c r="T216" s="10"/>
      <c r="U216" s="16">
        <v>0</v>
      </c>
      <c r="V216" s="16"/>
      <c r="W216" s="17">
        <v>0</v>
      </c>
      <c r="X216" s="107"/>
      <c r="Y216" s="108"/>
    </row>
    <row r="217" spans="1:25" x14ac:dyDescent="0.25">
      <c r="A217" s="13">
        <v>733</v>
      </c>
      <c r="C217" s="14" t="s">
        <v>235</v>
      </c>
      <c r="D217" s="10"/>
      <c r="E217" s="16">
        <v>2.4516726330163167E-3</v>
      </c>
      <c r="F217"/>
      <c r="G217" s="106">
        <v>80464</v>
      </c>
      <c r="H217" s="10"/>
      <c r="I217" s="16">
        <v>2.880095981786423E-3</v>
      </c>
      <c r="J217"/>
      <c r="K217" s="106">
        <v>106678</v>
      </c>
      <c r="L217" s="10"/>
      <c r="M217" s="16">
        <v>3.1516138693512726E-3</v>
      </c>
      <c r="N217"/>
      <c r="O217" s="106">
        <v>91091</v>
      </c>
      <c r="P217" s="10"/>
      <c r="Q217" s="16">
        <v>3.3348005098660701E-3</v>
      </c>
      <c r="R217"/>
      <c r="S217" s="106">
        <v>137880.48363583526</v>
      </c>
      <c r="T217" s="10"/>
      <c r="U217" s="16">
        <v>3.5854965192586314E-3</v>
      </c>
      <c r="V217" s="16"/>
      <c r="W217" s="17">
        <v>123504.44624040391</v>
      </c>
      <c r="X217" s="107"/>
      <c r="Y217" s="108"/>
    </row>
    <row r="218" spans="1:25" x14ac:dyDescent="0.25">
      <c r="A218" s="13">
        <v>734</v>
      </c>
      <c r="C218" s="14" t="s">
        <v>236</v>
      </c>
      <c r="D218" s="10"/>
      <c r="E218" s="16">
        <v>2.5897859973654574E-3</v>
      </c>
      <c r="F218"/>
      <c r="G218" s="106">
        <v>84997</v>
      </c>
      <c r="H218" s="10"/>
      <c r="I218" s="16">
        <v>2.7926258091800216E-3</v>
      </c>
      <c r="J218"/>
      <c r="K218" s="106">
        <v>103438</v>
      </c>
      <c r="L218" s="10"/>
      <c r="M218" s="16">
        <v>2.9706280072458037E-3</v>
      </c>
      <c r="N218"/>
      <c r="O218" s="106">
        <v>85860</v>
      </c>
      <c r="P218" s="10"/>
      <c r="Q218" s="16">
        <v>2.9468193850484218E-3</v>
      </c>
      <c r="R218"/>
      <c r="S218" s="106">
        <v>121839.03678671591</v>
      </c>
      <c r="T218" s="10"/>
      <c r="U218" s="16">
        <v>3.2872215636848652E-3</v>
      </c>
      <c r="V218" s="16"/>
      <c r="W218" s="17">
        <v>113230.19746686553</v>
      </c>
      <c r="X218" s="107"/>
      <c r="Y218" s="108"/>
    </row>
    <row r="219" spans="1:25" x14ac:dyDescent="0.25">
      <c r="A219" s="13">
        <v>735</v>
      </c>
      <c r="C219" s="14" t="s">
        <v>237</v>
      </c>
      <c r="D219" s="10"/>
      <c r="E219" s="16">
        <v>5.0539685247046329E-3</v>
      </c>
      <c r="F219"/>
      <c r="G219" s="106">
        <v>165872</v>
      </c>
      <c r="H219" s="10"/>
      <c r="I219" s="16">
        <v>5.0492117457614236E-3</v>
      </c>
      <c r="J219"/>
      <c r="K219" s="106">
        <v>187021</v>
      </c>
      <c r="L219" s="10"/>
      <c r="M219" s="16">
        <v>5.2349420158698135E-3</v>
      </c>
      <c r="N219"/>
      <c r="O219" s="106">
        <v>151306</v>
      </c>
      <c r="P219" s="10"/>
      <c r="Q219" s="16">
        <v>5.2790074787635276E-3</v>
      </c>
      <c r="R219"/>
      <c r="S219" s="106">
        <v>218265.56105400706</v>
      </c>
      <c r="T219" s="10"/>
      <c r="U219" s="16">
        <v>5.3827140016798961E-3</v>
      </c>
      <c r="V219" s="16"/>
      <c r="W219" s="17">
        <v>185410.61425584697</v>
      </c>
      <c r="X219" s="107"/>
      <c r="Y219" s="108"/>
    </row>
    <row r="220" spans="1:25" x14ac:dyDescent="0.25">
      <c r="A220" s="13">
        <v>736</v>
      </c>
      <c r="C220" s="14" t="s">
        <v>238</v>
      </c>
      <c r="D220" s="10"/>
      <c r="E220" s="16">
        <v>0</v>
      </c>
      <c r="F220"/>
      <c r="G220" s="106">
        <v>0</v>
      </c>
      <c r="H220" s="10"/>
      <c r="I220" s="16">
        <v>0</v>
      </c>
      <c r="J220"/>
      <c r="K220" s="106">
        <v>0</v>
      </c>
      <c r="L220" s="10"/>
      <c r="M220" s="16">
        <v>0</v>
      </c>
      <c r="N220"/>
      <c r="O220" s="106">
        <v>0</v>
      </c>
      <c r="P220" s="10"/>
      <c r="Q220" s="16">
        <v>0</v>
      </c>
      <c r="R220"/>
      <c r="S220" s="106">
        <v>0</v>
      </c>
      <c r="T220" s="10"/>
      <c r="U220" s="16">
        <v>0</v>
      </c>
      <c r="V220" s="16"/>
      <c r="W220" s="17">
        <v>0</v>
      </c>
      <c r="X220" s="107"/>
      <c r="Y220" s="108"/>
    </row>
    <row r="221" spans="1:25" x14ac:dyDescent="0.25">
      <c r="A221" s="13">
        <v>737</v>
      </c>
      <c r="C221" s="14" t="s">
        <v>239</v>
      </c>
      <c r="D221" s="10"/>
      <c r="E221" s="16">
        <v>2.4455311197322232E-3</v>
      </c>
      <c r="F221"/>
      <c r="G221" s="106">
        <v>80263</v>
      </c>
      <c r="H221" s="10"/>
      <c r="I221" s="16">
        <v>2.4823719220963126E-3</v>
      </c>
      <c r="J221"/>
      <c r="K221" s="106">
        <v>91946</v>
      </c>
      <c r="L221" s="10"/>
      <c r="M221" s="16">
        <v>2.5861094398103236E-3</v>
      </c>
      <c r="N221"/>
      <c r="O221" s="106">
        <v>74746</v>
      </c>
      <c r="P221" s="10"/>
      <c r="Q221" s="16">
        <v>2.7706721919211951E-3</v>
      </c>
      <c r="R221"/>
      <c r="S221" s="106">
        <v>114556.06435474507</v>
      </c>
      <c r="T221" s="10"/>
      <c r="U221" s="16">
        <v>2.7615131473391606E-3</v>
      </c>
      <c r="V221" s="16"/>
      <c r="W221" s="17">
        <v>95121.875091999333</v>
      </c>
      <c r="X221" s="107"/>
      <c r="Y221" s="108"/>
    </row>
    <row r="222" spans="1:25" x14ac:dyDescent="0.25">
      <c r="A222" s="13">
        <v>738</v>
      </c>
      <c r="C222" s="14" t="s">
        <v>240</v>
      </c>
      <c r="D222" s="10"/>
      <c r="E222" s="16">
        <v>1.1207944297918679E-5</v>
      </c>
      <c r="F222"/>
      <c r="G222" s="106">
        <v>368</v>
      </c>
      <c r="H222" s="10"/>
      <c r="I222" s="16">
        <v>1.419521194824347E-4</v>
      </c>
      <c r="J222"/>
      <c r="K222" s="106">
        <v>5258</v>
      </c>
      <c r="L222" s="10"/>
      <c r="M222" s="16">
        <v>1.3236871341869283E-3</v>
      </c>
      <c r="N222"/>
      <c r="O222" s="106">
        <v>38259</v>
      </c>
      <c r="P222" s="10"/>
      <c r="Q222" s="16">
        <v>2.845277208081377E-3</v>
      </c>
      <c r="R222"/>
      <c r="S222" s="106">
        <v>117640.67936526584</v>
      </c>
      <c r="T222" s="10"/>
      <c r="U222" s="16">
        <v>3.3254381658702169E-3</v>
      </c>
      <c r="V222" s="16"/>
      <c r="W222" s="17">
        <v>114546.589845087</v>
      </c>
      <c r="X222" s="107"/>
      <c r="Y222" s="108"/>
    </row>
    <row r="223" spans="1:25" x14ac:dyDescent="0.25">
      <c r="A223" s="13">
        <v>739</v>
      </c>
      <c r="C223" s="14" t="s">
        <v>241</v>
      </c>
      <c r="D223" s="10"/>
      <c r="E223" s="16">
        <v>1.7658691875972283E-3</v>
      </c>
      <c r="F223"/>
      <c r="G223" s="106">
        <v>57956</v>
      </c>
      <c r="H223" s="10"/>
      <c r="I223" s="16">
        <v>1.9958711923310168E-3</v>
      </c>
      <c r="J223"/>
      <c r="K223" s="106">
        <v>73926</v>
      </c>
      <c r="L223" s="10"/>
      <c r="M223" s="16">
        <v>1.9710183632297095E-3</v>
      </c>
      <c r="N223"/>
      <c r="O223" s="106">
        <v>56968</v>
      </c>
      <c r="P223" s="10"/>
      <c r="Q223" s="16">
        <v>1.9181431731032869E-3</v>
      </c>
      <c r="R223"/>
      <c r="S223" s="106">
        <v>79307.445110375891</v>
      </c>
      <c r="T223" s="10"/>
      <c r="U223" s="16">
        <v>1.8656086883549518E-3</v>
      </c>
      <c r="V223" s="16"/>
      <c r="W223" s="17">
        <v>64261.941608077854</v>
      </c>
      <c r="X223" s="107"/>
      <c r="Y223" s="108"/>
    </row>
    <row r="224" spans="1:25" x14ac:dyDescent="0.25">
      <c r="A224" s="13">
        <v>740</v>
      </c>
      <c r="C224" s="14" t="s">
        <v>242</v>
      </c>
      <c r="D224" s="10"/>
      <c r="E224" s="16">
        <v>0</v>
      </c>
      <c r="F224"/>
      <c r="G224" s="106">
        <v>0</v>
      </c>
      <c r="H224" s="10"/>
      <c r="I224" s="16">
        <v>0</v>
      </c>
      <c r="J224"/>
      <c r="K224" s="106">
        <v>0</v>
      </c>
      <c r="L224" s="10"/>
      <c r="M224" s="16">
        <v>0</v>
      </c>
      <c r="N224"/>
      <c r="O224" s="106">
        <v>0</v>
      </c>
      <c r="P224" s="10"/>
      <c r="Q224" s="16">
        <v>0</v>
      </c>
      <c r="R224"/>
      <c r="S224" s="106">
        <v>0</v>
      </c>
      <c r="T224" s="10"/>
      <c r="U224" s="16">
        <v>0</v>
      </c>
      <c r="V224" s="16"/>
      <c r="W224" s="17">
        <v>0</v>
      </c>
      <c r="X224" s="107"/>
      <c r="Y224" s="108"/>
    </row>
    <row r="225" spans="1:25" x14ac:dyDescent="0.25">
      <c r="A225" s="13">
        <v>741</v>
      </c>
      <c r="C225" s="14" t="s">
        <v>243</v>
      </c>
      <c r="D225" s="10"/>
      <c r="E225" s="16">
        <v>4.9059237704383333E-3</v>
      </c>
      <c r="F225"/>
      <c r="G225" s="106">
        <v>161013</v>
      </c>
      <c r="H225" s="10"/>
      <c r="I225" s="16">
        <v>4.9244437435618299E-3</v>
      </c>
      <c r="J225"/>
      <c r="K225" s="106">
        <v>182399</v>
      </c>
      <c r="L225" s="10"/>
      <c r="M225" s="16">
        <v>5.166641815440574E-3</v>
      </c>
      <c r="N225"/>
      <c r="O225" s="106">
        <v>149331</v>
      </c>
      <c r="P225" s="10"/>
      <c r="Q225" s="16">
        <v>5.4290908760965834E-3</v>
      </c>
      <c r="R225"/>
      <c r="S225" s="106">
        <v>224470.90117818199</v>
      </c>
      <c r="T225" s="10"/>
      <c r="U225" s="16">
        <v>5.497641417674985E-3</v>
      </c>
      <c r="V225" s="16"/>
      <c r="W225" s="17">
        <v>189369.35380393302</v>
      </c>
      <c r="X225" s="107"/>
      <c r="Y225" s="108"/>
    </row>
    <row r="226" spans="1:25" x14ac:dyDescent="0.25">
      <c r="A226" s="13">
        <v>742</v>
      </c>
      <c r="C226" s="14" t="s">
        <v>244</v>
      </c>
      <c r="D226" s="10"/>
      <c r="E226" s="16">
        <v>1.4999276947916741E-3</v>
      </c>
      <c r="F226"/>
      <c r="G226" s="106">
        <v>49228</v>
      </c>
      <c r="H226" s="10"/>
      <c r="I226" s="16">
        <v>1.4164738145391006E-3</v>
      </c>
      <c r="J226"/>
      <c r="K226" s="106">
        <v>52466</v>
      </c>
      <c r="L226" s="10"/>
      <c r="M226" s="16">
        <v>1.329505296308139E-3</v>
      </c>
      <c r="N226"/>
      <c r="O226" s="106">
        <v>38427</v>
      </c>
      <c r="P226" s="10"/>
      <c r="Q226" s="16">
        <v>1.2938199192735003E-3</v>
      </c>
      <c r="R226"/>
      <c r="S226" s="106">
        <v>53494.209227607455</v>
      </c>
      <c r="T226" s="10"/>
      <c r="U226" s="16">
        <v>1.2397815845276276E-3</v>
      </c>
      <c r="V226" s="16"/>
      <c r="W226" s="17">
        <v>42704.974676086225</v>
      </c>
      <c r="X226" s="107"/>
      <c r="Y226" s="108"/>
    </row>
    <row r="227" spans="1:25" x14ac:dyDescent="0.25">
      <c r="A227" s="13">
        <v>743</v>
      </c>
      <c r="C227" s="14" t="s">
        <v>245</v>
      </c>
      <c r="D227" s="10"/>
      <c r="E227" s="16">
        <v>3.4757519845576403E-3</v>
      </c>
      <c r="F227"/>
      <c r="G227" s="106">
        <v>114075</v>
      </c>
      <c r="H227" s="10"/>
      <c r="I227" s="16">
        <v>3.4046856236915474E-3</v>
      </c>
      <c r="J227"/>
      <c r="K227" s="106">
        <v>126108</v>
      </c>
      <c r="L227" s="10"/>
      <c r="M227" s="16">
        <v>3.3550595115358728E-3</v>
      </c>
      <c r="N227"/>
      <c r="O227" s="106">
        <v>96971</v>
      </c>
      <c r="P227" s="10"/>
      <c r="Q227" s="16">
        <v>3.1864434905874853E-3</v>
      </c>
      <c r="R227"/>
      <c r="S227" s="106">
        <v>131746.52224642559</v>
      </c>
      <c r="T227" s="10"/>
      <c r="U227" s="16">
        <v>3.2407856014764471E-3</v>
      </c>
      <c r="V227" s="16"/>
      <c r="W227" s="17">
        <v>111630.68460514986</v>
      </c>
      <c r="X227" s="107"/>
      <c r="Y227" s="108"/>
    </row>
    <row r="228" spans="1:25" x14ac:dyDescent="0.25">
      <c r="A228" s="13">
        <v>744</v>
      </c>
      <c r="C228" s="14" t="s">
        <v>246</v>
      </c>
      <c r="D228" s="10"/>
      <c r="E228" s="16">
        <v>0</v>
      </c>
      <c r="F228"/>
      <c r="G228" s="106">
        <v>0</v>
      </c>
      <c r="H228" s="10"/>
      <c r="I228" s="16">
        <v>0</v>
      </c>
      <c r="J228"/>
      <c r="K228" s="106">
        <v>0</v>
      </c>
      <c r="L228" s="10"/>
      <c r="M228" s="16">
        <v>0</v>
      </c>
      <c r="N228"/>
      <c r="O228" s="106">
        <v>0</v>
      </c>
      <c r="P228" s="10"/>
      <c r="Q228" s="16">
        <v>0</v>
      </c>
      <c r="R228"/>
      <c r="S228" s="106">
        <v>0</v>
      </c>
      <c r="T228" s="10"/>
      <c r="U228" s="16">
        <v>0</v>
      </c>
      <c r="V228" s="16"/>
      <c r="W228" s="17">
        <v>0</v>
      </c>
      <c r="X228" s="107"/>
      <c r="Y228" s="108"/>
    </row>
    <row r="229" spans="1:25" x14ac:dyDescent="0.25">
      <c r="A229" s="13">
        <v>745</v>
      </c>
      <c r="C229" s="14" t="s">
        <v>247</v>
      </c>
      <c r="D229" s="10"/>
      <c r="E229" s="16">
        <v>3.9994863544729961E-3</v>
      </c>
      <c r="F229"/>
      <c r="G229" s="106">
        <v>131264</v>
      </c>
      <c r="H229" s="10"/>
      <c r="I229" s="16">
        <v>4.1733029296447312E-3</v>
      </c>
      <c r="J229"/>
      <c r="K229" s="106">
        <v>154577</v>
      </c>
      <c r="L229" s="10"/>
      <c r="M229" s="16">
        <v>4.26377104601482E-3</v>
      </c>
      <c r="N229"/>
      <c r="O229" s="106">
        <v>123236</v>
      </c>
      <c r="P229" s="10"/>
      <c r="Q229" s="16">
        <v>4.3514398583181443E-3</v>
      </c>
      <c r="R229"/>
      <c r="S229" s="106">
        <v>179914.39979756155</v>
      </c>
      <c r="T229" s="10"/>
      <c r="U229" s="16">
        <v>4.2989334991427684E-3</v>
      </c>
      <c r="V229" s="16"/>
      <c r="W229" s="17">
        <v>148079.18467753267</v>
      </c>
      <c r="X229" s="107"/>
      <c r="Y229" s="108"/>
    </row>
    <row r="230" spans="1:25" x14ac:dyDescent="0.25">
      <c r="A230" s="13">
        <v>747</v>
      </c>
      <c r="C230" s="14" t="s">
        <v>248</v>
      </c>
      <c r="D230" s="10"/>
      <c r="E230" s="16">
        <v>2.8180505124661957E-3</v>
      </c>
      <c r="F230"/>
      <c r="G230" s="106">
        <v>92489</v>
      </c>
      <c r="H230" s="10"/>
      <c r="I230" s="16">
        <v>2.7974533340343086E-3</v>
      </c>
      <c r="J230"/>
      <c r="K230" s="106">
        <v>103616</v>
      </c>
      <c r="L230" s="10"/>
      <c r="M230" s="16">
        <v>2.6731257050660239E-3</v>
      </c>
      <c r="N230"/>
      <c r="O230" s="106">
        <v>77261</v>
      </c>
      <c r="P230" s="10"/>
      <c r="Q230" s="16">
        <v>2.7082164175282505E-3</v>
      </c>
      <c r="R230"/>
      <c r="S230" s="106">
        <v>111973.77124495553</v>
      </c>
      <c r="T230" s="10"/>
      <c r="U230" s="16">
        <v>2.630002423048442E-3</v>
      </c>
      <c r="V230" s="16"/>
      <c r="W230" s="17">
        <v>90591.91415326776</v>
      </c>
      <c r="X230" s="107"/>
      <c r="Y230" s="108"/>
    </row>
    <row r="231" spans="1:25" x14ac:dyDescent="0.25">
      <c r="A231" s="13">
        <v>748</v>
      </c>
      <c r="C231" s="14" t="s">
        <v>249</v>
      </c>
      <c r="D231" s="10"/>
      <c r="E231" s="16">
        <v>1.620554465080233E-3</v>
      </c>
      <c r="F231"/>
      <c r="G231" s="106">
        <v>53187</v>
      </c>
      <c r="H231" s="10"/>
      <c r="I231" s="16">
        <v>1.5367768365784306E-3</v>
      </c>
      <c r="J231"/>
      <c r="K231" s="106">
        <v>56922</v>
      </c>
      <c r="L231" s="10"/>
      <c r="M231" s="16">
        <v>1.4626231713501803E-3</v>
      </c>
      <c r="N231"/>
      <c r="O231" s="106">
        <v>42274</v>
      </c>
      <c r="P231" s="10"/>
      <c r="Q231" s="16">
        <v>1.5288825287229711E-3</v>
      </c>
      <c r="R231"/>
      <c r="S231" s="106">
        <v>63213.095313808801</v>
      </c>
      <c r="T231" s="10"/>
      <c r="U231" s="16">
        <v>1.6459781734475282E-3</v>
      </c>
      <c r="V231" s="16"/>
      <c r="W231" s="17">
        <v>56696.644870111762</v>
      </c>
      <c r="X231" s="107"/>
      <c r="Y231" s="108"/>
    </row>
    <row r="232" spans="1:25" x14ac:dyDescent="0.25">
      <c r="A232" s="13">
        <v>749</v>
      </c>
      <c r="C232" s="14" t="s">
        <v>250</v>
      </c>
      <c r="D232" s="10"/>
      <c r="E232" s="16">
        <v>3.3762416924043972E-3</v>
      </c>
      <c r="F232"/>
      <c r="G232" s="106">
        <v>110809</v>
      </c>
      <c r="H232" s="10"/>
      <c r="I232" s="16">
        <v>3.7674800892897459E-3</v>
      </c>
      <c r="J232"/>
      <c r="K232" s="106">
        <v>139546</v>
      </c>
      <c r="L232" s="10"/>
      <c r="M232" s="16">
        <v>3.7688187386449882E-3</v>
      </c>
      <c r="N232"/>
      <c r="O232" s="106">
        <v>108930</v>
      </c>
      <c r="P232" s="10"/>
      <c r="Q232" s="16">
        <v>3.8283605808381001E-3</v>
      </c>
      <c r="R232"/>
      <c r="S232" s="106">
        <v>158287.19194945903</v>
      </c>
      <c r="T232" s="10"/>
      <c r="U232" s="16">
        <v>3.974019604481697E-3</v>
      </c>
      <c r="V232" s="16"/>
      <c r="W232" s="17">
        <v>136887.34264940937</v>
      </c>
      <c r="X232" s="107"/>
      <c r="Y232" s="108"/>
    </row>
    <row r="233" spans="1:25" x14ac:dyDescent="0.25">
      <c r="A233" s="13">
        <v>750</v>
      </c>
      <c r="C233" s="14" t="s">
        <v>251</v>
      </c>
      <c r="D233" s="10"/>
      <c r="E233" s="16">
        <v>0</v>
      </c>
      <c r="F233"/>
      <c r="G233" s="106">
        <v>0</v>
      </c>
      <c r="H233" s="10"/>
      <c r="I233" s="16">
        <v>0</v>
      </c>
      <c r="J233"/>
      <c r="K233" s="106">
        <v>0</v>
      </c>
      <c r="L233" s="10"/>
      <c r="M233" s="16">
        <v>0</v>
      </c>
      <c r="N233"/>
      <c r="O233" s="106">
        <v>0</v>
      </c>
      <c r="P233" s="10"/>
      <c r="Q233" s="16">
        <v>0</v>
      </c>
      <c r="R233"/>
      <c r="S233" s="106">
        <v>0</v>
      </c>
      <c r="T233" s="10"/>
      <c r="U233" s="16">
        <v>0</v>
      </c>
      <c r="V233" s="16"/>
      <c r="W233" s="17">
        <v>0</v>
      </c>
      <c r="X233" s="107"/>
      <c r="Y233" s="108"/>
    </row>
    <row r="234" spans="1:25" x14ac:dyDescent="0.25">
      <c r="A234" s="13">
        <v>751</v>
      </c>
      <c r="C234" s="14" t="s">
        <v>252</v>
      </c>
      <c r="D234" s="10"/>
      <c r="E234" s="16">
        <v>9.8904182778823774E-5</v>
      </c>
      <c r="F234"/>
      <c r="G234" s="106">
        <v>3246</v>
      </c>
      <c r="H234" s="10"/>
      <c r="I234" s="16">
        <v>1.0104555007776604E-4</v>
      </c>
      <c r="J234"/>
      <c r="K234" s="106">
        <v>3743</v>
      </c>
      <c r="L234" s="10"/>
      <c r="M234" s="16">
        <v>8.9889349054260762E-5</v>
      </c>
      <c r="N234"/>
      <c r="O234" s="106">
        <v>2598</v>
      </c>
      <c r="P234" s="10"/>
      <c r="Q234" s="16">
        <v>8.9999069985718708E-5</v>
      </c>
      <c r="R234"/>
      <c r="S234" s="106">
        <v>3721.0967371792349</v>
      </c>
      <c r="T234" s="10"/>
      <c r="U234" s="16">
        <v>8.9793158624215514E-5</v>
      </c>
      <c r="V234" s="16"/>
      <c r="W234" s="17">
        <v>3092.9759023594088</v>
      </c>
      <c r="X234" s="107"/>
      <c r="Y234" s="108"/>
    </row>
    <row r="235" spans="1:25" x14ac:dyDescent="0.25">
      <c r="A235" s="13">
        <v>752</v>
      </c>
      <c r="C235" s="14" t="s">
        <v>253</v>
      </c>
      <c r="D235" s="10"/>
      <c r="E235" s="16">
        <v>5.2140000230236913E-3</v>
      </c>
      <c r="F235"/>
      <c r="G235" s="106">
        <v>171124</v>
      </c>
      <c r="H235" s="10"/>
      <c r="I235" s="16">
        <v>6.0498493023251306E-3</v>
      </c>
      <c r="J235"/>
      <c r="K235" s="106">
        <v>224084</v>
      </c>
      <c r="L235" s="10"/>
      <c r="M235" s="16">
        <v>5.914281508035542E-3</v>
      </c>
      <c r="N235"/>
      <c r="O235" s="106">
        <v>170941</v>
      </c>
      <c r="P235" s="10"/>
      <c r="Q235" s="16">
        <v>6.1558411751940151E-3</v>
      </c>
      <c r="R235"/>
      <c r="S235" s="106">
        <v>254519.08019986091</v>
      </c>
      <c r="T235" s="10"/>
      <c r="U235" s="16">
        <v>6.2674157630930863E-3</v>
      </c>
      <c r="V235" s="16"/>
      <c r="W235" s="17">
        <v>215884.66451481599</v>
      </c>
      <c r="X235" s="107"/>
      <c r="Y235" s="108"/>
    </row>
    <row r="236" spans="1:25" x14ac:dyDescent="0.25">
      <c r="A236" s="13">
        <v>753</v>
      </c>
      <c r="C236" s="14" t="s">
        <v>254</v>
      </c>
      <c r="D236" s="10"/>
      <c r="E236" s="16">
        <v>3.6973018913372987E-3</v>
      </c>
      <c r="F236"/>
      <c r="G236" s="106">
        <v>121346</v>
      </c>
      <c r="H236" s="10"/>
      <c r="I236" s="16">
        <v>4.2753141517646422E-3</v>
      </c>
      <c r="J236"/>
      <c r="K236" s="106">
        <v>158356</v>
      </c>
      <c r="L236" s="10"/>
      <c r="M236" s="16">
        <v>4.6286870114027791E-3</v>
      </c>
      <c r="N236"/>
      <c r="O236" s="106">
        <v>133783</v>
      </c>
      <c r="P236" s="10"/>
      <c r="Q236" s="16">
        <v>4.6728142915447336E-3</v>
      </c>
      <c r="R236"/>
      <c r="S236" s="106">
        <v>193201.92993628467</v>
      </c>
      <c r="T236" s="10"/>
      <c r="U236" s="16">
        <v>4.8492045673130023E-3</v>
      </c>
      <c r="V236" s="16"/>
      <c r="W236" s="17">
        <v>167033.58142326775</v>
      </c>
      <c r="X236" s="107"/>
      <c r="Y236" s="108"/>
    </row>
    <row r="237" spans="1:25" x14ac:dyDescent="0.25">
      <c r="A237" s="13">
        <v>754</v>
      </c>
      <c r="C237" s="14" t="s">
        <v>255</v>
      </c>
      <c r="D237" s="10"/>
      <c r="E237" s="16">
        <v>3.238034364171792E-3</v>
      </c>
      <c r="F237"/>
      <c r="G237" s="106">
        <v>106273</v>
      </c>
      <c r="H237" s="10"/>
      <c r="I237" s="16">
        <v>3.3908529564373271E-3</v>
      </c>
      <c r="J237"/>
      <c r="K237" s="106">
        <v>125596</v>
      </c>
      <c r="L237" s="10"/>
      <c r="M237" s="16">
        <v>3.0541625838306961E-3</v>
      </c>
      <c r="N237"/>
      <c r="O237" s="106">
        <v>88274</v>
      </c>
      <c r="P237" s="10"/>
      <c r="Q237" s="16">
        <v>3.0176035398866131E-3</v>
      </c>
      <c r="R237"/>
      <c r="S237" s="106">
        <v>124765.67466924268</v>
      </c>
      <c r="T237" s="10"/>
      <c r="U237" s="16">
        <v>3.3608912046468519E-3</v>
      </c>
      <c r="V237" s="16"/>
      <c r="W237" s="17">
        <v>115767.78972580904</v>
      </c>
      <c r="X237" s="107"/>
      <c r="Y237" s="108"/>
    </row>
    <row r="238" spans="1:25" x14ac:dyDescent="0.25">
      <c r="A238" s="13">
        <v>756</v>
      </c>
      <c r="C238" s="14" t="s">
        <v>256</v>
      </c>
      <c r="D238" s="10"/>
      <c r="E238" s="16">
        <v>7.164905260199186E-3</v>
      </c>
      <c r="F238"/>
      <c r="G238" s="106">
        <v>235153</v>
      </c>
      <c r="H238" s="10"/>
      <c r="I238" s="16">
        <v>6.5090330412165658E-3</v>
      </c>
      <c r="J238"/>
      <c r="K238" s="106">
        <v>241092</v>
      </c>
      <c r="L238" s="10"/>
      <c r="M238" s="16">
        <v>6.3963434470107839E-3</v>
      </c>
      <c r="N238"/>
      <c r="O238" s="106">
        <v>184874</v>
      </c>
      <c r="P238" s="10"/>
      <c r="Q238" s="16">
        <v>6.2907181107812607E-3</v>
      </c>
      <c r="R238"/>
      <c r="S238" s="106">
        <v>260095.69476947896</v>
      </c>
      <c r="T238" s="10"/>
      <c r="U238" s="16">
        <v>6.100076070577041E-3</v>
      </c>
      <c r="V238" s="16"/>
      <c r="W238" s="17">
        <v>210120.55459385391</v>
      </c>
      <c r="X238" s="107"/>
      <c r="Y238" s="108"/>
    </row>
    <row r="239" spans="1:25" x14ac:dyDescent="0.25">
      <c r="A239" s="13">
        <v>757</v>
      </c>
      <c r="C239" s="14" t="s">
        <v>257</v>
      </c>
      <c r="D239" s="10"/>
      <c r="E239" s="16">
        <v>1.6257334834499206E-3</v>
      </c>
      <c r="F239"/>
      <c r="G239" s="106">
        <v>53357</v>
      </c>
      <c r="H239" s="10"/>
      <c r="I239" s="16">
        <v>1.6699501952555872E-3</v>
      </c>
      <c r="J239"/>
      <c r="K239" s="106">
        <v>61854</v>
      </c>
      <c r="L239" s="10"/>
      <c r="M239" s="16">
        <v>1.6207156119407218E-3</v>
      </c>
      <c r="N239"/>
      <c r="O239" s="106">
        <v>46844</v>
      </c>
      <c r="P239" s="10"/>
      <c r="Q239" s="16">
        <v>1.6804631232206415E-3</v>
      </c>
      <c r="R239"/>
      <c r="S239" s="106">
        <v>69480.338471926705</v>
      </c>
      <c r="T239" s="10"/>
      <c r="U239" s="16">
        <v>1.700704825882097E-3</v>
      </c>
      <c r="V239" s="16"/>
      <c r="W239" s="17">
        <v>58581.735224325806</v>
      </c>
      <c r="X239" s="107"/>
      <c r="Y239" s="108"/>
    </row>
    <row r="240" spans="1:25" x14ac:dyDescent="0.25">
      <c r="A240" s="13">
        <v>759</v>
      </c>
      <c r="C240" s="14" t="s">
        <v>258</v>
      </c>
      <c r="D240" s="10"/>
      <c r="E240" s="16">
        <v>0</v>
      </c>
      <c r="F240"/>
      <c r="G240" s="106">
        <v>0</v>
      </c>
      <c r="H240" s="10"/>
      <c r="I240" s="16">
        <v>0</v>
      </c>
      <c r="J240"/>
      <c r="K240" s="106">
        <v>0</v>
      </c>
      <c r="L240" s="10"/>
      <c r="M240" s="16">
        <v>0</v>
      </c>
      <c r="N240"/>
      <c r="O240" s="106">
        <v>0</v>
      </c>
      <c r="P240" s="10"/>
      <c r="Q240" s="16">
        <v>0</v>
      </c>
      <c r="R240"/>
      <c r="S240" s="106">
        <v>0</v>
      </c>
      <c r="T240" s="10"/>
      <c r="U240" s="16">
        <v>0</v>
      </c>
      <c r="V240" s="16"/>
      <c r="W240" s="17">
        <v>0</v>
      </c>
      <c r="X240" s="107"/>
      <c r="Y240" s="108"/>
    </row>
    <row r="241" spans="1:25" x14ac:dyDescent="0.25">
      <c r="A241" s="13">
        <v>760</v>
      </c>
      <c r="C241" s="14" t="s">
        <v>259</v>
      </c>
      <c r="D241" s="10"/>
      <c r="E241" s="16">
        <v>0</v>
      </c>
      <c r="F241"/>
      <c r="G241" s="106">
        <v>0</v>
      </c>
      <c r="H241" s="10"/>
      <c r="I241" s="16">
        <v>0</v>
      </c>
      <c r="J241"/>
      <c r="K241" s="106">
        <v>0</v>
      </c>
      <c r="L241" s="10"/>
      <c r="M241" s="16">
        <v>0</v>
      </c>
      <c r="N241"/>
      <c r="O241" s="106">
        <v>0</v>
      </c>
      <c r="P241" s="10"/>
      <c r="Q241" s="16">
        <v>0</v>
      </c>
      <c r="R241"/>
      <c r="S241" s="106">
        <v>0</v>
      </c>
      <c r="T241" s="10"/>
      <c r="U241" s="16">
        <v>0</v>
      </c>
      <c r="V241" s="16"/>
      <c r="W241" s="17">
        <v>0</v>
      </c>
      <c r="X241" s="107"/>
      <c r="Y241" s="108"/>
    </row>
    <row r="242" spans="1:25" x14ac:dyDescent="0.25">
      <c r="A242" s="13">
        <v>761</v>
      </c>
      <c r="C242" s="14" t="s">
        <v>260</v>
      </c>
      <c r="D242" s="10"/>
      <c r="E242" s="16">
        <v>1.4321399483046098E-3</v>
      </c>
      <c r="F242"/>
      <c r="G242" s="106">
        <v>47003</v>
      </c>
      <c r="H242" s="10"/>
      <c r="I242" s="16">
        <v>1.5361904163590657E-3</v>
      </c>
      <c r="J242"/>
      <c r="K242" s="106">
        <v>56900</v>
      </c>
      <c r="L242" s="10"/>
      <c r="M242" s="16">
        <v>1.5780052790972622E-3</v>
      </c>
      <c r="N242"/>
      <c r="O242" s="106">
        <v>45609</v>
      </c>
      <c r="P242" s="10"/>
      <c r="Q242" s="16">
        <v>1.5952334933751564E-3</v>
      </c>
      <c r="R242"/>
      <c r="S242" s="106">
        <v>65956.438751858994</v>
      </c>
      <c r="T242" s="10"/>
      <c r="U242" s="16">
        <v>1.6230590080589461E-3</v>
      </c>
      <c r="V242" s="16"/>
      <c r="W242" s="17">
        <v>55907.18131481194</v>
      </c>
      <c r="X242" s="107"/>
      <c r="Y242" s="108"/>
    </row>
    <row r="243" spans="1:25" x14ac:dyDescent="0.25">
      <c r="A243" s="13">
        <v>762</v>
      </c>
      <c r="C243" s="14" t="s">
        <v>261</v>
      </c>
      <c r="D243" s="10"/>
      <c r="E243" s="16">
        <v>0</v>
      </c>
      <c r="F243"/>
      <c r="G243" s="106">
        <v>0</v>
      </c>
      <c r="H243" s="10"/>
      <c r="I243" s="16">
        <v>0</v>
      </c>
      <c r="J243"/>
      <c r="K243" s="106">
        <v>0</v>
      </c>
      <c r="L243" s="10"/>
      <c r="M243" s="16">
        <v>0</v>
      </c>
      <c r="N243"/>
      <c r="O243" s="106">
        <v>0</v>
      </c>
      <c r="P243" s="10"/>
      <c r="Q243" s="16">
        <v>0</v>
      </c>
      <c r="R243"/>
      <c r="S243" s="106">
        <v>0</v>
      </c>
      <c r="T243" s="10"/>
      <c r="U243" s="16">
        <v>0</v>
      </c>
      <c r="V243" s="16"/>
      <c r="W243" s="17">
        <v>0</v>
      </c>
      <c r="X243" s="107"/>
      <c r="Y243" s="108"/>
    </row>
    <row r="244" spans="1:25" x14ac:dyDescent="0.25">
      <c r="A244" s="13">
        <v>765</v>
      </c>
      <c r="C244" s="14" t="s">
        <v>262</v>
      </c>
      <c r="D244" s="10"/>
      <c r="E244" s="16">
        <v>1.7733485434167019E-2</v>
      </c>
      <c r="F244"/>
      <c r="G244" s="106">
        <v>582015</v>
      </c>
      <c r="H244" s="10"/>
      <c r="I244" s="16">
        <v>1.7903058447505012E-2</v>
      </c>
      <c r="J244"/>
      <c r="K244" s="106">
        <v>663121</v>
      </c>
      <c r="L244" s="10"/>
      <c r="M244" s="16">
        <v>1.7538346589866437E-2</v>
      </c>
      <c r="N244"/>
      <c r="O244" s="106">
        <v>506911</v>
      </c>
      <c r="P244" s="10"/>
      <c r="Q244" s="16">
        <v>1.7195049284323916E-2</v>
      </c>
      <c r="R244"/>
      <c r="S244" s="106">
        <v>710945.58863427234</v>
      </c>
      <c r="T244" s="10"/>
      <c r="U244" s="16">
        <v>1.7424068724098209E-2</v>
      </c>
      <c r="V244" s="16"/>
      <c r="W244" s="17">
        <v>600181.85695225454</v>
      </c>
      <c r="X244" s="107"/>
      <c r="Y244" s="108"/>
    </row>
    <row r="245" spans="1:25" x14ac:dyDescent="0.25">
      <c r="A245" s="13">
        <v>766</v>
      </c>
      <c r="C245" s="14" t="s">
        <v>263</v>
      </c>
      <c r="D245" s="10"/>
      <c r="E245" s="16">
        <v>5.8843400607018369E-5</v>
      </c>
      <c r="F245"/>
      <c r="G245" s="106">
        <v>1931</v>
      </c>
      <c r="H245" s="10"/>
      <c r="I245" s="16">
        <v>7.1068784305817779E-5</v>
      </c>
      <c r="J245"/>
      <c r="K245" s="106">
        <v>2632</v>
      </c>
      <c r="L245" s="10"/>
      <c r="M245" s="16">
        <v>8.4883218193132772E-5</v>
      </c>
      <c r="N245"/>
      <c r="O245" s="106">
        <v>2453</v>
      </c>
      <c r="P245" s="10"/>
      <c r="Q245" s="16">
        <v>1.0722480119349762E-4</v>
      </c>
      <c r="R245"/>
      <c r="S245" s="106">
        <v>4433.3108989807279</v>
      </c>
      <c r="T245" s="10"/>
      <c r="U245" s="16">
        <v>1.1394228805518435E-4</v>
      </c>
      <c r="V245" s="16"/>
      <c r="W245" s="17">
        <v>3924.8062615690001</v>
      </c>
      <c r="X245" s="107"/>
      <c r="Y245" s="108"/>
    </row>
    <row r="246" spans="1:25" x14ac:dyDescent="0.25">
      <c r="A246" s="13">
        <v>767</v>
      </c>
      <c r="C246" s="14" t="s">
        <v>264</v>
      </c>
      <c r="D246" s="10"/>
      <c r="E246" s="16">
        <v>1.4969332943864605E-2</v>
      </c>
      <c r="F246"/>
      <c r="G246" s="106">
        <v>491295</v>
      </c>
      <c r="H246" s="10"/>
      <c r="I246" s="16">
        <v>1.4241756338247133E-2</v>
      </c>
      <c r="J246"/>
      <c r="K246" s="106">
        <v>527508</v>
      </c>
      <c r="L246" s="10"/>
      <c r="M246" s="16">
        <v>1.4104391962821318E-2</v>
      </c>
      <c r="N246"/>
      <c r="O246" s="106">
        <v>407659</v>
      </c>
      <c r="P246" s="10"/>
      <c r="Q246" s="16">
        <v>1.3876145433478124E-2</v>
      </c>
      <c r="R246"/>
      <c r="S246" s="106">
        <v>573722.36741261312</v>
      </c>
      <c r="T246" s="10"/>
      <c r="U246" s="16">
        <v>1.3535214490335163E-2</v>
      </c>
      <c r="V246" s="16"/>
      <c r="W246" s="17">
        <v>466228.08344535273</v>
      </c>
      <c r="X246" s="107"/>
      <c r="Y246" s="108"/>
    </row>
    <row r="247" spans="1:25" x14ac:dyDescent="0.25">
      <c r="A247" s="13">
        <v>768</v>
      </c>
      <c r="C247" s="14" t="s">
        <v>265</v>
      </c>
      <c r="D247" s="10"/>
      <c r="E247" s="16">
        <v>3.4646676323947289E-3</v>
      </c>
      <c r="F247"/>
      <c r="G247" s="106">
        <v>113711</v>
      </c>
      <c r="H247" s="10"/>
      <c r="I247" s="16">
        <v>3.4786940273021298E-3</v>
      </c>
      <c r="J247"/>
      <c r="K247" s="106">
        <v>128849</v>
      </c>
      <c r="L247" s="10"/>
      <c r="M247" s="16">
        <v>3.5312912236145281E-3</v>
      </c>
      <c r="N247"/>
      <c r="O247" s="106">
        <v>102065</v>
      </c>
      <c r="P247" s="10"/>
      <c r="Q247" s="16">
        <v>3.608953946231144E-3</v>
      </c>
      <c r="R247"/>
      <c r="S247" s="106">
        <v>149215.61696228443</v>
      </c>
      <c r="T247" s="10"/>
      <c r="U247" s="16">
        <v>3.7119042422637735E-3</v>
      </c>
      <c r="V247" s="16"/>
      <c r="W247" s="17">
        <v>127858.63142686407</v>
      </c>
      <c r="X247" s="107"/>
      <c r="Y247" s="108"/>
    </row>
    <row r="248" spans="1:25" x14ac:dyDescent="0.25">
      <c r="A248" s="13">
        <v>769</v>
      </c>
      <c r="C248" s="14" t="s">
        <v>266</v>
      </c>
      <c r="D248" s="10"/>
      <c r="E248" s="16">
        <v>7.0631051274624183E-3</v>
      </c>
      <c r="F248"/>
      <c r="G248" s="106">
        <v>231812</v>
      </c>
      <c r="H248" s="10"/>
      <c r="I248" s="16">
        <v>7.7624469498018484E-3</v>
      </c>
      <c r="J248"/>
      <c r="K248" s="106">
        <v>287518</v>
      </c>
      <c r="L248" s="10"/>
      <c r="M248" s="16">
        <v>8.0277301542837458E-3</v>
      </c>
      <c r="N248"/>
      <c r="O248" s="106">
        <v>232026</v>
      </c>
      <c r="P248" s="10"/>
      <c r="Q248" s="16">
        <v>8.1337961362080539E-3</v>
      </c>
      <c r="R248"/>
      <c r="S248" s="106">
        <v>336299.5002962547</v>
      </c>
      <c r="T248" s="10"/>
      <c r="U248" s="16">
        <v>8.4928756867958723E-3</v>
      </c>
      <c r="V248" s="16"/>
      <c r="W248" s="17">
        <v>292541.88452069549</v>
      </c>
      <c r="X248" s="107"/>
      <c r="Y248" s="108"/>
    </row>
    <row r="249" spans="1:25" x14ac:dyDescent="0.25">
      <c r="A249" s="13">
        <v>770</v>
      </c>
      <c r="C249" s="14" t="s">
        <v>267</v>
      </c>
      <c r="D249" s="10"/>
      <c r="E249" s="16">
        <v>3.3005051092891264E-3</v>
      </c>
      <c r="F249"/>
      <c r="G249" s="106">
        <v>108323</v>
      </c>
      <c r="H249" s="10"/>
      <c r="I249" s="16">
        <v>3.5706032840192217E-3</v>
      </c>
      <c r="J249"/>
      <c r="K249" s="106">
        <v>132254</v>
      </c>
      <c r="L249" s="10"/>
      <c r="M249" s="16">
        <v>3.6470718126809906E-3</v>
      </c>
      <c r="N249"/>
      <c r="O249" s="106">
        <v>105411</v>
      </c>
      <c r="P249" s="10"/>
      <c r="Q249" s="16">
        <v>3.772753687091799E-3</v>
      </c>
      <c r="R249"/>
      <c r="S249" s="106">
        <v>155988.07229281293</v>
      </c>
      <c r="T249" s="10"/>
      <c r="U249" s="16">
        <v>3.8867548123803501E-3</v>
      </c>
      <c r="V249" s="16"/>
      <c r="W249" s="17">
        <v>133881.45775540054</v>
      </c>
      <c r="X249" s="107"/>
      <c r="Y249" s="108"/>
    </row>
    <row r="250" spans="1:25" x14ac:dyDescent="0.25">
      <c r="A250" s="13">
        <v>771</v>
      </c>
      <c r="C250" s="14" t="s">
        <v>268</v>
      </c>
      <c r="D250" s="10"/>
      <c r="E250" s="16">
        <v>2.1135533333665225E-3</v>
      </c>
      <c r="F250"/>
      <c r="G250" s="106">
        <v>69367</v>
      </c>
      <c r="H250" s="10"/>
      <c r="I250" s="16">
        <v>2.1748538273465351E-3</v>
      </c>
      <c r="J250"/>
      <c r="K250" s="106">
        <v>80556</v>
      </c>
      <c r="L250" s="10"/>
      <c r="M250" s="16">
        <v>2.2120978871638095E-3</v>
      </c>
      <c r="N250"/>
      <c r="O250" s="106">
        <v>63936</v>
      </c>
      <c r="P250" s="10"/>
      <c r="Q250" s="16">
        <v>2.1843796927828933E-3</v>
      </c>
      <c r="R250"/>
      <c r="S250" s="106">
        <v>90315.246022706924</v>
      </c>
      <c r="T250" s="10"/>
      <c r="U250" s="16">
        <v>2.2999199804286889E-3</v>
      </c>
      <c r="V250" s="16"/>
      <c r="W250" s="17">
        <v>79222.038580815162</v>
      </c>
      <c r="X250" s="107"/>
      <c r="Y250" s="108"/>
    </row>
    <row r="251" spans="1:25" x14ac:dyDescent="0.25">
      <c r="A251" s="13">
        <v>772</v>
      </c>
      <c r="C251" s="14" t="s">
        <v>269</v>
      </c>
      <c r="D251" s="10"/>
      <c r="E251" s="16">
        <v>3.7197482547061517E-3</v>
      </c>
      <c r="F251"/>
      <c r="G251" s="106">
        <v>122083</v>
      </c>
      <c r="H251" s="10"/>
      <c r="I251" s="16">
        <v>3.8988240173680293E-3</v>
      </c>
      <c r="J251"/>
      <c r="K251" s="106">
        <v>144411</v>
      </c>
      <c r="L251" s="10"/>
      <c r="M251" s="16">
        <v>4.0551853296684594E-3</v>
      </c>
      <c r="N251"/>
      <c r="O251" s="106">
        <v>117207</v>
      </c>
      <c r="P251" s="10"/>
      <c r="Q251" s="16">
        <v>4.2201023959332982E-3</v>
      </c>
      <c r="R251"/>
      <c r="S251" s="106">
        <v>174484.12809778508</v>
      </c>
      <c r="T251" s="10"/>
      <c r="U251" s="16">
        <v>4.1661070217816282E-3</v>
      </c>
      <c r="V251" s="16"/>
      <c r="W251" s="17">
        <v>143503.90188352144</v>
      </c>
      <c r="X251" s="107"/>
      <c r="Y251" s="108"/>
    </row>
    <row r="252" spans="1:25" x14ac:dyDescent="0.25">
      <c r="A252" s="13">
        <v>773</v>
      </c>
      <c r="C252" s="14" t="s">
        <v>270</v>
      </c>
      <c r="D252" s="10"/>
      <c r="E252" s="16">
        <v>2.6275417015672303E-3</v>
      </c>
      <c r="F252"/>
      <c r="G252" s="106">
        <v>86236</v>
      </c>
      <c r="H252" s="10"/>
      <c r="I252" s="16">
        <v>2.6675821393559404E-3</v>
      </c>
      <c r="J252"/>
      <c r="K252" s="106">
        <v>98806</v>
      </c>
      <c r="L252" s="10"/>
      <c r="M252" s="16">
        <v>2.7479288527409557E-3</v>
      </c>
      <c r="N252"/>
      <c r="O252" s="106">
        <v>79423</v>
      </c>
      <c r="P252" s="10"/>
      <c r="Q252" s="16">
        <v>2.8505430593382471E-3</v>
      </c>
      <c r="R252"/>
      <c r="S252" s="106">
        <v>117858.40096987263</v>
      </c>
      <c r="T252" s="10"/>
      <c r="U252" s="16">
        <v>2.8833007938120457E-3</v>
      </c>
      <c r="V252" s="16"/>
      <c r="W252" s="17">
        <v>99316.91914120283</v>
      </c>
      <c r="X252" s="107"/>
      <c r="Y252" s="108"/>
    </row>
    <row r="253" spans="1:25" x14ac:dyDescent="0.25">
      <c r="A253" s="13">
        <v>774</v>
      </c>
      <c r="C253" s="14" t="s">
        <v>271</v>
      </c>
      <c r="D253" s="10"/>
      <c r="E253" s="16">
        <v>2.8117236109795911E-3</v>
      </c>
      <c r="F253"/>
      <c r="G253" s="106">
        <v>92281</v>
      </c>
      <c r="H253" s="10"/>
      <c r="I253" s="16">
        <v>2.9421303862169831E-3</v>
      </c>
      <c r="J253"/>
      <c r="K253" s="106">
        <v>108975</v>
      </c>
      <c r="L253" s="10"/>
      <c r="M253" s="16">
        <v>2.9955381125808746E-3</v>
      </c>
      <c r="N253"/>
      <c r="O253" s="106">
        <v>86580</v>
      </c>
      <c r="P253" s="10"/>
      <c r="Q253" s="16">
        <v>2.9965330559127271E-3</v>
      </c>
      <c r="R253"/>
      <c r="S253" s="106">
        <v>123894.49556507576</v>
      </c>
      <c r="T253" s="10"/>
      <c r="U253" s="16">
        <v>3.0172454203026282E-3</v>
      </c>
      <c r="V253" s="16"/>
      <c r="W253" s="17">
        <v>103930.71721149566</v>
      </c>
      <c r="X253" s="107"/>
      <c r="Y253" s="108"/>
    </row>
    <row r="254" spans="1:25" x14ac:dyDescent="0.25">
      <c r="A254" s="13">
        <v>775</v>
      </c>
      <c r="C254" s="14" t="s">
        <v>272</v>
      </c>
      <c r="D254" s="10"/>
      <c r="E254" s="16">
        <v>3.1899714145190027E-3</v>
      </c>
      <c r="F254"/>
      <c r="G254" s="106">
        <v>104695</v>
      </c>
      <c r="H254" s="10"/>
      <c r="I254" s="16">
        <v>3.0581421822351205E-3</v>
      </c>
      <c r="J254"/>
      <c r="K254" s="106">
        <v>113272</v>
      </c>
      <c r="L254" s="10"/>
      <c r="M254" s="16">
        <v>3.1786762760983769E-3</v>
      </c>
      <c r="N254"/>
      <c r="O254" s="106">
        <v>91873</v>
      </c>
      <c r="P254" s="10"/>
      <c r="Q254" s="16">
        <v>3.2794873923955681E-3</v>
      </c>
      <c r="R254"/>
      <c r="S254" s="106">
        <v>135593.51043738602</v>
      </c>
      <c r="T254" s="10"/>
      <c r="U254" s="16">
        <v>3.2379401047263486E-3</v>
      </c>
      <c r="V254" s="16"/>
      <c r="W254" s="17">
        <v>111532.66986757804</v>
      </c>
      <c r="X254" s="107"/>
      <c r="Y254" s="108"/>
    </row>
    <row r="255" spans="1:25" x14ac:dyDescent="0.25">
      <c r="A255" s="13">
        <v>776</v>
      </c>
      <c r="C255" s="14" t="s">
        <v>273</v>
      </c>
      <c r="D255" s="10"/>
      <c r="E255" s="16">
        <v>3.0717597699919216E-3</v>
      </c>
      <c r="F255"/>
      <c r="G255" s="106">
        <v>100816</v>
      </c>
      <c r="H255" s="10"/>
      <c r="I255" s="16">
        <v>3.1494608419506578E-3</v>
      </c>
      <c r="J255"/>
      <c r="K255" s="106">
        <v>116655</v>
      </c>
      <c r="L255" s="10"/>
      <c r="M255" s="16">
        <v>3.1632719593800464E-3</v>
      </c>
      <c r="N255"/>
      <c r="O255" s="106">
        <v>91428</v>
      </c>
      <c r="P255" s="10"/>
      <c r="Q255" s="16">
        <v>3.1544484225743928E-3</v>
      </c>
      <c r="R255"/>
      <c r="S255" s="106">
        <v>130423.65587449264</v>
      </c>
      <c r="T255" s="10"/>
      <c r="U255" s="16">
        <v>3.1908872326534107E-3</v>
      </c>
      <c r="V255" s="16"/>
      <c r="W255" s="17">
        <v>109911.90719825872</v>
      </c>
      <c r="X255" s="107"/>
      <c r="Y255" s="108"/>
    </row>
    <row r="256" spans="1:25" x14ac:dyDescent="0.25">
      <c r="A256" s="13">
        <v>777</v>
      </c>
      <c r="C256" s="14" t="s">
        <v>274</v>
      </c>
      <c r="D256" s="10"/>
      <c r="E256" s="16">
        <v>1.5619810201708434E-2</v>
      </c>
      <c r="F256"/>
      <c r="G256" s="106">
        <v>512644</v>
      </c>
      <c r="H256" s="10"/>
      <c r="I256" s="16">
        <v>1.579660109921964E-2</v>
      </c>
      <c r="J256"/>
      <c r="K256" s="106">
        <v>585099</v>
      </c>
      <c r="L256" s="10"/>
      <c r="M256" s="16">
        <v>1.6133335780700676E-2</v>
      </c>
      <c r="N256"/>
      <c r="O256" s="106">
        <v>466302</v>
      </c>
      <c r="P256" s="10"/>
      <c r="Q256" s="16">
        <v>1.6412001009337415E-2</v>
      </c>
      <c r="R256"/>
      <c r="S256" s="106">
        <v>678569.71651061077</v>
      </c>
      <c r="T256" s="10"/>
      <c r="U256" s="16">
        <v>1.6858713245818797E-2</v>
      </c>
      <c r="V256" s="16"/>
      <c r="W256" s="17">
        <v>580707.86920778581</v>
      </c>
      <c r="X256" s="107"/>
      <c r="Y256" s="108"/>
    </row>
    <row r="257" spans="1:25" x14ac:dyDescent="0.25">
      <c r="A257" s="13">
        <v>778</v>
      </c>
      <c r="C257" s="14" t="s">
        <v>275</v>
      </c>
      <c r="D257" s="10"/>
      <c r="E257" s="16">
        <v>3.6423313264676654E-3</v>
      </c>
      <c r="F257"/>
      <c r="G257" s="106">
        <v>119542</v>
      </c>
      <c r="H257" s="10"/>
      <c r="I257" s="16">
        <v>3.5625646490178714E-3</v>
      </c>
      <c r="J257"/>
      <c r="K257" s="106">
        <v>131956</v>
      </c>
      <c r="L257" s="10"/>
      <c r="M257" s="16">
        <v>3.5364723179121069E-3</v>
      </c>
      <c r="N257"/>
      <c r="O257" s="106">
        <v>102215</v>
      </c>
      <c r="P257" s="10"/>
      <c r="Q257" s="16">
        <v>3.4541718982219029E-3</v>
      </c>
      <c r="R257"/>
      <c r="S257" s="106">
        <v>142816.00667839483</v>
      </c>
      <c r="T257" s="10"/>
      <c r="U257" s="16">
        <v>3.2684231634069441E-3</v>
      </c>
      <c r="V257" s="16"/>
      <c r="W257" s="17">
        <v>112582.67598579319</v>
      </c>
      <c r="X257" s="107"/>
      <c r="Y257" s="108"/>
    </row>
    <row r="258" spans="1:25" x14ac:dyDescent="0.25">
      <c r="A258" s="13">
        <v>785</v>
      </c>
      <c r="C258" s="14" t="s">
        <v>276</v>
      </c>
      <c r="D258" s="10"/>
      <c r="E258" s="16">
        <v>3.9323588947346002E-3</v>
      </c>
      <c r="F258"/>
      <c r="G258" s="106">
        <v>129060</v>
      </c>
      <c r="H258" s="10"/>
      <c r="I258" s="16">
        <v>3.9664486270806262E-3</v>
      </c>
      <c r="J258"/>
      <c r="K258" s="106">
        <v>146916</v>
      </c>
      <c r="L258" s="10"/>
      <c r="M258" s="16">
        <v>3.9422661043617517E-3</v>
      </c>
      <c r="N258"/>
      <c r="O258" s="106">
        <v>113943</v>
      </c>
      <c r="P258" s="10"/>
      <c r="Q258" s="16">
        <v>4.0096072699816838E-3</v>
      </c>
      <c r="R258"/>
      <c r="S258" s="106">
        <v>165781.00787115411</v>
      </c>
      <c r="T258" s="10"/>
      <c r="U258" s="16">
        <v>3.7967341682435926E-3</v>
      </c>
      <c r="V258" s="16"/>
      <c r="W258" s="17">
        <v>130780.64598648727</v>
      </c>
      <c r="X258" s="107"/>
      <c r="Y258" s="108"/>
    </row>
    <row r="259" spans="1:25" x14ac:dyDescent="0.25">
      <c r="A259" s="13">
        <v>786</v>
      </c>
      <c r="C259" s="14" t="s">
        <v>277</v>
      </c>
      <c r="D259" s="10"/>
      <c r="E259" s="16">
        <v>0</v>
      </c>
      <c r="F259"/>
      <c r="G259" s="106">
        <v>0</v>
      </c>
      <c r="H259" s="10"/>
      <c r="I259" s="16">
        <v>0</v>
      </c>
      <c r="J259"/>
      <c r="K259" s="106">
        <v>0</v>
      </c>
      <c r="L259" s="10"/>
      <c r="M259" s="16">
        <v>0</v>
      </c>
      <c r="N259"/>
      <c r="O259" s="106">
        <v>0</v>
      </c>
      <c r="P259" s="10"/>
      <c r="Q259" s="16">
        <v>0</v>
      </c>
      <c r="R259"/>
      <c r="S259" s="106">
        <v>0</v>
      </c>
      <c r="T259" s="10"/>
      <c r="U259" s="16">
        <v>0</v>
      </c>
      <c r="V259" s="16"/>
      <c r="W259" s="17">
        <v>0</v>
      </c>
      <c r="X259" s="107"/>
      <c r="Y259" s="108"/>
    </row>
    <row r="260" spans="1:25" x14ac:dyDescent="0.25">
      <c r="A260" s="13">
        <v>794</v>
      </c>
      <c r="C260" s="14" t="s">
        <v>278</v>
      </c>
      <c r="D260" s="10"/>
      <c r="E260" s="16">
        <v>4.2631024527931731E-3</v>
      </c>
      <c r="F260"/>
      <c r="G260" s="106">
        <v>139916</v>
      </c>
      <c r="H260" s="10"/>
      <c r="I260" s="16">
        <v>4.2822534576937932E-3</v>
      </c>
      <c r="J260"/>
      <c r="K260" s="106">
        <v>158613</v>
      </c>
      <c r="L260" s="10"/>
      <c r="M260" s="16">
        <v>3.8362901649015655E-3</v>
      </c>
      <c r="N260"/>
      <c r="O260" s="106">
        <v>110880</v>
      </c>
      <c r="P260" s="10"/>
      <c r="Q260" s="16">
        <v>3.7557651005885808E-3</v>
      </c>
      <c r="R260"/>
      <c r="S260" s="106">
        <v>155285.66310329083</v>
      </c>
      <c r="T260" s="10"/>
      <c r="U260" s="16">
        <v>3.8309900163143932E-3</v>
      </c>
      <c r="V260" s="16"/>
      <c r="W260" s="17">
        <v>131960.60795932845</v>
      </c>
      <c r="X260" s="107"/>
      <c r="Y260" s="108"/>
    </row>
    <row r="261" spans="1:25" x14ac:dyDescent="0.25">
      <c r="A261" s="13">
        <v>820</v>
      </c>
      <c r="C261" s="14" t="s">
        <v>279</v>
      </c>
      <c r="D261" s="10"/>
      <c r="E261" s="16">
        <v>0</v>
      </c>
      <c r="F261"/>
      <c r="G261" s="106">
        <v>0</v>
      </c>
      <c r="H261" s="10"/>
      <c r="I261" s="16">
        <v>0</v>
      </c>
      <c r="J261"/>
      <c r="K261" s="106">
        <v>0</v>
      </c>
      <c r="L261" s="10"/>
      <c r="M261" s="16">
        <v>0</v>
      </c>
      <c r="N261"/>
      <c r="O261" s="106">
        <v>0</v>
      </c>
      <c r="P261" s="10"/>
      <c r="Q261" s="16">
        <v>0</v>
      </c>
      <c r="R261"/>
      <c r="S261" s="106">
        <v>0</v>
      </c>
      <c r="T261" s="10"/>
      <c r="U261" s="16">
        <v>0</v>
      </c>
      <c r="V261" s="16"/>
      <c r="W261" s="17">
        <v>0</v>
      </c>
      <c r="X261" s="107"/>
      <c r="Y261" s="108"/>
    </row>
    <row r="262" spans="1:25" x14ac:dyDescent="0.25">
      <c r="A262" s="13">
        <v>834</v>
      </c>
      <c r="C262" s="14" t="s">
        <v>280</v>
      </c>
      <c r="D262" s="10"/>
      <c r="E262" s="16">
        <v>0</v>
      </c>
      <c r="F262"/>
      <c r="G262" s="106">
        <v>0</v>
      </c>
      <c r="H262" s="10"/>
      <c r="I262" s="16">
        <v>0</v>
      </c>
      <c r="J262"/>
      <c r="K262" s="106">
        <v>0</v>
      </c>
      <c r="L262" s="10"/>
      <c r="M262" s="16">
        <v>0</v>
      </c>
      <c r="N262"/>
      <c r="O262" s="106">
        <v>0</v>
      </c>
      <c r="P262" s="10"/>
      <c r="Q262" s="16">
        <v>0</v>
      </c>
      <c r="R262"/>
      <c r="S262" s="106">
        <v>0</v>
      </c>
      <c r="T262" s="10"/>
      <c r="U262" s="16">
        <v>0</v>
      </c>
      <c r="V262" s="16"/>
      <c r="W262" s="17">
        <v>0</v>
      </c>
      <c r="X262" s="107"/>
      <c r="Y262" s="108"/>
    </row>
    <row r="263" spans="1:25" x14ac:dyDescent="0.25">
      <c r="A263" s="13">
        <v>837</v>
      </c>
      <c r="C263" s="14" t="s">
        <v>281</v>
      </c>
      <c r="D263" s="10"/>
      <c r="E263" s="16">
        <v>0</v>
      </c>
      <c r="F263"/>
      <c r="G263" s="106">
        <v>0</v>
      </c>
      <c r="H263" s="10"/>
      <c r="I263" s="16">
        <v>0</v>
      </c>
      <c r="J263"/>
      <c r="K263" s="106">
        <v>0</v>
      </c>
      <c r="L263" s="10"/>
      <c r="M263" s="16">
        <v>0</v>
      </c>
      <c r="N263"/>
      <c r="O263" s="106">
        <v>0</v>
      </c>
      <c r="P263" s="10"/>
      <c r="Q263" s="16">
        <v>0</v>
      </c>
      <c r="R263"/>
      <c r="S263" s="106">
        <v>0</v>
      </c>
      <c r="T263" s="10"/>
      <c r="U263" s="16">
        <v>0</v>
      </c>
      <c r="V263" s="16"/>
      <c r="W263" s="17">
        <v>0</v>
      </c>
      <c r="X263" s="107"/>
      <c r="Y263" s="108"/>
    </row>
    <row r="264" spans="1:25" x14ac:dyDescent="0.25">
      <c r="A264" s="13">
        <v>838</v>
      </c>
      <c r="C264" s="14" t="s">
        <v>282</v>
      </c>
      <c r="D264" s="10"/>
      <c r="E264" s="16">
        <v>0</v>
      </c>
      <c r="F264"/>
      <c r="G264" s="106">
        <v>0</v>
      </c>
      <c r="H264" s="10"/>
      <c r="I264" s="16">
        <v>0</v>
      </c>
      <c r="J264"/>
      <c r="K264" s="106">
        <v>0</v>
      </c>
      <c r="L264" s="10"/>
      <c r="M264" s="16">
        <v>0</v>
      </c>
      <c r="N264"/>
      <c r="O264" s="106">
        <v>0</v>
      </c>
      <c r="P264" s="10"/>
      <c r="Q264" s="16">
        <v>0</v>
      </c>
      <c r="R264"/>
      <c r="S264" s="106">
        <v>0</v>
      </c>
      <c r="T264" s="10"/>
      <c r="U264" s="16">
        <v>0</v>
      </c>
      <c r="V264" s="16"/>
      <c r="W264" s="17">
        <v>0</v>
      </c>
      <c r="X264" s="107"/>
      <c r="Y264" s="108"/>
    </row>
    <row r="265" spans="1:25" x14ac:dyDescent="0.25">
      <c r="A265" s="13">
        <v>839</v>
      </c>
      <c r="C265" s="14" t="s">
        <v>283</v>
      </c>
      <c r="D265" s="10"/>
      <c r="E265" s="16">
        <v>0</v>
      </c>
      <c r="F265"/>
      <c r="G265" s="106">
        <v>0</v>
      </c>
      <c r="H265" s="10"/>
      <c r="I265" s="16">
        <v>0</v>
      </c>
      <c r="J265"/>
      <c r="K265" s="106">
        <v>0</v>
      </c>
      <c r="L265" s="10"/>
      <c r="M265" s="16">
        <v>0</v>
      </c>
      <c r="N265"/>
      <c r="O265" s="106">
        <v>0</v>
      </c>
      <c r="P265" s="10"/>
      <c r="Q265" s="16">
        <v>0</v>
      </c>
      <c r="R265"/>
      <c r="S265" s="106">
        <v>0</v>
      </c>
      <c r="T265" s="10"/>
      <c r="U265" s="16">
        <v>0</v>
      </c>
      <c r="V265" s="16"/>
      <c r="W265" s="17">
        <v>0</v>
      </c>
      <c r="X265" s="107"/>
      <c r="Y265" s="108"/>
    </row>
    <row r="266" spans="1:25" x14ac:dyDescent="0.25">
      <c r="A266" s="13">
        <v>840</v>
      </c>
      <c r="C266" s="14" t="s">
        <v>284</v>
      </c>
      <c r="D266" s="10"/>
      <c r="E266" s="16">
        <v>0</v>
      </c>
      <c r="F266"/>
      <c r="G266" s="106">
        <v>0</v>
      </c>
      <c r="H266" s="10"/>
      <c r="I266" s="16">
        <v>0</v>
      </c>
      <c r="J266"/>
      <c r="K266" s="106">
        <v>0</v>
      </c>
      <c r="L266" s="10"/>
      <c r="M266" s="16">
        <v>0</v>
      </c>
      <c r="N266"/>
      <c r="O266" s="106">
        <v>0</v>
      </c>
      <c r="P266" s="10"/>
      <c r="Q266" s="16">
        <v>0</v>
      </c>
      <c r="R266"/>
      <c r="S266" s="106">
        <v>0</v>
      </c>
      <c r="T266" s="10"/>
      <c r="U266" s="16">
        <v>0</v>
      </c>
      <c r="V266" s="16"/>
      <c r="W266" s="17">
        <v>0</v>
      </c>
      <c r="X266" s="107"/>
      <c r="Y266" s="108"/>
    </row>
    <row r="267" spans="1:25" x14ac:dyDescent="0.25">
      <c r="A267" s="13">
        <v>841</v>
      </c>
      <c r="C267" s="14" t="s">
        <v>285</v>
      </c>
      <c r="D267" s="10"/>
      <c r="E267" s="16">
        <v>3.4767144794720458E-4</v>
      </c>
      <c r="F267"/>
      <c r="G267" s="106">
        <v>11411</v>
      </c>
      <c r="H267" s="10"/>
      <c r="I267" s="16">
        <v>3.5481012876530804E-4</v>
      </c>
      <c r="J267"/>
      <c r="K267" s="106">
        <v>13142</v>
      </c>
      <c r="L267" s="10"/>
      <c r="M267" s="16">
        <v>3.4443017470189543E-4</v>
      </c>
      <c r="N267"/>
      <c r="O267" s="106">
        <v>9955</v>
      </c>
      <c r="P267" s="10"/>
      <c r="Q267" s="16">
        <v>3.3330068818207542E-4</v>
      </c>
      <c r="R267"/>
      <c r="S267" s="106">
        <v>13780.632438654306</v>
      </c>
      <c r="T267" s="10"/>
      <c r="U267" s="16">
        <v>3.5701055820605202E-4</v>
      </c>
      <c r="V267" s="16"/>
      <c r="W267" s="17">
        <v>12297.429674351732</v>
      </c>
      <c r="X267" s="107"/>
      <c r="Y267" s="108"/>
    </row>
    <row r="268" spans="1:25" x14ac:dyDescent="0.25">
      <c r="A268" s="13">
        <v>842</v>
      </c>
      <c r="C268" s="14" t="s">
        <v>286</v>
      </c>
      <c r="D268" s="10"/>
      <c r="E268" s="16">
        <v>0</v>
      </c>
      <c r="F268"/>
      <c r="G268" s="106">
        <v>0</v>
      </c>
      <c r="H268" s="10"/>
      <c r="I268" s="16">
        <v>0</v>
      </c>
      <c r="J268"/>
      <c r="K268" s="106">
        <v>0</v>
      </c>
      <c r="L268" s="10"/>
      <c r="M268" s="16">
        <v>0</v>
      </c>
      <c r="N268"/>
      <c r="O268" s="106">
        <v>0</v>
      </c>
      <c r="P268" s="10"/>
      <c r="Q268" s="16">
        <v>0</v>
      </c>
      <c r="R268"/>
      <c r="S268" s="106">
        <v>0</v>
      </c>
      <c r="T268" s="10"/>
      <c r="U268" s="16">
        <v>0</v>
      </c>
      <c r="V268" s="16"/>
      <c r="W268" s="17">
        <v>0</v>
      </c>
      <c r="X268" s="107"/>
      <c r="Y268" s="108"/>
    </row>
    <row r="269" spans="1:25" x14ac:dyDescent="0.25">
      <c r="A269" s="13">
        <v>844</v>
      </c>
      <c r="C269" s="14" t="s">
        <v>287</v>
      </c>
      <c r="D269" s="10"/>
      <c r="E269" s="16">
        <v>0</v>
      </c>
      <c r="F269"/>
      <c r="G269" s="106">
        <v>0</v>
      </c>
      <c r="H269" s="10"/>
      <c r="I269" s="16">
        <v>0</v>
      </c>
      <c r="J269"/>
      <c r="K269" s="106">
        <v>0</v>
      </c>
      <c r="L269" s="10"/>
      <c r="M269" s="16">
        <v>0</v>
      </c>
      <c r="N269"/>
      <c r="O269" s="106">
        <v>0</v>
      </c>
      <c r="P269" s="10"/>
      <c r="Q269" s="16">
        <v>0</v>
      </c>
      <c r="R269"/>
      <c r="S269" s="106">
        <v>0</v>
      </c>
      <c r="T269" s="10"/>
      <c r="U269" s="16">
        <v>0</v>
      </c>
      <c r="V269" s="16"/>
      <c r="W269" s="17">
        <v>0</v>
      </c>
      <c r="X269" s="107"/>
      <c r="Y269" s="108"/>
    </row>
    <row r="270" spans="1:25" x14ac:dyDescent="0.25">
      <c r="A270" s="13">
        <v>845</v>
      </c>
      <c r="C270" s="14" t="s">
        <v>288</v>
      </c>
      <c r="D270" s="10"/>
      <c r="E270" s="16">
        <v>0</v>
      </c>
      <c r="F270"/>
      <c r="G270" s="106">
        <v>0</v>
      </c>
      <c r="H270" s="10"/>
      <c r="I270" s="16">
        <v>0</v>
      </c>
      <c r="J270"/>
      <c r="K270" s="106">
        <v>0</v>
      </c>
      <c r="L270" s="10"/>
      <c r="M270" s="16">
        <v>0</v>
      </c>
      <c r="N270"/>
      <c r="O270" s="106">
        <v>0</v>
      </c>
      <c r="P270" s="10"/>
      <c r="Q270" s="16">
        <v>0</v>
      </c>
      <c r="R270"/>
      <c r="S270" s="106">
        <v>0</v>
      </c>
      <c r="T270" s="10"/>
      <c r="U270" s="16">
        <v>0</v>
      </c>
      <c r="V270" s="16"/>
      <c r="W270" s="17">
        <v>0</v>
      </c>
      <c r="X270" s="107"/>
      <c r="Y270" s="108"/>
    </row>
    <row r="271" spans="1:25" x14ac:dyDescent="0.25">
      <c r="A271" s="13">
        <v>847</v>
      </c>
      <c r="C271" s="14" t="s">
        <v>289</v>
      </c>
      <c r="D271" s="10"/>
      <c r="E271" s="16">
        <v>0</v>
      </c>
      <c r="F271"/>
      <c r="G271" s="106">
        <v>0</v>
      </c>
      <c r="H271" s="10"/>
      <c r="I271" s="16">
        <v>0</v>
      </c>
      <c r="J271"/>
      <c r="K271" s="106">
        <v>0</v>
      </c>
      <c r="L271" s="10"/>
      <c r="M271" s="16">
        <v>0</v>
      </c>
      <c r="N271"/>
      <c r="O271" s="106">
        <v>0</v>
      </c>
      <c r="P271" s="10"/>
      <c r="Q271" s="16">
        <v>0</v>
      </c>
      <c r="R271"/>
      <c r="S271" s="106">
        <v>0</v>
      </c>
      <c r="T271" s="10"/>
      <c r="U271" s="16">
        <v>0</v>
      </c>
      <c r="V271" s="16"/>
      <c r="W271" s="17">
        <v>0</v>
      </c>
      <c r="X271" s="107"/>
      <c r="Y271" s="108"/>
    </row>
    <row r="272" spans="1:25" x14ac:dyDescent="0.25">
      <c r="A272" s="13">
        <v>848</v>
      </c>
      <c r="C272" s="14" t="s">
        <v>290</v>
      </c>
      <c r="D272" s="10"/>
      <c r="E272" s="16">
        <v>5.6657089599598844E-3</v>
      </c>
      <c r="F272"/>
      <c r="G272" s="106">
        <v>185949</v>
      </c>
      <c r="H272" s="10"/>
      <c r="I272" s="16">
        <v>5.3864559993517967E-3</v>
      </c>
      <c r="J272"/>
      <c r="K272" s="106">
        <v>199512</v>
      </c>
      <c r="L272" s="10"/>
      <c r="M272" s="16">
        <v>5.4951729203574287E-3</v>
      </c>
      <c r="N272"/>
      <c r="O272" s="106">
        <v>158827</v>
      </c>
      <c r="P272" s="10"/>
      <c r="Q272" s="16">
        <v>5.5153018248874338E-3</v>
      </c>
      <c r="R272"/>
      <c r="S272" s="106">
        <v>228035.37445891328</v>
      </c>
      <c r="T272" s="10"/>
      <c r="U272" s="16">
        <v>5.5543132640261195E-3</v>
      </c>
      <c r="V272" s="16"/>
      <c r="W272" s="17">
        <v>191321.44745774733</v>
      </c>
      <c r="X272" s="107"/>
      <c r="Y272" s="108"/>
    </row>
    <row r="273" spans="1:25" x14ac:dyDescent="0.25">
      <c r="A273" s="13">
        <v>850</v>
      </c>
      <c r="C273" s="14" t="s">
        <v>291</v>
      </c>
      <c r="D273" s="10"/>
      <c r="E273" s="16">
        <v>0</v>
      </c>
      <c r="F273"/>
      <c r="G273" s="106">
        <v>0</v>
      </c>
      <c r="H273" s="10"/>
      <c r="I273" s="16">
        <v>0</v>
      </c>
      <c r="J273"/>
      <c r="K273" s="106">
        <v>0</v>
      </c>
      <c r="L273" s="10"/>
      <c r="M273" s="16">
        <v>0</v>
      </c>
      <c r="N273"/>
      <c r="O273" s="106">
        <v>0</v>
      </c>
      <c r="P273" s="10"/>
      <c r="Q273" s="16">
        <v>0</v>
      </c>
      <c r="R273"/>
      <c r="S273" s="106">
        <v>0</v>
      </c>
      <c r="T273" s="10"/>
      <c r="U273" s="16">
        <v>0</v>
      </c>
      <c r="V273" s="16"/>
      <c r="W273" s="17">
        <v>0</v>
      </c>
      <c r="X273" s="107"/>
      <c r="Y273" s="108"/>
    </row>
    <row r="274" spans="1:25" x14ac:dyDescent="0.25">
      <c r="A274" s="13">
        <v>851</v>
      </c>
      <c r="C274" s="14" t="s">
        <v>292</v>
      </c>
      <c r="D274" s="10"/>
      <c r="E274" s="16">
        <v>1.717592068011858E-4</v>
      </c>
      <c r="F274"/>
      <c r="G274" s="106">
        <v>5637</v>
      </c>
      <c r="H274" s="10"/>
      <c r="I274" s="16">
        <v>1.8029915676155648E-4</v>
      </c>
      <c r="J274"/>
      <c r="K274" s="106">
        <v>6678</v>
      </c>
      <c r="L274" s="10"/>
      <c r="M274" s="16">
        <v>1.6967518751270986E-4</v>
      </c>
      <c r="N274"/>
      <c r="O274" s="106">
        <v>4904</v>
      </c>
      <c r="P274" s="10"/>
      <c r="Q274" s="16">
        <v>1.6087171165396984E-4</v>
      </c>
      <c r="R274"/>
      <c r="S274" s="106">
        <v>6651.393191452049</v>
      </c>
      <c r="T274" s="10"/>
      <c r="U274" s="16">
        <v>1.584552265452937E-4</v>
      </c>
      <c r="V274" s="16"/>
      <c r="W274" s="17">
        <v>5458.0794886451868</v>
      </c>
      <c r="X274" s="107"/>
      <c r="Y274" s="108"/>
    </row>
    <row r="275" spans="1:25" x14ac:dyDescent="0.25">
      <c r="A275" s="13">
        <v>852</v>
      </c>
      <c r="C275" s="14" t="s">
        <v>293</v>
      </c>
      <c r="D275" s="10"/>
      <c r="E275" s="16">
        <v>2.0810122014362892E-4</v>
      </c>
      <c r="F275"/>
      <c r="G275" s="106">
        <v>6830</v>
      </c>
      <c r="H275" s="10"/>
      <c r="I275" s="16">
        <v>1.9087727533394553E-4</v>
      </c>
      <c r="J275"/>
      <c r="K275" s="106">
        <v>7070</v>
      </c>
      <c r="L275" s="10"/>
      <c r="M275" s="16">
        <v>1.8832762927137087E-4</v>
      </c>
      <c r="N275"/>
      <c r="O275" s="106">
        <v>5443</v>
      </c>
      <c r="P275" s="10"/>
      <c r="Q275" s="16">
        <v>1.9975724912383393E-4</v>
      </c>
      <c r="R275"/>
      <c r="S275" s="106">
        <v>8259.1525452490714</v>
      </c>
      <c r="T275" s="10"/>
      <c r="U275" s="16">
        <v>2.0197243395720123E-4</v>
      </c>
      <c r="V275" s="16"/>
      <c r="W275" s="17">
        <v>6957.0541981361139</v>
      </c>
      <c r="X275" s="107"/>
      <c r="Y275" s="108"/>
    </row>
    <row r="276" spans="1:25" x14ac:dyDescent="0.25">
      <c r="A276" s="13">
        <v>853</v>
      </c>
      <c r="C276" s="14" t="s">
        <v>294</v>
      </c>
      <c r="D276" s="10"/>
      <c r="E276" s="16">
        <v>0</v>
      </c>
      <c r="F276"/>
      <c r="G276" s="106">
        <v>0</v>
      </c>
      <c r="H276" s="10"/>
      <c r="I276" s="16">
        <v>0</v>
      </c>
      <c r="J276"/>
      <c r="K276" s="106">
        <v>0</v>
      </c>
      <c r="L276" s="10"/>
      <c r="M276" s="16">
        <v>0</v>
      </c>
      <c r="N276"/>
      <c r="O276" s="106">
        <v>0</v>
      </c>
      <c r="P276" s="10"/>
      <c r="Q276" s="16">
        <v>0</v>
      </c>
      <c r="R276"/>
      <c r="S276" s="106">
        <v>0</v>
      </c>
      <c r="T276" s="10"/>
      <c r="U276" s="16">
        <v>0</v>
      </c>
      <c r="V276" s="16"/>
      <c r="W276" s="17">
        <v>0</v>
      </c>
      <c r="X276" s="107"/>
      <c r="Y276" s="108"/>
    </row>
    <row r="277" spans="1:25" x14ac:dyDescent="0.25">
      <c r="A277" s="13">
        <v>859</v>
      </c>
      <c r="C277" s="14" t="s">
        <v>295</v>
      </c>
      <c r="D277" s="10"/>
      <c r="E277" s="16">
        <v>0</v>
      </c>
      <c r="F277"/>
      <c r="G277" s="106">
        <v>0</v>
      </c>
      <c r="H277" s="10"/>
      <c r="I277" s="16">
        <v>0</v>
      </c>
      <c r="J277"/>
      <c r="K277" s="106">
        <v>0</v>
      </c>
      <c r="L277" s="10"/>
      <c r="M277" s="16">
        <v>0</v>
      </c>
      <c r="N277"/>
      <c r="O277" s="106">
        <v>0</v>
      </c>
      <c r="P277" s="10"/>
      <c r="Q277" s="16">
        <v>0</v>
      </c>
      <c r="R277"/>
      <c r="S277" s="106">
        <v>0</v>
      </c>
      <c r="T277" s="10"/>
      <c r="U277" s="16">
        <v>0</v>
      </c>
      <c r="V277" s="16"/>
      <c r="W277" s="17">
        <v>0</v>
      </c>
      <c r="X277" s="107"/>
      <c r="Y277" s="108"/>
    </row>
    <row r="278" spans="1:25" x14ac:dyDescent="0.25">
      <c r="A278" s="13">
        <v>861</v>
      </c>
      <c r="C278" s="14" t="s">
        <v>296</v>
      </c>
      <c r="D278" s="10"/>
      <c r="E278" s="16">
        <v>0</v>
      </c>
      <c r="F278"/>
      <c r="G278" s="106">
        <v>0</v>
      </c>
      <c r="H278" s="10"/>
      <c r="I278" s="16">
        <v>0</v>
      </c>
      <c r="J278"/>
      <c r="K278" s="106">
        <v>0</v>
      </c>
      <c r="L278" s="10"/>
      <c r="M278" s="16">
        <v>0</v>
      </c>
      <c r="N278"/>
      <c r="O278" s="106">
        <v>0</v>
      </c>
      <c r="P278" s="10"/>
      <c r="Q278" s="16">
        <v>0</v>
      </c>
      <c r="R278"/>
      <c r="S278" s="106">
        <v>0</v>
      </c>
      <c r="T278" s="10"/>
      <c r="U278" s="16">
        <v>0</v>
      </c>
      <c r="V278" s="16"/>
      <c r="W278" s="17">
        <v>0</v>
      </c>
      <c r="X278" s="107"/>
      <c r="Y278" s="108"/>
    </row>
    <row r="279" spans="1:25" x14ac:dyDescent="0.25">
      <c r="A279" s="13">
        <v>862</v>
      </c>
      <c r="C279" s="14" t="s">
        <v>297</v>
      </c>
      <c r="D279" s="10"/>
      <c r="E279" s="16">
        <v>0</v>
      </c>
      <c r="F279"/>
      <c r="G279" s="106">
        <v>0</v>
      </c>
      <c r="H279" s="10"/>
      <c r="I279" s="16">
        <v>0</v>
      </c>
      <c r="J279"/>
      <c r="K279" s="106">
        <v>0</v>
      </c>
      <c r="L279" s="10"/>
      <c r="M279" s="16">
        <v>0</v>
      </c>
      <c r="N279"/>
      <c r="O279" s="106">
        <v>0</v>
      </c>
      <c r="P279" s="10"/>
      <c r="Q279" s="16">
        <v>0</v>
      </c>
      <c r="R279"/>
      <c r="S279" s="106">
        <v>0</v>
      </c>
      <c r="T279" s="10"/>
      <c r="U279" s="16">
        <v>0</v>
      </c>
      <c r="V279" s="16"/>
      <c r="W279" s="17">
        <v>0</v>
      </c>
      <c r="X279" s="107"/>
      <c r="Y279" s="108"/>
    </row>
    <row r="280" spans="1:25" x14ac:dyDescent="0.25">
      <c r="A280" s="13">
        <v>863</v>
      </c>
      <c r="C280" s="14" t="s">
        <v>298</v>
      </c>
      <c r="D280" s="10"/>
      <c r="E280" s="16">
        <v>0</v>
      </c>
      <c r="F280"/>
      <c r="G280" s="106">
        <v>0</v>
      </c>
      <c r="H280" s="10"/>
      <c r="I280" s="16">
        <v>0</v>
      </c>
      <c r="J280"/>
      <c r="K280" s="106">
        <v>0</v>
      </c>
      <c r="L280" s="10"/>
      <c r="M280" s="16">
        <v>0</v>
      </c>
      <c r="N280"/>
      <c r="O280" s="106">
        <v>0</v>
      </c>
      <c r="P280" s="10"/>
      <c r="Q280" s="16">
        <v>0</v>
      </c>
      <c r="R280"/>
      <c r="S280" s="106">
        <v>0</v>
      </c>
      <c r="T280" s="10"/>
      <c r="U280" s="16">
        <v>0</v>
      </c>
      <c r="V280" s="16"/>
      <c r="W280" s="17">
        <v>0</v>
      </c>
      <c r="X280" s="107"/>
      <c r="Y280" s="108"/>
    </row>
    <row r="281" spans="1:25" x14ac:dyDescent="0.25">
      <c r="A281" s="13">
        <v>864</v>
      </c>
      <c r="C281" s="14" t="s">
        <v>299</v>
      </c>
      <c r="D281" s="10"/>
      <c r="E281" s="16">
        <v>0</v>
      </c>
      <c r="F281"/>
      <c r="G281" s="106">
        <v>0</v>
      </c>
      <c r="H281" s="10"/>
      <c r="I281" s="16">
        <v>0</v>
      </c>
      <c r="J281"/>
      <c r="K281" s="106">
        <v>0</v>
      </c>
      <c r="L281" s="10"/>
      <c r="M281" s="16">
        <v>0</v>
      </c>
      <c r="N281"/>
      <c r="O281" s="106">
        <v>0</v>
      </c>
      <c r="P281" s="10"/>
      <c r="Q281" s="16">
        <v>0</v>
      </c>
      <c r="R281"/>
      <c r="S281" s="106">
        <v>0</v>
      </c>
      <c r="T281" s="10"/>
      <c r="U281" s="16">
        <v>0</v>
      </c>
      <c r="V281" s="16"/>
      <c r="W281" s="17">
        <v>0</v>
      </c>
      <c r="X281" s="107"/>
      <c r="Y281" s="108"/>
    </row>
    <row r="282" spans="1:25" x14ac:dyDescent="0.25">
      <c r="A282" s="13">
        <v>865</v>
      </c>
      <c r="C282" s="14" t="s">
        <v>300</v>
      </c>
      <c r="D282" s="10"/>
      <c r="E282" s="16">
        <v>0</v>
      </c>
      <c r="F282"/>
      <c r="G282" s="106">
        <v>0</v>
      </c>
      <c r="H282" s="10"/>
      <c r="I282" s="16">
        <v>0</v>
      </c>
      <c r="J282"/>
      <c r="K282" s="106">
        <v>0</v>
      </c>
      <c r="L282" s="10"/>
      <c r="M282" s="16">
        <v>0</v>
      </c>
      <c r="N282"/>
      <c r="O282" s="106">
        <v>0</v>
      </c>
      <c r="P282" s="10"/>
      <c r="Q282" s="16">
        <v>0</v>
      </c>
      <c r="R282"/>
      <c r="S282" s="106">
        <v>0</v>
      </c>
      <c r="T282" s="10"/>
      <c r="U282" s="16">
        <v>0</v>
      </c>
      <c r="V282" s="16"/>
      <c r="W282" s="17">
        <v>0</v>
      </c>
      <c r="X282" s="107"/>
      <c r="Y282" s="108"/>
    </row>
    <row r="283" spans="1:25" x14ac:dyDescent="0.25">
      <c r="A283" s="13">
        <v>866</v>
      </c>
      <c r="C283" s="14" t="s">
        <v>301</v>
      </c>
      <c r="D283" s="10"/>
      <c r="E283" s="16">
        <v>0</v>
      </c>
      <c r="F283"/>
      <c r="G283" s="106">
        <v>0</v>
      </c>
      <c r="H283" s="10"/>
      <c r="I283" s="16">
        <v>0</v>
      </c>
      <c r="J283"/>
      <c r="K283" s="106">
        <v>0</v>
      </c>
      <c r="L283" s="10"/>
      <c r="M283" s="16">
        <v>0</v>
      </c>
      <c r="N283"/>
      <c r="O283" s="106">
        <v>0</v>
      </c>
      <c r="P283" s="10"/>
      <c r="Q283" s="16">
        <v>0</v>
      </c>
      <c r="R283"/>
      <c r="S283" s="106">
        <v>0</v>
      </c>
      <c r="T283" s="10"/>
      <c r="U283" s="16">
        <v>0</v>
      </c>
      <c r="V283" s="16"/>
      <c r="W283" s="17">
        <v>0</v>
      </c>
      <c r="X283" s="107"/>
      <c r="Y283" s="108"/>
    </row>
    <row r="284" spans="1:25" x14ac:dyDescent="0.25">
      <c r="A284" s="13">
        <v>867</v>
      </c>
      <c r="C284" s="14" t="s">
        <v>302</v>
      </c>
      <c r="D284" s="10"/>
      <c r="E284" s="16">
        <v>0</v>
      </c>
      <c r="F284"/>
      <c r="G284" s="106">
        <v>0</v>
      </c>
      <c r="H284" s="10"/>
      <c r="I284" s="16">
        <v>0</v>
      </c>
      <c r="J284"/>
      <c r="K284" s="106">
        <v>0</v>
      </c>
      <c r="L284" s="10"/>
      <c r="M284" s="16">
        <v>0</v>
      </c>
      <c r="N284"/>
      <c r="O284" s="106">
        <v>0</v>
      </c>
      <c r="P284" s="10"/>
      <c r="Q284" s="16">
        <v>0</v>
      </c>
      <c r="R284"/>
      <c r="S284" s="106">
        <v>0</v>
      </c>
      <c r="T284" s="10"/>
      <c r="U284" s="16">
        <v>0</v>
      </c>
      <c r="V284" s="16"/>
      <c r="W284" s="17">
        <v>0</v>
      </c>
      <c r="X284" s="107"/>
      <c r="Y284" s="108"/>
    </row>
    <row r="285" spans="1:25" x14ac:dyDescent="0.25">
      <c r="A285" s="13">
        <v>868</v>
      </c>
      <c r="C285" s="14" t="s">
        <v>303</v>
      </c>
      <c r="D285" s="10"/>
      <c r="E285" s="16">
        <v>0</v>
      </c>
      <c r="F285"/>
      <c r="G285" s="106">
        <v>0</v>
      </c>
      <c r="H285" s="10"/>
      <c r="I285" s="16">
        <v>0</v>
      </c>
      <c r="J285"/>
      <c r="K285" s="106">
        <v>0</v>
      </c>
      <c r="L285" s="10"/>
      <c r="M285" s="16">
        <v>0</v>
      </c>
      <c r="N285"/>
      <c r="O285" s="106">
        <v>0</v>
      </c>
      <c r="P285" s="10"/>
      <c r="Q285" s="16">
        <v>0</v>
      </c>
      <c r="R285"/>
      <c r="S285" s="106">
        <v>0</v>
      </c>
      <c r="T285" s="10"/>
      <c r="U285" s="16">
        <v>0</v>
      </c>
      <c r="V285" s="16"/>
      <c r="W285" s="17">
        <v>0</v>
      </c>
      <c r="X285" s="107"/>
      <c r="Y285" s="108"/>
    </row>
    <row r="286" spans="1:25" x14ac:dyDescent="0.25">
      <c r="A286" s="13">
        <v>869</v>
      </c>
      <c r="C286" s="14" t="s">
        <v>304</v>
      </c>
      <c r="D286" s="10"/>
      <c r="E286" s="16">
        <v>0</v>
      </c>
      <c r="F286"/>
      <c r="G286" s="106">
        <v>0</v>
      </c>
      <c r="H286" s="10"/>
      <c r="I286" s="16">
        <v>0</v>
      </c>
      <c r="J286"/>
      <c r="K286" s="106">
        <v>0</v>
      </c>
      <c r="L286" s="10"/>
      <c r="M286" s="16">
        <v>0</v>
      </c>
      <c r="N286"/>
      <c r="O286" s="106">
        <v>0</v>
      </c>
      <c r="P286" s="10"/>
      <c r="Q286" s="16">
        <v>0</v>
      </c>
      <c r="R286"/>
      <c r="S286" s="106">
        <v>0</v>
      </c>
      <c r="T286" s="10"/>
      <c r="U286" s="16">
        <v>0</v>
      </c>
      <c r="V286" s="16"/>
      <c r="W286" s="17">
        <v>0</v>
      </c>
      <c r="X286" s="107"/>
      <c r="Y286" s="108"/>
    </row>
    <row r="287" spans="1:25" x14ac:dyDescent="0.25">
      <c r="A287" s="13">
        <v>879</v>
      </c>
      <c r="C287" s="14" t="s">
        <v>305</v>
      </c>
      <c r="D287" s="10"/>
      <c r="E287" s="16">
        <v>0</v>
      </c>
      <c r="F287"/>
      <c r="G287" s="106">
        <v>0</v>
      </c>
      <c r="H287" s="10"/>
      <c r="I287" s="16">
        <v>0</v>
      </c>
      <c r="J287"/>
      <c r="K287" s="106">
        <v>0</v>
      </c>
      <c r="L287" s="10"/>
      <c r="M287" s="16">
        <v>0</v>
      </c>
      <c r="N287"/>
      <c r="O287" s="106">
        <v>0</v>
      </c>
      <c r="P287" s="10"/>
      <c r="Q287" s="16">
        <v>0</v>
      </c>
      <c r="R287"/>
      <c r="S287" s="106">
        <v>0</v>
      </c>
      <c r="T287" s="10"/>
      <c r="U287" s="16">
        <v>0</v>
      </c>
      <c r="V287" s="16"/>
      <c r="W287" s="17">
        <v>0</v>
      </c>
      <c r="X287" s="107"/>
      <c r="Y287" s="108"/>
    </row>
    <row r="288" spans="1:25" x14ac:dyDescent="0.25">
      <c r="A288" s="13">
        <v>911</v>
      </c>
      <c r="C288" s="14" t="s">
        <v>306</v>
      </c>
      <c r="D288" s="10"/>
      <c r="E288" s="16">
        <v>0</v>
      </c>
      <c r="F288"/>
      <c r="G288" s="106">
        <v>0</v>
      </c>
      <c r="H288" s="10"/>
      <c r="I288" s="16">
        <v>0</v>
      </c>
      <c r="J288"/>
      <c r="K288" s="106">
        <v>0</v>
      </c>
      <c r="L288" s="10"/>
      <c r="M288" s="16">
        <v>0</v>
      </c>
      <c r="N288"/>
      <c r="O288" s="106">
        <v>0</v>
      </c>
      <c r="P288" s="10"/>
      <c r="Q288" s="16">
        <v>0</v>
      </c>
      <c r="R288"/>
      <c r="S288" s="106">
        <v>0</v>
      </c>
      <c r="T288" s="10"/>
      <c r="U288" s="16">
        <v>0</v>
      </c>
      <c r="V288" s="16"/>
      <c r="W288" s="17">
        <v>0</v>
      </c>
      <c r="X288" s="107"/>
      <c r="Y288" s="108"/>
    </row>
    <row r="289" spans="1:25" x14ac:dyDescent="0.25">
      <c r="A289" s="13">
        <v>912</v>
      </c>
      <c r="C289" s="14" t="s">
        <v>307</v>
      </c>
      <c r="D289" s="10"/>
      <c r="E289" s="16">
        <v>1.8325649213845709E-3</v>
      </c>
      <c r="F289"/>
      <c r="G289" s="106">
        <v>60145</v>
      </c>
      <c r="H289" s="10"/>
      <c r="I289" s="16">
        <v>1.8554043365950647E-3</v>
      </c>
      <c r="J289"/>
      <c r="K289" s="106">
        <v>68723</v>
      </c>
      <c r="L289" s="10"/>
      <c r="M289" s="16">
        <v>1.8079867634283563E-3</v>
      </c>
      <c r="N289"/>
      <c r="O289" s="106">
        <v>52256</v>
      </c>
      <c r="P289" s="10"/>
      <c r="Q289" s="16">
        <v>1.7472264365009065E-3</v>
      </c>
      <c r="R289"/>
      <c r="S289" s="106">
        <v>72240.730854313442</v>
      </c>
      <c r="T289" s="10"/>
      <c r="U289" s="16">
        <v>1.4080398943888098E-3</v>
      </c>
      <c r="V289" s="16"/>
      <c r="W289" s="17">
        <v>48500.726888683093</v>
      </c>
      <c r="X289" s="107"/>
      <c r="Y289" s="108"/>
    </row>
    <row r="290" spans="1:25" x14ac:dyDescent="0.25">
      <c r="A290" s="13">
        <v>913</v>
      </c>
      <c r="C290" s="14" t="s">
        <v>308</v>
      </c>
      <c r="D290" s="10"/>
      <c r="E290" s="16">
        <v>8.7606507204803928E-6</v>
      </c>
      <c r="F290"/>
      <c r="G290" s="106">
        <v>288</v>
      </c>
      <c r="H290" s="10"/>
      <c r="I290" s="16">
        <v>6.9150805924533303E-6</v>
      </c>
      <c r="J290"/>
      <c r="K290" s="106">
        <v>256</v>
      </c>
      <c r="L290" s="10"/>
      <c r="M290" s="16">
        <v>6.9298915164577803E-6</v>
      </c>
      <c r="N290"/>
      <c r="O290" s="106">
        <v>200</v>
      </c>
      <c r="P290" s="10"/>
      <c r="Q290" s="16">
        <v>6.3232688760871295E-6</v>
      </c>
      <c r="R290"/>
      <c r="S290" s="106">
        <v>261.44153697197703</v>
      </c>
      <c r="T290" s="10"/>
      <c r="U290" s="16">
        <v>0</v>
      </c>
      <c r="V290" s="16"/>
      <c r="W290" s="17">
        <v>0</v>
      </c>
      <c r="X290" s="107"/>
      <c r="Y290" s="108"/>
    </row>
    <row r="291" spans="1:25" x14ac:dyDescent="0.25">
      <c r="A291" s="13">
        <v>916</v>
      </c>
      <c r="C291" s="14" t="s">
        <v>309</v>
      </c>
      <c r="D291" s="10"/>
      <c r="E291" s="16">
        <v>0</v>
      </c>
      <c r="F291"/>
      <c r="G291" s="106">
        <v>0</v>
      </c>
      <c r="H291" s="10"/>
      <c r="I291" s="16">
        <v>0</v>
      </c>
      <c r="J291"/>
      <c r="K291" s="106">
        <v>0</v>
      </c>
      <c r="L291" s="10"/>
      <c r="M291" s="16">
        <v>0</v>
      </c>
      <c r="N291"/>
      <c r="O291" s="106">
        <v>0</v>
      </c>
      <c r="P291" s="10"/>
      <c r="Q291" s="16">
        <v>0</v>
      </c>
      <c r="R291"/>
      <c r="S291" s="106">
        <v>0</v>
      </c>
      <c r="T291" s="10"/>
      <c r="U291" s="16">
        <v>0</v>
      </c>
      <c r="V291" s="16"/>
      <c r="W291" s="17">
        <v>0</v>
      </c>
      <c r="X291" s="107"/>
      <c r="Y291" s="108"/>
    </row>
    <row r="292" spans="1:25" x14ac:dyDescent="0.25">
      <c r="A292" s="13">
        <v>920</v>
      </c>
      <c r="C292" s="14" t="s">
        <v>310</v>
      </c>
      <c r="D292" s="10"/>
      <c r="E292" s="16">
        <v>0</v>
      </c>
      <c r="F292"/>
      <c r="G292" s="106">
        <v>0</v>
      </c>
      <c r="H292" s="10"/>
      <c r="I292" s="16">
        <v>0</v>
      </c>
      <c r="J292"/>
      <c r="K292" s="106">
        <v>0</v>
      </c>
      <c r="L292" s="10"/>
      <c r="M292" s="16">
        <v>0</v>
      </c>
      <c r="N292"/>
      <c r="O292" s="106">
        <v>0</v>
      </c>
      <c r="P292" s="10"/>
      <c r="Q292" s="16">
        <v>0</v>
      </c>
      <c r="R292"/>
      <c r="S292" s="106">
        <v>0</v>
      </c>
      <c r="T292" s="10"/>
      <c r="U292" s="16">
        <v>0</v>
      </c>
      <c r="V292" s="16"/>
      <c r="W292" s="17">
        <v>0</v>
      </c>
      <c r="X292" s="107"/>
      <c r="Y292" s="108"/>
    </row>
    <row r="293" spans="1:25" x14ac:dyDescent="0.25">
      <c r="A293" s="13">
        <v>922</v>
      </c>
      <c r="C293" s="14" t="s">
        <v>311</v>
      </c>
      <c r="D293" s="10"/>
      <c r="E293" s="16">
        <v>2.6512680054027338E-3</v>
      </c>
      <c r="F293"/>
      <c r="G293" s="106">
        <v>87015</v>
      </c>
      <c r="H293" s="10"/>
      <c r="I293" s="16">
        <v>2.7698656876745877E-3</v>
      </c>
      <c r="J293"/>
      <c r="K293" s="106">
        <v>102595</v>
      </c>
      <c r="L293" s="10"/>
      <c r="M293" s="16">
        <v>2.7945160069920883E-3</v>
      </c>
      <c r="N293"/>
      <c r="O293" s="106">
        <v>80770</v>
      </c>
      <c r="P293" s="10"/>
      <c r="Q293" s="16">
        <v>2.7812569865329718E-3</v>
      </c>
      <c r="R293"/>
      <c r="S293" s="106">
        <v>114993.70270700632</v>
      </c>
      <c r="T293" s="10"/>
      <c r="U293" s="16">
        <v>2.6720429024721546E-3</v>
      </c>
      <c r="V293" s="16"/>
      <c r="W293" s="17">
        <v>92040.022135807463</v>
      </c>
      <c r="X293" s="107"/>
      <c r="Y293" s="108"/>
    </row>
    <row r="294" spans="1:25" x14ac:dyDescent="0.25">
      <c r="A294" s="13">
        <v>937</v>
      </c>
      <c r="C294" s="14" t="s">
        <v>312</v>
      </c>
      <c r="D294" s="10"/>
      <c r="E294" s="16">
        <v>3.4280987512976148E-4</v>
      </c>
      <c r="F294"/>
      <c r="G294" s="106">
        <v>11251</v>
      </c>
      <c r="H294" s="10"/>
      <c r="I294" s="16">
        <v>3.8349793955366664E-4</v>
      </c>
      <c r="J294"/>
      <c r="K294" s="106">
        <v>14205</v>
      </c>
      <c r="L294" s="10"/>
      <c r="M294" s="16">
        <v>3.8982774501428836E-4</v>
      </c>
      <c r="N294"/>
      <c r="O294" s="106">
        <v>11267</v>
      </c>
      <c r="P294" s="10"/>
      <c r="Q294" s="16">
        <v>4.0120813617501615E-4</v>
      </c>
      <c r="R294"/>
      <c r="S294" s="106">
        <v>16588.330153717339</v>
      </c>
      <c r="T294" s="10"/>
      <c r="U294" s="16">
        <v>3.8773941691079219E-4</v>
      </c>
      <c r="V294" s="16"/>
      <c r="W294" s="17">
        <v>13355.902512783958</v>
      </c>
      <c r="X294" s="107"/>
      <c r="Y294" s="108"/>
    </row>
    <row r="295" spans="1:25" x14ac:dyDescent="0.25">
      <c r="A295" s="13">
        <v>938</v>
      </c>
      <c r="C295" s="14" t="s">
        <v>313</v>
      </c>
      <c r="D295" s="10"/>
      <c r="E295" s="16">
        <v>1.6957856748763304E-4</v>
      </c>
      <c r="F295"/>
      <c r="G295" s="106">
        <v>5566</v>
      </c>
      <c r="H295" s="10"/>
      <c r="I295" s="16">
        <v>1.3881535605833923E-4</v>
      </c>
      <c r="J295"/>
      <c r="K295" s="106">
        <v>5142</v>
      </c>
      <c r="L295" s="10"/>
      <c r="M295" s="16">
        <v>1.4122060758465962E-4</v>
      </c>
      <c r="N295"/>
      <c r="O295" s="106">
        <v>4082</v>
      </c>
      <c r="P295" s="10"/>
      <c r="Q295" s="16">
        <v>1.3142860381980763E-4</v>
      </c>
      <c r="R295"/>
      <c r="S295" s="106">
        <v>5434.0400286748918</v>
      </c>
      <c r="T295" s="10"/>
      <c r="U295" s="16">
        <v>1.2036586201949905E-4</v>
      </c>
      <c r="V295" s="16"/>
      <c r="W295" s="17">
        <v>4146.0698832419621</v>
      </c>
      <c r="X295" s="107"/>
      <c r="Y295" s="108"/>
    </row>
    <row r="296" spans="1:25" x14ac:dyDescent="0.25">
      <c r="A296" s="13">
        <v>942</v>
      </c>
      <c r="C296" s="14" t="s">
        <v>314</v>
      </c>
      <c r="D296" s="10"/>
      <c r="E296" s="16">
        <v>2.9110180401573077E-4</v>
      </c>
      <c r="F296"/>
      <c r="G296" s="106">
        <v>9554</v>
      </c>
      <c r="H296" s="10"/>
      <c r="I296" s="16">
        <v>3.0643463744989703E-4</v>
      </c>
      <c r="J296"/>
      <c r="K296" s="106">
        <v>11350</v>
      </c>
      <c r="L296" s="10"/>
      <c r="M296" s="16">
        <v>3.4533094339864688E-4</v>
      </c>
      <c r="N296"/>
      <c r="O296" s="106">
        <v>9981</v>
      </c>
      <c r="P296" s="10"/>
      <c r="Q296" s="16">
        <v>3.832868984829657E-4</v>
      </c>
      <c r="R296"/>
      <c r="S296" s="106">
        <v>15847.359617991975</v>
      </c>
      <c r="T296" s="10"/>
      <c r="U296" s="16">
        <v>3.9638001070072573E-4</v>
      </c>
      <c r="V296" s="16"/>
      <c r="W296" s="17">
        <v>13653.532630532522</v>
      </c>
      <c r="X296" s="107"/>
      <c r="Y296" s="108"/>
    </row>
    <row r="297" spans="1:25" x14ac:dyDescent="0.25">
      <c r="A297" s="13">
        <v>946</v>
      </c>
      <c r="C297" s="14" t="s">
        <v>315</v>
      </c>
      <c r="D297" s="10"/>
      <c r="E297" s="16">
        <v>0</v>
      </c>
      <c r="F297"/>
      <c r="G297" s="106">
        <v>0</v>
      </c>
      <c r="H297" s="10"/>
      <c r="I297" s="16">
        <v>0</v>
      </c>
      <c r="J297"/>
      <c r="K297" s="106">
        <v>0</v>
      </c>
      <c r="L297" s="10"/>
      <c r="M297" s="16">
        <v>0</v>
      </c>
      <c r="N297"/>
      <c r="O297" s="106">
        <v>0</v>
      </c>
      <c r="P297" s="10"/>
      <c r="Q297" s="16">
        <v>0</v>
      </c>
      <c r="R297"/>
      <c r="S297" s="106">
        <v>0</v>
      </c>
      <c r="T297" s="10"/>
      <c r="U297" s="16">
        <v>0</v>
      </c>
      <c r="V297" s="16"/>
      <c r="W297" s="17">
        <v>0</v>
      </c>
      <c r="X297" s="107"/>
      <c r="Y297" s="108"/>
    </row>
    <row r="298" spans="1:25" x14ac:dyDescent="0.25">
      <c r="A298" s="13">
        <v>948</v>
      </c>
      <c r="C298" s="14" t="s">
        <v>316</v>
      </c>
      <c r="D298" s="10"/>
      <c r="E298" s="16">
        <v>1.8312206452859988E-4</v>
      </c>
      <c r="F298"/>
      <c r="G298" s="106">
        <v>6010</v>
      </c>
      <c r="H298" s="10"/>
      <c r="I298" s="16">
        <v>2.1477515230771999E-4</v>
      </c>
      <c r="J298"/>
      <c r="K298" s="106">
        <v>7955</v>
      </c>
      <c r="L298" s="10"/>
      <c r="M298" s="16">
        <v>2.2980400945775656E-4</v>
      </c>
      <c r="N298"/>
      <c r="O298" s="106">
        <v>6642</v>
      </c>
      <c r="P298" s="10"/>
      <c r="Q298" s="16">
        <v>2.3597667840399045E-4</v>
      </c>
      <c r="R298"/>
      <c r="S298" s="106">
        <v>9756.6791323379275</v>
      </c>
      <c r="T298" s="10"/>
      <c r="U298" s="16">
        <v>2.4948991627185573E-4</v>
      </c>
      <c r="V298" s="16"/>
      <c r="W298" s="17">
        <v>8593.8206288069323</v>
      </c>
      <c r="X298" s="107"/>
      <c r="Y298" s="108"/>
    </row>
    <row r="299" spans="1:25" x14ac:dyDescent="0.25">
      <c r="A299" s="13">
        <v>957</v>
      </c>
      <c r="C299" s="14" t="s">
        <v>317</v>
      </c>
      <c r="D299" s="10"/>
      <c r="E299" s="16">
        <v>7.488836859967325E-5</v>
      </c>
      <c r="F299"/>
      <c r="G299" s="106">
        <v>2458</v>
      </c>
      <c r="H299" s="10"/>
      <c r="I299" s="16">
        <v>7.8761581741901694E-5</v>
      </c>
      <c r="J299"/>
      <c r="K299" s="106">
        <v>2917</v>
      </c>
      <c r="L299" s="10"/>
      <c r="M299" s="16">
        <v>7.3512269115089029E-5</v>
      </c>
      <c r="N299"/>
      <c r="O299" s="106">
        <v>2125</v>
      </c>
      <c r="P299" s="10"/>
      <c r="Q299" s="16">
        <v>7.1733618524734861E-5</v>
      </c>
      <c r="R299"/>
      <c r="S299" s="106">
        <v>2965.8943573617771</v>
      </c>
      <c r="T299" s="10"/>
      <c r="U299" s="16">
        <v>5.9587709382654036E-5</v>
      </c>
      <c r="V299" s="16"/>
      <c r="W299" s="17">
        <v>2052.5321975659008</v>
      </c>
      <c r="X299" s="107"/>
      <c r="Y299" s="108"/>
    </row>
    <row r="300" spans="1:25" x14ac:dyDescent="0.25">
      <c r="A300" s="13">
        <v>960</v>
      </c>
      <c r="C300" s="14" t="s">
        <v>318</v>
      </c>
      <c r="D300" s="10"/>
      <c r="E300" s="16">
        <v>7.843351587499452E-4</v>
      </c>
      <c r="F300"/>
      <c r="G300" s="106">
        <v>25742</v>
      </c>
      <c r="H300" s="10"/>
      <c r="I300" s="16">
        <v>7.4297019259856906E-4</v>
      </c>
      <c r="J300"/>
      <c r="K300" s="106">
        <v>27519</v>
      </c>
      <c r="L300" s="10"/>
      <c r="M300" s="16">
        <v>7.8624717471093822E-4</v>
      </c>
      <c r="N300"/>
      <c r="O300" s="106">
        <v>22725</v>
      </c>
      <c r="P300" s="10"/>
      <c r="Q300" s="16">
        <v>7.8020165366347091E-4</v>
      </c>
      <c r="R300"/>
      <c r="S300" s="106">
        <v>32258.175870591476</v>
      </c>
      <c r="T300" s="10"/>
      <c r="U300" s="16">
        <v>7.5420990232059339E-4</v>
      </c>
      <c r="V300" s="16"/>
      <c r="W300" s="17">
        <v>25979.184705607848</v>
      </c>
      <c r="X300" s="107"/>
      <c r="Y300" s="108"/>
    </row>
    <row r="301" spans="1:25" x14ac:dyDescent="0.25">
      <c r="A301" s="13">
        <v>961</v>
      </c>
      <c r="C301" s="14" t="s">
        <v>319</v>
      </c>
      <c r="D301" s="10"/>
      <c r="E301" s="16">
        <v>8.3419696653212088E-4</v>
      </c>
      <c r="F301"/>
      <c r="G301" s="106">
        <v>27378</v>
      </c>
      <c r="H301" s="10"/>
      <c r="I301" s="16">
        <v>8.6651189154741124E-4</v>
      </c>
      <c r="J301"/>
      <c r="K301" s="106">
        <v>32095</v>
      </c>
      <c r="L301" s="10"/>
      <c r="M301" s="16">
        <v>8.072946901140286E-4</v>
      </c>
      <c r="N301"/>
      <c r="O301" s="106">
        <v>23333</v>
      </c>
      <c r="P301" s="10"/>
      <c r="Q301" s="16">
        <v>8.2149491777926749E-4</v>
      </c>
      <c r="R301"/>
      <c r="S301" s="106">
        <v>33965.484961598238</v>
      </c>
      <c r="T301" s="10"/>
      <c r="U301" s="16">
        <v>8.4064283002650148E-4</v>
      </c>
      <c r="V301" s="16"/>
      <c r="W301" s="17">
        <v>28956.415562176149</v>
      </c>
      <c r="X301" s="107"/>
      <c r="Y301" s="108"/>
    </row>
    <row r="302" spans="1:25" x14ac:dyDescent="0.25">
      <c r="A302" s="13">
        <v>962</v>
      </c>
      <c r="C302" s="14" t="s">
        <v>320</v>
      </c>
      <c r="D302" s="10"/>
      <c r="E302" s="16">
        <v>0</v>
      </c>
      <c r="F302"/>
      <c r="G302" s="106">
        <v>0</v>
      </c>
      <c r="H302" s="10"/>
      <c r="I302" s="16">
        <v>0</v>
      </c>
      <c r="J302"/>
      <c r="K302" s="106">
        <v>0</v>
      </c>
      <c r="L302" s="10"/>
      <c r="M302" s="16">
        <v>0</v>
      </c>
      <c r="N302"/>
      <c r="O302" s="106">
        <v>0</v>
      </c>
      <c r="P302" s="10"/>
      <c r="Q302" s="16">
        <v>0</v>
      </c>
      <c r="R302"/>
      <c r="S302" s="106">
        <v>0</v>
      </c>
      <c r="T302" s="10"/>
      <c r="U302" s="16">
        <v>0</v>
      </c>
      <c r="V302" s="16"/>
      <c r="W302" s="17">
        <v>0</v>
      </c>
      <c r="X302" s="107"/>
      <c r="Y302" s="108"/>
    </row>
    <row r="303" spans="1:25" x14ac:dyDescent="0.25">
      <c r="A303" s="13">
        <v>963</v>
      </c>
      <c r="C303" s="14" t="s">
        <v>321</v>
      </c>
      <c r="D303" s="10"/>
      <c r="E303" s="16">
        <v>0</v>
      </c>
      <c r="F303"/>
      <c r="G303" s="106">
        <v>0</v>
      </c>
      <c r="H303" s="10"/>
      <c r="I303" s="16">
        <v>0</v>
      </c>
      <c r="J303"/>
      <c r="K303" s="106">
        <v>0</v>
      </c>
      <c r="L303" s="10"/>
      <c r="M303" s="16">
        <v>0</v>
      </c>
      <c r="N303"/>
      <c r="O303" s="106">
        <v>0</v>
      </c>
      <c r="P303" s="10"/>
      <c r="Q303" s="16">
        <v>0</v>
      </c>
      <c r="R303"/>
      <c r="S303" s="106">
        <v>0</v>
      </c>
      <c r="T303" s="10"/>
      <c r="U303" s="16">
        <v>0</v>
      </c>
      <c r="V303" s="16"/>
      <c r="W303" s="17">
        <v>0</v>
      </c>
      <c r="X303" s="107"/>
      <c r="Y303" s="108"/>
    </row>
    <row r="304" spans="1:25" x14ac:dyDescent="0.25">
      <c r="A304" s="13">
        <v>964</v>
      </c>
      <c r="C304" s="14" t="s">
        <v>322</v>
      </c>
      <c r="D304" s="10"/>
      <c r="E304" s="16">
        <v>0</v>
      </c>
      <c r="F304"/>
      <c r="G304" s="106">
        <v>0</v>
      </c>
      <c r="H304" s="10"/>
      <c r="I304" s="16">
        <v>0</v>
      </c>
      <c r="J304"/>
      <c r="K304" s="106">
        <v>0</v>
      </c>
      <c r="L304" s="10"/>
      <c r="M304" s="16">
        <v>0</v>
      </c>
      <c r="N304"/>
      <c r="O304" s="106">
        <v>0</v>
      </c>
      <c r="P304" s="10"/>
      <c r="Q304" s="16">
        <v>0</v>
      </c>
      <c r="R304"/>
      <c r="S304" s="106">
        <v>0</v>
      </c>
      <c r="T304" s="10"/>
      <c r="U304" s="16">
        <v>0</v>
      </c>
      <c r="V304" s="16"/>
      <c r="W304" s="17">
        <v>0</v>
      </c>
      <c r="X304" s="107"/>
      <c r="Y304" s="108"/>
    </row>
    <row r="305" spans="1:25" x14ac:dyDescent="0.25">
      <c r="A305" s="13">
        <v>968</v>
      </c>
      <c r="C305" s="14" t="s">
        <v>323</v>
      </c>
      <c r="D305" s="10"/>
      <c r="E305" s="16">
        <v>0</v>
      </c>
      <c r="F305"/>
      <c r="G305" s="106">
        <v>0</v>
      </c>
      <c r="H305" s="10"/>
      <c r="I305" s="16">
        <v>0</v>
      </c>
      <c r="J305"/>
      <c r="K305" s="106">
        <v>0</v>
      </c>
      <c r="L305" s="10"/>
      <c r="M305" s="16">
        <v>0</v>
      </c>
      <c r="N305"/>
      <c r="O305" s="106">
        <v>0</v>
      </c>
      <c r="P305" s="10"/>
      <c r="Q305" s="16">
        <v>0</v>
      </c>
      <c r="R305"/>
      <c r="S305" s="106">
        <v>0</v>
      </c>
      <c r="T305" s="10"/>
      <c r="U305" s="16">
        <v>0</v>
      </c>
      <c r="V305" s="16"/>
      <c r="W305" s="17">
        <v>0</v>
      </c>
      <c r="X305" s="107"/>
      <c r="Y305" s="108"/>
    </row>
    <row r="306" spans="1:25" x14ac:dyDescent="0.25">
      <c r="A306" s="13">
        <v>972</v>
      </c>
      <c r="C306" s="14" t="s">
        <v>324</v>
      </c>
      <c r="D306" s="10"/>
      <c r="E306" s="16">
        <v>0</v>
      </c>
      <c r="F306"/>
      <c r="G306" s="106">
        <v>0</v>
      </c>
      <c r="H306" s="10"/>
      <c r="I306" s="16">
        <v>0</v>
      </c>
      <c r="J306"/>
      <c r="K306" s="106">
        <v>0</v>
      </c>
      <c r="L306" s="10"/>
      <c r="M306" s="16">
        <v>0</v>
      </c>
      <c r="N306"/>
      <c r="O306" s="106">
        <v>0</v>
      </c>
      <c r="P306" s="10"/>
      <c r="Q306" s="16">
        <v>0</v>
      </c>
      <c r="R306"/>
      <c r="S306" s="106">
        <v>0</v>
      </c>
      <c r="T306" s="10"/>
      <c r="U306" s="16">
        <v>0</v>
      </c>
      <c r="V306" s="16"/>
      <c r="W306" s="17">
        <v>0</v>
      </c>
      <c r="X306" s="107"/>
      <c r="Y306" s="108"/>
    </row>
    <row r="307" spans="1:25" x14ac:dyDescent="0.25">
      <c r="A307" s="13">
        <v>980</v>
      </c>
      <c r="C307" s="14" t="s">
        <v>325</v>
      </c>
      <c r="D307" s="10"/>
      <c r="E307" s="16">
        <v>0</v>
      </c>
      <c r="F307"/>
      <c r="G307" s="106">
        <v>0</v>
      </c>
      <c r="H307" s="10"/>
      <c r="I307" s="16">
        <v>0</v>
      </c>
      <c r="J307"/>
      <c r="K307" s="106">
        <v>0</v>
      </c>
      <c r="L307" s="10"/>
      <c r="M307" s="16">
        <v>0</v>
      </c>
      <c r="N307"/>
      <c r="O307" s="106">
        <v>0</v>
      </c>
      <c r="P307" s="10"/>
      <c r="Q307" s="16">
        <v>0</v>
      </c>
      <c r="R307"/>
      <c r="S307" s="106">
        <v>0</v>
      </c>
      <c r="T307" s="10"/>
      <c r="U307" s="16">
        <v>0</v>
      </c>
      <c r="V307" s="16"/>
      <c r="W307" s="17">
        <v>0</v>
      </c>
      <c r="X307" s="107"/>
      <c r="Y307" s="108"/>
    </row>
    <row r="308" spans="1:25" x14ac:dyDescent="0.25">
      <c r="A308" s="13">
        <v>986</v>
      </c>
      <c r="C308" s="14" t="s">
        <v>326</v>
      </c>
      <c r="D308" s="10"/>
      <c r="E308" s="16">
        <v>0</v>
      </c>
      <c r="F308"/>
      <c r="G308" s="106">
        <v>0</v>
      </c>
      <c r="H308" s="10"/>
      <c r="I308" s="16">
        <v>0</v>
      </c>
      <c r="J308"/>
      <c r="K308" s="106">
        <v>0</v>
      </c>
      <c r="L308" s="10"/>
      <c r="M308" s="16">
        <v>0</v>
      </c>
      <c r="N308"/>
      <c r="O308" s="106">
        <v>0</v>
      </c>
      <c r="P308" s="10"/>
      <c r="Q308" s="16">
        <v>0</v>
      </c>
      <c r="R308"/>
      <c r="S308" s="106">
        <v>0</v>
      </c>
      <c r="T308" s="10"/>
      <c r="U308" s="16">
        <v>0</v>
      </c>
      <c r="V308" s="16"/>
      <c r="W308" s="17">
        <v>0</v>
      </c>
      <c r="X308" s="107"/>
      <c r="Y308" s="108"/>
    </row>
    <row r="309" spans="1:25" x14ac:dyDescent="0.25">
      <c r="A309" s="13">
        <v>989</v>
      </c>
      <c r="C309" s="14" t="s">
        <v>327</v>
      </c>
      <c r="D309" s="10"/>
      <c r="E309" s="16">
        <v>0</v>
      </c>
      <c r="F309"/>
      <c r="G309" s="106">
        <v>0</v>
      </c>
      <c r="H309" s="10"/>
      <c r="I309" s="16">
        <v>0</v>
      </c>
      <c r="J309"/>
      <c r="K309" s="106">
        <v>0</v>
      </c>
      <c r="L309" s="10"/>
      <c r="M309" s="16">
        <v>0</v>
      </c>
      <c r="N309"/>
      <c r="O309" s="106">
        <v>0</v>
      </c>
      <c r="P309" s="10"/>
      <c r="Q309" s="16">
        <v>0</v>
      </c>
      <c r="R309"/>
      <c r="S309" s="106">
        <v>0</v>
      </c>
      <c r="T309" s="10"/>
      <c r="U309" s="16">
        <v>0</v>
      </c>
      <c r="V309" s="16"/>
      <c r="W309" s="17">
        <v>0</v>
      </c>
      <c r="X309" s="107"/>
      <c r="Y309" s="108"/>
    </row>
    <row r="310" spans="1:25" x14ac:dyDescent="0.25">
      <c r="A310" s="13">
        <v>992</v>
      </c>
      <c r="C310" s="14" t="s">
        <v>328</v>
      </c>
      <c r="D310" s="10"/>
      <c r="E310" s="16">
        <v>0</v>
      </c>
      <c r="F310"/>
      <c r="G310" s="106">
        <v>0</v>
      </c>
      <c r="H310" s="10"/>
      <c r="I310" s="16">
        <v>0</v>
      </c>
      <c r="J310"/>
      <c r="K310" s="106">
        <v>0</v>
      </c>
      <c r="L310" s="10"/>
      <c r="M310" s="16">
        <v>0</v>
      </c>
      <c r="N310"/>
      <c r="O310" s="106">
        <v>0</v>
      </c>
      <c r="P310" s="10"/>
      <c r="Q310" s="16">
        <v>0</v>
      </c>
      <c r="R310"/>
      <c r="S310" s="106">
        <v>0</v>
      </c>
      <c r="T310" s="10"/>
      <c r="U310" s="16">
        <v>0</v>
      </c>
      <c r="V310" s="16"/>
      <c r="W310" s="17">
        <v>0</v>
      </c>
      <c r="X310" s="107"/>
      <c r="Y310" s="108"/>
    </row>
    <row r="311" spans="1:25" x14ac:dyDescent="0.25">
      <c r="A311" s="13">
        <v>993</v>
      </c>
      <c r="C311" s="14" t="s">
        <v>329</v>
      </c>
      <c r="D311" s="10"/>
      <c r="E311" s="16">
        <v>0</v>
      </c>
      <c r="F311"/>
      <c r="G311" s="106">
        <v>0</v>
      </c>
      <c r="H311" s="10"/>
      <c r="I311" s="16">
        <v>0</v>
      </c>
      <c r="J311"/>
      <c r="K311" s="106">
        <v>0</v>
      </c>
      <c r="L311" s="10"/>
      <c r="M311" s="16">
        <v>0</v>
      </c>
      <c r="N311"/>
      <c r="O311" s="106">
        <v>0</v>
      </c>
      <c r="P311" s="10"/>
      <c r="Q311" s="16">
        <v>0</v>
      </c>
      <c r="R311"/>
      <c r="S311" s="106">
        <v>0</v>
      </c>
      <c r="T311" s="10"/>
      <c r="U311" s="16">
        <v>0</v>
      </c>
      <c r="V311" s="16"/>
      <c r="W311" s="17">
        <v>0</v>
      </c>
      <c r="X311" s="107"/>
      <c r="Y311" s="108"/>
    </row>
    <row r="312" spans="1:25" x14ac:dyDescent="0.25">
      <c r="A312" s="13">
        <v>995</v>
      </c>
      <c r="C312" s="14" t="s">
        <v>330</v>
      </c>
      <c r="D312" s="10"/>
      <c r="E312" s="16">
        <v>0</v>
      </c>
      <c r="F312"/>
      <c r="G312" s="106">
        <v>0</v>
      </c>
      <c r="H312" s="10"/>
      <c r="I312" s="16">
        <v>0</v>
      </c>
      <c r="J312"/>
      <c r="K312" s="106">
        <v>0</v>
      </c>
      <c r="L312" s="10"/>
      <c r="M312" s="16">
        <v>0</v>
      </c>
      <c r="N312"/>
      <c r="O312" s="106">
        <v>0</v>
      </c>
      <c r="P312" s="10"/>
      <c r="Q312" s="16">
        <v>0</v>
      </c>
      <c r="R312"/>
      <c r="S312" s="106">
        <v>0</v>
      </c>
      <c r="T312" s="10"/>
      <c r="U312" s="16">
        <v>0</v>
      </c>
      <c r="V312" s="16"/>
      <c r="W312" s="17">
        <v>0</v>
      </c>
      <c r="X312" s="107"/>
      <c r="Y312" s="108"/>
    </row>
    <row r="313" spans="1:25" x14ac:dyDescent="0.25">
      <c r="A313" s="13">
        <v>999</v>
      </c>
      <c r="C313" s="14" t="s">
        <v>331</v>
      </c>
      <c r="D313" s="10"/>
      <c r="E313" s="16">
        <v>1.2706347407538105E-2</v>
      </c>
      <c r="F313"/>
      <c r="G313" s="106">
        <v>417024</v>
      </c>
      <c r="H313" s="10"/>
      <c r="I313" s="16">
        <v>1.1935810025110105E-2</v>
      </c>
      <c r="J313"/>
      <c r="K313" s="106">
        <v>442097</v>
      </c>
      <c r="L313" s="10"/>
      <c r="M313" s="19">
        <v>1.1734723176793804E-2</v>
      </c>
      <c r="N313"/>
      <c r="O313" s="106">
        <v>339169</v>
      </c>
      <c r="P313" s="10"/>
      <c r="Q313" s="19">
        <v>1.1471092859550116E-2</v>
      </c>
      <c r="R313"/>
      <c r="S313" s="106">
        <v>474283.1922410457</v>
      </c>
      <c r="T313" s="10"/>
      <c r="U313" s="19">
        <v>1.1123485380492201E-2</v>
      </c>
      <c r="V313" s="109"/>
      <c r="W313" s="18">
        <v>383154.71645332308</v>
      </c>
      <c r="X313" s="107"/>
      <c r="Y313" s="108"/>
    </row>
    <row r="314" spans="1:25" x14ac:dyDescent="0.25">
      <c r="C314" s="10"/>
      <c r="E314" s="22"/>
      <c r="F314"/>
      <c r="G314" s="110"/>
      <c r="I314" s="22"/>
      <c r="J314"/>
      <c r="K314" s="110"/>
      <c r="M314" s="22"/>
      <c r="N314"/>
      <c r="O314" s="110"/>
      <c r="P314" s="2"/>
      <c r="Q314" s="22"/>
      <c r="R314"/>
      <c r="S314" s="110"/>
      <c r="T314" s="2"/>
      <c r="U314" s="22"/>
      <c r="V314" s="22"/>
      <c r="W314" s="2"/>
    </row>
    <row r="315" spans="1:25" ht="15.75" thickBot="1" x14ac:dyDescent="0.3">
      <c r="A315" s="4" t="s">
        <v>332</v>
      </c>
      <c r="E315" s="25">
        <v>1</v>
      </c>
      <c r="F315"/>
      <c r="G315" s="111">
        <v>32820120</v>
      </c>
      <c r="I315" s="25">
        <v>0.99999999999999967</v>
      </c>
      <c r="J315"/>
      <c r="K315" s="111">
        <v>37039565</v>
      </c>
      <c r="M315" s="25">
        <v>1</v>
      </c>
      <c r="N315"/>
      <c r="O315" s="111">
        <v>28903008</v>
      </c>
      <c r="P315" s="24"/>
      <c r="Q315" s="25">
        <v>1</v>
      </c>
      <c r="R315"/>
      <c r="S315" s="111">
        <v>41345946.549999982</v>
      </c>
      <c r="T315" s="24"/>
      <c r="U315" s="25">
        <v>1</v>
      </c>
      <c r="V315" s="112"/>
      <c r="W315" s="23">
        <v>34445562.999999993</v>
      </c>
      <c r="X315" s="99"/>
    </row>
    <row r="316" spans="1:25" ht="15.75" thickTop="1" x14ac:dyDescent="0.25">
      <c r="E316" s="26"/>
      <c r="I316" s="26"/>
      <c r="M316" s="26"/>
      <c r="Q316" s="26"/>
      <c r="W316" s="108"/>
    </row>
  </sheetData>
  <sheetProtection algorithmName="SHA-512" hashValue="nlQzUXINlYGrtEMTvO9DGPV1hV6SRXYvamdaDoecnPHStvSU2gnTGghrowMon5JNbudQjYNhYO/paW5xA5P8tA==" saltValue="aY0tr2oaJeHqT5Iltz3Ovw==" spinCount="100000" sheet="1" objects="1" scenarios="1"/>
  <mergeCells count="5">
    <mergeCell ref="E2:G2"/>
    <mergeCell ref="I2:K2"/>
    <mergeCell ref="M2:O2"/>
    <mergeCell ref="Q2:S2"/>
    <mergeCell ref="U2:W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JE template</vt:lpstr>
      <vt:lpstr>A Employer Allocation - No 158</vt:lpstr>
      <vt:lpstr>B OPEB Expense</vt:lpstr>
      <vt:lpstr>C Liability Recon</vt:lpstr>
      <vt:lpstr>D Net Liab Recon</vt:lpstr>
      <vt:lpstr>E Deferred InOutFlows</vt:lpstr>
      <vt:lpstr>F Schedule of Def InOut</vt:lpstr>
      <vt:lpstr>G Proportionate Share</vt:lpstr>
      <vt:lpstr>H Schedule of Benefit Pmt</vt:lpstr>
      <vt:lpstr>I PY Deferred InOutFlows</vt:lpstr>
      <vt:lpstr>'A Employer Allocation - No 158'!Print_Area</vt:lpstr>
      <vt:lpstr>'A Employer Allocation - No 158'!Print_Titles</vt:lpstr>
      <vt:lpstr>'B OPEB Expense'!Print_Titles</vt:lpstr>
      <vt:lpstr>'C Liability Recon'!Print_Titles</vt:lpstr>
      <vt:lpstr>'D Net Liab Recon'!Print_Titles</vt:lpstr>
      <vt:lpstr>'E Deferred InOutFlows'!Print_Titles</vt:lpstr>
      <vt:lpstr>'F Schedule of Def InOut'!Print_Titles</vt:lpstr>
      <vt:lpstr>'G Proportionate Share'!Print_Titles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Kadlubek</dc:creator>
  <cp:lastModifiedBy>VITA Program</cp:lastModifiedBy>
  <dcterms:created xsi:type="dcterms:W3CDTF">2022-06-15T19:14:27Z</dcterms:created>
  <dcterms:modified xsi:type="dcterms:W3CDTF">2022-09-08T17:35:44Z</dcterms:modified>
</cp:coreProperties>
</file>