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Year End Attachments &amp; Info\FY21 CAFR\FY21 GASB 75\To be Published\"/>
    </mc:Choice>
  </mc:AlternateContent>
  <workbookProtection workbookPassword="EE0B" lockStructure="1"/>
  <bookViews>
    <workbookView xWindow="0" yWindow="0" windowWidth="28800" windowHeight="11400"/>
  </bookViews>
  <sheets>
    <sheet name="JE template" sheetId="8" r:id="rId1"/>
    <sheet name="A Employer Allocation - No 158" sheetId="1" r:id="rId2"/>
    <sheet name="B OPEB Expense" sheetId="2" r:id="rId3"/>
    <sheet name="C Liability Recon" sheetId="3" r:id="rId4"/>
    <sheet name="D Net Liab Recon" sheetId="4" r:id="rId5"/>
    <sheet name="E Deferred InOutFlows" sheetId="5" r:id="rId6"/>
    <sheet name="F Schedule of Def InOut" sheetId="6" r:id="rId7"/>
    <sheet name="G Proportionate Share" sheetId="7" r:id="rId8"/>
    <sheet name="H Schedule of Benefit Pmt" sheetId="9" r:id="rId9"/>
    <sheet name="I PY Deferred InOutFlows" sheetId="10" r:id="rId10"/>
  </sheets>
  <externalReferences>
    <externalReference r:id="rId11"/>
    <externalReference r:id="rId12"/>
    <externalReference r:id="rId13"/>
  </externalReferences>
  <definedNames>
    <definedName name="_xlnm._FilterDatabase" localSheetId="9" hidden="1">'I PY Deferred InOutFlows'!$A$12:$W$319</definedName>
    <definedName name="AveFutWorkLife" localSheetId="8">'[1]Current Year Input'!$B$31</definedName>
    <definedName name="AveFutWorkLife">'[2]Current Year Input'!$B$31</definedName>
    <definedName name="DR" localSheetId="8">'[1]Current Year Input'!$B$8</definedName>
    <definedName name="DR">'[2]Current Year Input'!$B$8</definedName>
    <definedName name="ERContrib">'[2]Current Year Input'!$B$13</definedName>
    <definedName name="Expense" localSheetId="8">'[1]Current Year Input'!$B$14</definedName>
    <definedName name="Expense">'[2]Current Year Input'!$B$14</definedName>
    <definedName name="fy" localSheetId="8">#REF!</definedName>
    <definedName name="fy" localSheetId="9">#REF!</definedName>
    <definedName name="fy" localSheetId="0">#REF!</definedName>
    <definedName name="fy">#REF!</definedName>
    <definedName name="JE" localSheetId="8">#REF!</definedName>
    <definedName name="JE">#REF!</definedName>
    <definedName name="MeasDt">'[2]Current Year Input'!$B$4</definedName>
    <definedName name="MVA" localSheetId="8">'[1]Current Year Input'!$B$16</definedName>
    <definedName name="MVA">'[2]Current Year Input'!$B$16</definedName>
    <definedName name="_xlnm.Print_Titles" localSheetId="8">'H Schedule of Benefit Pmt'!$1:$4</definedName>
    <definedName name="TOL" localSheetId="8">'[1]Current Year Input'!$B$15</definedName>
    <definedName name="TOL">'[2]Current Year Input'!$B$15</definedName>
    <definedName name="TOL.py" localSheetId="8">'[1]Current Year Input'!$B$12</definedName>
    <definedName name="TOL.py">'[2]Current Year Input'!$B$12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314" i="9" l="1"/>
  <c r="F314" i="9"/>
  <c r="G314" i="9"/>
  <c r="I13" i="8" l="1"/>
  <c r="H56" i="8" l="1"/>
  <c r="I57" i="8" s="1"/>
  <c r="E56" i="8"/>
  <c r="F57" i="8" s="1"/>
  <c r="I43" i="8"/>
  <c r="I42" i="8"/>
  <c r="H41" i="8"/>
  <c r="H40" i="8"/>
  <c r="F43" i="8"/>
  <c r="F42" i="8"/>
  <c r="E41" i="8"/>
  <c r="E40" i="8"/>
  <c r="H29" i="8"/>
  <c r="H19" i="8" s="1"/>
  <c r="E29" i="8"/>
  <c r="H20" i="8"/>
  <c r="H12" i="8"/>
  <c r="E20" i="8"/>
  <c r="H11" i="8"/>
  <c r="F13" i="8"/>
  <c r="E12" i="8"/>
  <c r="E11" i="8"/>
  <c r="S314" i="9"/>
  <c r="Q314" i="9"/>
  <c r="O314" i="9"/>
  <c r="M314" i="9"/>
  <c r="K314" i="9"/>
  <c r="I314" i="9"/>
  <c r="H54" i="8"/>
  <c r="H37" i="8"/>
  <c r="F30" i="8"/>
  <c r="H27" i="8"/>
  <c r="E19" i="8"/>
  <c r="H9" i="8"/>
  <c r="C3" i="8"/>
  <c r="F45" i="8" l="1"/>
  <c r="I30" i="8"/>
  <c r="H15" i="8"/>
  <c r="I14" i="8" s="1"/>
  <c r="H39" i="8" s="1"/>
  <c r="H46" i="8" s="1"/>
  <c r="E15" i="8"/>
  <c r="F14" i="8" s="1"/>
  <c r="E39" i="8" s="1"/>
  <c r="E46" i="8" s="1"/>
  <c r="E18" i="8"/>
  <c r="H18" i="8"/>
  <c r="I45" i="8"/>
  <c r="I44" i="8" l="1"/>
  <c r="I47" i="8" s="1"/>
  <c r="F44" i="8"/>
  <c r="F47" i="8" s="1"/>
  <c r="I15" i="8"/>
  <c r="F15" i="8"/>
  <c r="I46" i="8" l="1"/>
  <c r="F46" i="8"/>
</calcChain>
</file>

<file path=xl/comments1.xml><?xml version="1.0" encoding="utf-8"?>
<comments xmlns="http://schemas.openxmlformats.org/spreadsheetml/2006/main">
  <authors>
    <author>VITA Program</author>
  </authors>
  <commentList>
    <comment ref="E18" authorId="0" shapeId="0">
      <text>
        <r>
          <rPr>
            <b/>
            <sz val="9"/>
            <color indexed="81"/>
            <rFont val="Tahoma"/>
            <family val="2"/>
          </rPr>
          <t xml:space="preserve">DHRM:  
</t>
        </r>
        <r>
          <rPr>
            <sz val="9"/>
            <color indexed="81"/>
            <rFont val="Tahoma"/>
            <family val="2"/>
          </rPr>
          <t>Amount differ because of rounding</t>
        </r>
        <r>
          <rPr>
            <sz val="9"/>
            <color indexed="81"/>
            <rFont val="Tahoma"/>
            <family val="2"/>
          </rPr>
          <t xml:space="preserve">
</t>
        </r>
      </text>
    </comment>
    <comment ref="H18" authorId="0" shapeId="0">
      <text>
        <r>
          <rPr>
            <b/>
            <sz val="9"/>
            <color indexed="81"/>
            <rFont val="Tahoma"/>
            <family val="2"/>
          </rPr>
          <t>DHRM:</t>
        </r>
        <r>
          <rPr>
            <sz val="9"/>
            <color indexed="81"/>
            <rFont val="Tahoma"/>
            <family val="2"/>
          </rPr>
          <t xml:space="preserve">
Amount differ because of rounding</t>
        </r>
      </text>
    </comment>
    <comment ref="F44" authorId="0" shapeId="0">
      <text>
        <r>
          <rPr>
            <b/>
            <sz val="9"/>
            <color indexed="81"/>
            <rFont val="Tahoma"/>
            <family val="2"/>
          </rPr>
          <t xml:space="preserve">DHRM:
</t>
        </r>
        <r>
          <rPr>
            <sz val="9"/>
            <color indexed="81"/>
            <rFont val="Tahoma"/>
            <family val="2"/>
          </rPr>
          <t xml:space="preserve">The amount will differ slightly because of rounding.
</t>
        </r>
      </text>
    </comment>
    <comment ref="I44" authorId="0" shapeId="0">
      <text>
        <r>
          <rPr>
            <b/>
            <sz val="9"/>
            <color indexed="81"/>
            <rFont val="Tahoma"/>
            <family val="2"/>
          </rPr>
          <t xml:space="preserve">DHRM:
</t>
        </r>
        <r>
          <rPr>
            <sz val="9"/>
            <color indexed="81"/>
            <rFont val="Tahoma"/>
            <family val="2"/>
          </rPr>
          <t>The amount will differ slightly because of rounding.</t>
        </r>
        <r>
          <rPr>
            <sz val="9"/>
            <color indexed="81"/>
            <rFont val="Tahoma"/>
            <family val="2"/>
          </rPr>
          <t xml:space="preserve">
</t>
        </r>
      </text>
    </comment>
  </commentList>
</comments>
</file>

<file path=xl/sharedStrings.xml><?xml version="1.0" encoding="utf-8"?>
<sst xmlns="http://schemas.openxmlformats.org/spreadsheetml/2006/main" count="3255" uniqueCount="477">
  <si>
    <t>Appendix A - Employer Allocations &amp; Sensitivity</t>
  </si>
  <si>
    <t>A</t>
  </si>
  <si>
    <t>B</t>
  </si>
  <si>
    <t>C</t>
  </si>
  <si>
    <t>D</t>
  </si>
  <si>
    <t>E</t>
  </si>
  <si>
    <t>F</t>
  </si>
  <si>
    <t>G</t>
  </si>
  <si>
    <t>H</t>
  </si>
  <si>
    <t>I</t>
  </si>
  <si>
    <t>J</t>
  </si>
  <si>
    <t>K</t>
  </si>
  <si>
    <t>L</t>
  </si>
  <si>
    <t>Employer</t>
  </si>
  <si>
    <t>Allocation</t>
  </si>
  <si>
    <t>Total OPEB</t>
  </si>
  <si>
    <t>Discount Rate</t>
  </si>
  <si>
    <t>Trend</t>
  </si>
  <si>
    <t>Employer #</t>
  </si>
  <si>
    <t>Contributions</t>
  </si>
  <si>
    <t>Percentage</t>
  </si>
  <si>
    <t>Liability</t>
  </si>
  <si>
    <t>Down</t>
  </si>
  <si>
    <t>Base</t>
  </si>
  <si>
    <t>Up</t>
  </si>
  <si>
    <t>VRS Retirees, Survivors, LTD Participants</t>
  </si>
  <si>
    <t>Non-Annuitant Survivors, Extended Coverage</t>
  </si>
  <si>
    <t>ORP Retirees, Survivors, LTD Participants</t>
  </si>
  <si>
    <t>Various TLC Govt Groups</t>
  </si>
  <si>
    <t>Various TLC School Groups</t>
  </si>
  <si>
    <t>POTOMAC RIVER FISHERIES</t>
  </si>
  <si>
    <t>New River Valley Emergency Communications</t>
  </si>
  <si>
    <t xml:space="preserve">Senate of Virginia            </t>
  </si>
  <si>
    <t xml:space="preserve">Virginia House of Delegates   </t>
  </si>
  <si>
    <t>Leg Dept Reversion Clear Acct</t>
  </si>
  <si>
    <t>Magistrates</t>
  </si>
  <si>
    <t>Div of Legislative Services</t>
  </si>
  <si>
    <t>Div of Legislative Auto Sys</t>
  </si>
  <si>
    <t>Joint Leg Audit &amp; Review Comm</t>
  </si>
  <si>
    <t>Supreme Court of Virginia</t>
  </si>
  <si>
    <t>Judicial Inquiry And Rev Comm</t>
  </si>
  <si>
    <t>Circuit Courts</t>
  </si>
  <si>
    <t>General District Courts</t>
  </si>
  <si>
    <t>Juv and Dom Relations Dist Crt</t>
  </si>
  <si>
    <t>Combined District Courts</t>
  </si>
  <si>
    <t>Virginia State Bar</t>
  </si>
  <si>
    <t>Lieutenant Governor</t>
  </si>
  <si>
    <t>Office of the Governor</t>
  </si>
  <si>
    <t>Dept of Planning and Budget</t>
  </si>
  <si>
    <t>Dept of Military Affairs</t>
  </si>
  <si>
    <t xml:space="preserve">Governors Comm on Govt Reform </t>
  </si>
  <si>
    <t>Court of Appeals of Virginia</t>
  </si>
  <si>
    <t>Gov Comm on Champion Schools</t>
  </si>
  <si>
    <t xml:space="preserve">Dept of Emergency Management  </t>
  </si>
  <si>
    <t xml:space="preserve">Virginia Veterans Care Center </t>
  </si>
  <si>
    <t>Dept of Human Resource Mgmt</t>
  </si>
  <si>
    <t>Dept of Veterans Affairs</t>
  </si>
  <si>
    <t>State Board of Elections</t>
  </si>
  <si>
    <t>Auditor of Public Accounts</t>
  </si>
  <si>
    <t>Va Inform Providers Net Auth</t>
  </si>
  <si>
    <t xml:space="preserve">Va Information Technologies   </t>
  </si>
  <si>
    <t>Dept of Technology Planning</t>
  </si>
  <si>
    <t>Dept of Information Technology</t>
  </si>
  <si>
    <t>Dept of Criminal Justice Svcs</t>
  </si>
  <si>
    <t>Attorney General &amp; Dept of Law</t>
  </si>
  <si>
    <t xml:space="preserve">Virginia Crime Commission     </t>
  </si>
  <si>
    <t>Div of Debt Collection</t>
  </si>
  <si>
    <t>The Science Museum of Virginia</t>
  </si>
  <si>
    <t>Office State Inspector General</t>
  </si>
  <si>
    <t>Virginia Comm for the Arts</t>
  </si>
  <si>
    <t xml:space="preserve">Admin of Health Insurance     </t>
  </si>
  <si>
    <t xml:space="preserve">Dept of the St Internal Audit </t>
  </si>
  <si>
    <t>Dept of Accounts</t>
  </si>
  <si>
    <t>Dept of the Treasury</t>
  </si>
  <si>
    <t>Dept of Motor Vehicles</t>
  </si>
  <si>
    <t>Dept of State Police</t>
  </si>
  <si>
    <t>Compensation Board</t>
  </si>
  <si>
    <t>Va Crim Sentencing Commission</t>
  </si>
  <si>
    <t>Dept of Taxation</t>
  </si>
  <si>
    <t>Dept Accounts Transfer Payments</t>
  </si>
  <si>
    <t>Dept for the Aging</t>
  </si>
  <si>
    <t>Virginia Management Fellows Program Administration</t>
  </si>
  <si>
    <t>Dept of Housing and Comm Dev</t>
  </si>
  <si>
    <t>Secretary of the Commonwealth</t>
  </si>
  <si>
    <t xml:space="preserve">Commonwealth Competition Coun </t>
  </si>
  <si>
    <t xml:space="preserve">Human Rights Council          </t>
  </si>
  <si>
    <t>State Corporation Commission</t>
  </si>
  <si>
    <t>State Lottery Department</t>
  </si>
  <si>
    <t xml:space="preserve">Dept of Charitable Gaming     </t>
  </si>
  <si>
    <t>Virginia College Savings Plan</t>
  </si>
  <si>
    <t>Va Off Protection &amp; Advocacy</t>
  </si>
  <si>
    <t>Secretary of Administration</t>
  </si>
  <si>
    <t>Dept of Labor and Industry</t>
  </si>
  <si>
    <t>Virginia Employment Commission</t>
  </si>
  <si>
    <t>Secretary of Natural Resources</t>
  </si>
  <si>
    <t xml:space="preserve">Secretary of Technology       </t>
  </si>
  <si>
    <t>Secretary of Education</t>
  </si>
  <si>
    <t>Secretary of Transportation</t>
  </si>
  <si>
    <t>Secretary of Public Safety</t>
  </si>
  <si>
    <t>Sec of Health &amp; Human Resource</t>
  </si>
  <si>
    <t>Secretary of Finance</t>
  </si>
  <si>
    <t>Va Workers Compensation Comm</t>
  </si>
  <si>
    <t>Secretary of Commerce &amp; Trade</t>
  </si>
  <si>
    <t xml:space="preserve">Secretary of Agr and Forestry </t>
  </si>
  <si>
    <t>Dept of General Services</t>
  </si>
  <si>
    <t>Direct Aid to Public Education</t>
  </si>
  <si>
    <t>Dept Conservation &amp; Recreation</t>
  </si>
  <si>
    <t>Comp Srvs At-Risk Youth &amp; Family</t>
  </si>
  <si>
    <t>Dept of Education</t>
  </si>
  <si>
    <t xml:space="preserve">The Library of Virginia       </t>
  </si>
  <si>
    <t>Woodrow Wilson Rehab Center</t>
  </si>
  <si>
    <t>College of William and Mary</t>
  </si>
  <si>
    <t>VCU Health System Authority</t>
  </si>
  <si>
    <t>University of Virginia</t>
  </si>
  <si>
    <t>VPI &amp; State University</t>
  </si>
  <si>
    <t xml:space="preserve">UVA Medical Center            </t>
  </si>
  <si>
    <t>Virginia Military Institute</t>
  </si>
  <si>
    <t>Virginia State University</t>
  </si>
  <si>
    <t>Norfolk State University</t>
  </si>
  <si>
    <t xml:space="preserve">Longwood University           </t>
  </si>
  <si>
    <t xml:space="preserve">University of Mary Washington </t>
  </si>
  <si>
    <t>James Madison University</t>
  </si>
  <si>
    <t>Radford University</t>
  </si>
  <si>
    <t xml:space="preserve">Va Sch for Deaf/Blind         </t>
  </si>
  <si>
    <t>Va Sch for Deaf/Blind-Hampton</t>
  </si>
  <si>
    <t xml:space="preserve">Melchers-Monroe Memorials     </t>
  </si>
  <si>
    <t>Old Dominion University</t>
  </si>
  <si>
    <t>Dept of Professional &amp; Occ Reg</t>
  </si>
  <si>
    <t>Dept of Health Professions</t>
  </si>
  <si>
    <t>Board of Accountancy</t>
  </si>
  <si>
    <t xml:space="preserve">Coop Ext &amp; Agric Exp Station  </t>
  </si>
  <si>
    <t>VPI &amp; SU Research Department</t>
  </si>
  <si>
    <t>VPI &amp; SU Extension Department</t>
  </si>
  <si>
    <t>Dept of Minority Bus Enterpris</t>
  </si>
  <si>
    <t xml:space="preserve">Board of Bar Examiners        </t>
  </si>
  <si>
    <t>Cooper Ext &amp; Agric Res Service</t>
  </si>
  <si>
    <t>Virginia Commonwealth Univ</t>
  </si>
  <si>
    <t>Virginia Museum of Fine Arts</t>
  </si>
  <si>
    <t xml:space="preserve">Frontier Culture Museum of Va </t>
  </si>
  <si>
    <t>Richard Bland College</t>
  </si>
  <si>
    <t>Christopher Newport University</t>
  </si>
  <si>
    <t>St Council of Higher Education</t>
  </si>
  <si>
    <t xml:space="preserve">UVA College at Wise           </t>
  </si>
  <si>
    <t>George Mason University</t>
  </si>
  <si>
    <t>Virginia Community College Sys</t>
  </si>
  <si>
    <t>Dept f/Aging &amp; Rehab Services</t>
  </si>
  <si>
    <t>Va Rehab Center for the Blind</t>
  </si>
  <si>
    <t>Va Institute of Marine Science</t>
  </si>
  <si>
    <t>Va Community Coll Sys Utility</t>
  </si>
  <si>
    <t>New River Community College</t>
  </si>
  <si>
    <t>Southside Va Community College</t>
  </si>
  <si>
    <t xml:space="preserve">Paul D Camp Community College </t>
  </si>
  <si>
    <t>Rappahannock Community College</t>
  </si>
  <si>
    <t>Danville Community College</t>
  </si>
  <si>
    <t>Northern Va Community College</t>
  </si>
  <si>
    <t>Piedmont Va Community College</t>
  </si>
  <si>
    <t xml:space="preserve">J Sargeant Reynolds Comm Coll </t>
  </si>
  <si>
    <t>Eastern Shore Community Coll</t>
  </si>
  <si>
    <t xml:space="preserve">Patrick Henry Comm Coll       </t>
  </si>
  <si>
    <t>Va Western Community College</t>
  </si>
  <si>
    <t xml:space="preserve">Dabney S Lancaster Comm Coll  </t>
  </si>
  <si>
    <t>Wytheville Community College</t>
  </si>
  <si>
    <t>John Tyler Community College</t>
  </si>
  <si>
    <t>Blue Ridge Community College</t>
  </si>
  <si>
    <t>Central Va Community College</t>
  </si>
  <si>
    <t>Thomas Nelson Comm College</t>
  </si>
  <si>
    <t>Southwest Virginia Comm Coll</t>
  </si>
  <si>
    <t xml:space="preserve">Tidewater Community College   </t>
  </si>
  <si>
    <t>VA Highlands Community College</t>
  </si>
  <si>
    <t>Germanna Community College</t>
  </si>
  <si>
    <t>Lord Fairfax Community College</t>
  </si>
  <si>
    <t>Mountain Empire Community Coll</t>
  </si>
  <si>
    <t>Dept of Agri &amp; Cons Services</t>
  </si>
  <si>
    <t>State Milk Commission</t>
  </si>
  <si>
    <t>Va Economic Dev Partnership</t>
  </si>
  <si>
    <t>Va National Defense Industrial</t>
  </si>
  <si>
    <t xml:space="preserve">Chippokes Plantation Farm Fd  </t>
  </si>
  <si>
    <t xml:space="preserve">Virginia Tourism Authority    </t>
  </si>
  <si>
    <t>Dept of Business Assistance</t>
  </si>
  <si>
    <t xml:space="preserve">Off of Workforce Development  </t>
  </si>
  <si>
    <t>Virginia-Israel Advisory Board</t>
  </si>
  <si>
    <t>Dept Small Bus/Supplier Div</t>
  </si>
  <si>
    <t>Fort Monroe Authority</t>
  </si>
  <si>
    <t>Jamestown-Yorktown Commemor</t>
  </si>
  <si>
    <t>Marine Resources Commission</t>
  </si>
  <si>
    <t>Dept Game and Inland Fisheries</t>
  </si>
  <si>
    <t>Virginia Racing Commission</t>
  </si>
  <si>
    <t>Virginia Port Authority</t>
  </si>
  <si>
    <t>Chesapeake Bay Local Asst Dept</t>
  </si>
  <si>
    <t xml:space="preserve">Dept Mines Minerals &amp; Energy  </t>
  </si>
  <si>
    <t xml:space="preserve">Dept of Forestry              </t>
  </si>
  <si>
    <t>Comm on Va Alcohol Saf Act Pro</t>
  </si>
  <si>
    <t xml:space="preserve">Gunston Hall                  </t>
  </si>
  <si>
    <t>Dept of Historic Resources</t>
  </si>
  <si>
    <t>Jamestown-Yorktown Foundation</t>
  </si>
  <si>
    <t>Dept of Environmental Quality</t>
  </si>
  <si>
    <t>Gov Adv Cncl Self-Det &amp; Fed</t>
  </si>
  <si>
    <t xml:space="preserve">Govs Comm On Comp &amp; Equit Tax </t>
  </si>
  <si>
    <t xml:space="preserve">Govs Comm On Env Stewardship  </t>
  </si>
  <si>
    <t xml:space="preserve">Govs Comm on Phy Fitness &amp; Sp </t>
  </si>
  <si>
    <t>Secretary of Veterans Affairs and Homeland Security</t>
  </si>
  <si>
    <t>Dept of Transportation</t>
  </si>
  <si>
    <t>Central Garage</t>
  </si>
  <si>
    <t>Dept of Rail &amp; Public Trans</t>
  </si>
  <si>
    <t>Motor Vehicle Dealer Board</t>
  </si>
  <si>
    <t>BRD Towing and Recovery Operator</t>
  </si>
  <si>
    <t>Dept of Health</t>
  </si>
  <si>
    <t>Dept of Medical Asst Services</t>
  </si>
  <si>
    <t>Va Bd for People With Disabil</t>
  </si>
  <si>
    <t>Dept of Corrections</t>
  </si>
  <si>
    <t>Dept f/t Blind &amp; Vision Impair</t>
  </si>
  <si>
    <t>Central State Hospital</t>
  </si>
  <si>
    <t>Eastern State Hospital</t>
  </si>
  <si>
    <t>Southwestern Va Ment Hlth Inst</t>
  </si>
  <si>
    <t>Western State Hospital</t>
  </si>
  <si>
    <t>Central Virginia Training Ctr</t>
  </si>
  <si>
    <t xml:space="preserve">COV Center for Child &amp; Adoles </t>
  </si>
  <si>
    <t>Powhatan Correctional Center</t>
  </si>
  <si>
    <t>Virginia Corr Enterprises</t>
  </si>
  <si>
    <t>Virginia Corr Center for Women</t>
  </si>
  <si>
    <t>Southampton Memorial Hospital</t>
  </si>
  <si>
    <t>Bland Correctional Center</t>
  </si>
  <si>
    <t>James River Correctional Ctr</t>
  </si>
  <si>
    <t>Dept Behav Hlth &amp; Develop Svcs</t>
  </si>
  <si>
    <t>Powhatan Recpt and Class Ctr</t>
  </si>
  <si>
    <t xml:space="preserve">Office Inspec Gen Behav &amp; Dev </t>
  </si>
  <si>
    <t>Southeastern Va Training Centr</t>
  </si>
  <si>
    <t>Catawba Hospital</t>
  </si>
  <si>
    <t>Northern Virginia Training Ctr</t>
  </si>
  <si>
    <t>Southside Va Training Center</t>
  </si>
  <si>
    <t>No Va Mental Health Institute</t>
  </si>
  <si>
    <t>Piedmont Geriatric Hospital</t>
  </si>
  <si>
    <t>Brunswick Correctional Center</t>
  </si>
  <si>
    <t xml:space="preserve">Staunton Correctional Center  </t>
  </si>
  <si>
    <t xml:space="preserve">Sussex I State Prison         </t>
  </si>
  <si>
    <t xml:space="preserve">Sussex II State Prison        </t>
  </si>
  <si>
    <t xml:space="preserve">Wallens Ridge State Prison    </t>
  </si>
  <si>
    <t>Southampton Intensive Treat Ct</t>
  </si>
  <si>
    <t xml:space="preserve">St Brides Correctional Center </t>
  </si>
  <si>
    <t>Southwestern Va Training Ctr</t>
  </si>
  <si>
    <t>Southern Va Mental Health Inst</t>
  </si>
  <si>
    <t>Southampton Reception &amp; Class</t>
  </si>
  <si>
    <t xml:space="preserve">Red Onion State Prison        </t>
  </si>
  <si>
    <t>Employee Rel &amp; Trg Div</t>
  </si>
  <si>
    <t xml:space="preserve">Fluvanna Corr Ctr for Women   </t>
  </si>
  <si>
    <t>Mecklenburg Correctional Ctr</t>
  </si>
  <si>
    <t>Nottoway Correctional Center</t>
  </si>
  <si>
    <t>Marion Correctional Center</t>
  </si>
  <si>
    <t xml:space="preserve">Hiram W Davis Medical Center  </t>
  </si>
  <si>
    <t>Buckingham Correctional Center</t>
  </si>
  <si>
    <t>Dept of Correctional Education</t>
  </si>
  <si>
    <t>Va Dep F/T Deaf &amp; Hard of Hear</t>
  </si>
  <si>
    <t>Deep Meadow Correctional Ctr</t>
  </si>
  <si>
    <t>Deerfield Correctional Center</t>
  </si>
  <si>
    <t>Augusta Correctional Center</t>
  </si>
  <si>
    <t xml:space="preserve">Div of Institutions           </t>
  </si>
  <si>
    <t>Western Region Corr Fld Units</t>
  </si>
  <si>
    <t>Northern Region Corr Fld Units</t>
  </si>
  <si>
    <t>Central Region Corr Fld Unit</t>
  </si>
  <si>
    <t>Eastern Region Corr Fld Unit</t>
  </si>
  <si>
    <t xml:space="preserve">Dept f/t Rights of Va w/Disab </t>
  </si>
  <si>
    <t>Dept of Social Services</t>
  </si>
  <si>
    <t>Virginia Parole Board</t>
  </si>
  <si>
    <t>Div of Community Corrections</t>
  </si>
  <si>
    <t>Keen Mountain Correctional Ctr</t>
  </si>
  <si>
    <t xml:space="preserve">Greensville Correctional Ctr  </t>
  </si>
  <si>
    <t>Dillwyn Correctional Center</t>
  </si>
  <si>
    <t>Indian Creek Corr Center</t>
  </si>
  <si>
    <t>Haynesville Correctional Ctr</t>
  </si>
  <si>
    <t>Coffeewood Correctional Center</t>
  </si>
  <si>
    <t>Lunenburg Correctional Center</t>
  </si>
  <si>
    <t>Pocahontas Correctional Center</t>
  </si>
  <si>
    <t>Green Rock Correctional Center</t>
  </si>
  <si>
    <t xml:space="preserve">Dept of Juvenile Justice      </t>
  </si>
  <si>
    <t>Dept of Forensic Science</t>
  </si>
  <si>
    <t>River North Correctional Cntr</t>
  </si>
  <si>
    <t>Culpeper Correctional Facility for Women</t>
  </si>
  <si>
    <t>Va Center for Behavioral Rehab</t>
  </si>
  <si>
    <t>Capital Sq Preservation Coun</t>
  </si>
  <si>
    <t>Va Freedom of Info Advisory Cl</t>
  </si>
  <si>
    <t>Virginia Disability Commission</t>
  </si>
  <si>
    <t>Comm on Population Grow &amp; Dev</t>
  </si>
  <si>
    <t>Virginia Commission on Youth</t>
  </si>
  <si>
    <t xml:space="preserve">Virginia Housing Commission   </t>
  </si>
  <si>
    <t>Dept of Aviation</t>
  </si>
  <si>
    <t>Chesapeake Bay Commission</t>
  </si>
  <si>
    <t>Joint Comm on Health Care</t>
  </si>
  <si>
    <t xml:space="preserve">Dr Martin L King Jr Mem Comm  </t>
  </si>
  <si>
    <t xml:space="preserve">Joint Comm on Techn &amp; Science </t>
  </si>
  <si>
    <t xml:space="preserve">Indigent Defense Commission   </t>
  </si>
  <si>
    <t>Personal Prop Tax Relief Act</t>
  </si>
  <si>
    <t>Tobacco Commission</t>
  </si>
  <si>
    <t>Va Foundation Healthy Youth</t>
  </si>
  <si>
    <t>Substance Abuse Prevention Off</t>
  </si>
  <si>
    <t xml:space="preserve">Va Sesquicent Amer Civil War  </t>
  </si>
  <si>
    <t xml:space="preserve">Virginia Enterprise Appl Prog </t>
  </si>
  <si>
    <t xml:space="preserve">Small Business Commission     </t>
  </si>
  <si>
    <t>Comm on Electric Utility Restr</t>
  </si>
  <si>
    <t>Manufacturing Development Comm</t>
  </si>
  <si>
    <t xml:space="preserve">Joint Comm on Admin Rules     </t>
  </si>
  <si>
    <t>Comm on Prevention Human Traff</t>
  </si>
  <si>
    <t>Virginia Bicentennial of the American War of 1812 Commission</t>
  </si>
  <si>
    <t>Va Comm Energy &amp; Environment</t>
  </si>
  <si>
    <t>Va Comm Centen Woodrow Wilson</t>
  </si>
  <si>
    <t xml:space="preserve">Va Bicentennial Amer War 1812 </t>
  </si>
  <si>
    <t>Virginia Pub Broadcasting Brd</t>
  </si>
  <si>
    <t>Dept of Veterans Services</t>
  </si>
  <si>
    <t>Veteran Services Foundation</t>
  </si>
  <si>
    <t>Gov Employment &amp; Training Dept</t>
  </si>
  <si>
    <t>Opportunity Educational Inst</t>
  </si>
  <si>
    <t>Sitter-Barfoot Veterans Care</t>
  </si>
  <si>
    <t xml:space="preserve">Southern Va Higher Education  </t>
  </si>
  <si>
    <t>New College Institute</t>
  </si>
  <si>
    <t>Va Museum of Natural History</t>
  </si>
  <si>
    <t>Council on Indians</t>
  </si>
  <si>
    <t>Southwest Va Higher Ed Center</t>
  </si>
  <si>
    <t>Commonwealth Att Serv Council</t>
  </si>
  <si>
    <t>Dept of Fire Programs</t>
  </si>
  <si>
    <t xml:space="preserve">Div of Capitol Police         </t>
  </si>
  <si>
    <t>Dept of Emp Dispute Resolution</t>
  </si>
  <si>
    <t>Virginia Liaison Office</t>
  </si>
  <si>
    <t>VA Hlth Serv Cost Rev Council</t>
  </si>
  <si>
    <t>Commission on Local Government</t>
  </si>
  <si>
    <t xml:space="preserve">Virginia Resources Authority  </t>
  </si>
  <si>
    <t>Higher Education Tuition Moderation Incentive Fund</t>
  </si>
  <si>
    <t xml:space="preserve">State Grants to Nonstate Agys </t>
  </si>
  <si>
    <t>Higher Education Research Init</t>
  </si>
  <si>
    <t>Planned Reversions</t>
  </si>
  <si>
    <t xml:space="preserve">Treasury Construction Fin     </t>
  </si>
  <si>
    <t>Central Appropriations</t>
  </si>
  <si>
    <t>Dept Alcoholic Beverage Control</t>
  </si>
  <si>
    <t>TOTAL</t>
  </si>
  <si>
    <t>Appendix B - OPEB Expense</t>
  </si>
  <si>
    <t>OPEB Expense</t>
  </si>
  <si>
    <t>Proportionate share of allocable plan OPEB Expense</t>
  </si>
  <si>
    <t>Service Cost</t>
  </si>
  <si>
    <t>Interest Cost</t>
  </si>
  <si>
    <t>Expected Investment Return</t>
  </si>
  <si>
    <t>Contributions from Non-Employer Contributing Entities</t>
  </si>
  <si>
    <t>Administrative Expense</t>
  </si>
  <si>
    <t>Plan Changes</t>
  </si>
  <si>
    <t>Amortization of Unrecognized Liability</t>
  </si>
  <si>
    <t>Amortization of Unrecognized Asset</t>
  </si>
  <si>
    <t>Amortization of Unrecognized Assumption Change</t>
  </si>
  <si>
    <t>Net amortization of deferred amounts from change in proportion</t>
  </si>
  <si>
    <t>Total OPEB Expense</t>
  </si>
  <si>
    <t>Appendix C - Reconciliation of OPEB Liability</t>
  </si>
  <si>
    <t>Total OPEB Liability</t>
  </si>
  <si>
    <t>Plan Fiduciary Net Position</t>
  </si>
  <si>
    <t xml:space="preserve">Prior 
Total OPEB Liability </t>
  </si>
  <si>
    <t>Inerest Cost</t>
  </si>
  <si>
    <t>Changes of Benefits Terms</t>
  </si>
  <si>
    <t>Differences Between Expected and Actual Experiences</t>
  </si>
  <si>
    <t>Changes of Assumptions</t>
  </si>
  <si>
    <t>Contributions: Members</t>
  </si>
  <si>
    <t>Benefit Payments</t>
  </si>
  <si>
    <t>Net Change in Total OPEB Liability</t>
  </si>
  <si>
    <t>Total OPEB Liability (Beginning)</t>
  </si>
  <si>
    <t>Total OPEB Liability (Ending)</t>
  </si>
  <si>
    <t>Contribution: Employer</t>
  </si>
  <si>
    <t>Contributions: Member</t>
  </si>
  <si>
    <t>Net Investment Income</t>
  </si>
  <si>
    <t>Administrative Expenses</t>
  </si>
  <si>
    <t>Other</t>
  </si>
  <si>
    <t>Net Change in Plan Fiduciary Net Position</t>
  </si>
  <si>
    <t>Plan Fiduciary Net Position (Beginning)</t>
  </si>
  <si>
    <t>Plan Fiduciary Net Position (Ending)</t>
  </si>
  <si>
    <t>Net OPEB Liability (Ending)</t>
  </si>
  <si>
    <t>Net Position as a Percentage of OPEB Liability</t>
  </si>
  <si>
    <t>Covered Payroll</t>
  </si>
  <si>
    <t>Net OPEB Liability as a Percentage of Payroll</t>
  </si>
  <si>
    <t>Appendix D - Reconciliation of OPEB Net Position</t>
  </si>
  <si>
    <t>Appendix E - Deferred Inflows and Outflows</t>
  </si>
  <si>
    <t>M</t>
  </si>
  <si>
    <t>N</t>
  </si>
  <si>
    <t>O</t>
  </si>
  <si>
    <t>Deferred Outflows of Resources</t>
  </si>
  <si>
    <t>Deferred Inflows of Resources</t>
  </si>
  <si>
    <t>Deferred Amounts</t>
  </si>
  <si>
    <t>Changes in</t>
  </si>
  <si>
    <t>from Changes in</t>
  </si>
  <si>
    <t>Net Difference</t>
  </si>
  <si>
    <t>Proportion</t>
  </si>
  <si>
    <t>Between</t>
  </si>
  <si>
    <t>and Differences</t>
  </si>
  <si>
    <t>Projected</t>
  </si>
  <si>
    <t>Difference</t>
  </si>
  <si>
    <t>and Actual</t>
  </si>
  <si>
    <t>Total</t>
  </si>
  <si>
    <t>Differences</t>
  </si>
  <si>
    <t>Proportionate</t>
  </si>
  <si>
    <t>Investment</t>
  </si>
  <si>
    <t>Deferred</t>
  </si>
  <si>
    <t>Share of</t>
  </si>
  <si>
    <t>Expected</t>
  </si>
  <si>
    <t>Earnings on</t>
  </si>
  <si>
    <t>and Proportionate</t>
  </si>
  <si>
    <t>Outflows</t>
  </si>
  <si>
    <t>Inflows</t>
  </si>
  <si>
    <t>Plan</t>
  </si>
  <si>
    <t>Net OPEB</t>
  </si>
  <si>
    <t>OPEB Plan</t>
  </si>
  <si>
    <t>Change of</t>
  </si>
  <si>
    <t>of</t>
  </si>
  <si>
    <t>OPEB</t>
  </si>
  <si>
    <t>Experience</t>
  </si>
  <si>
    <t>Investments</t>
  </si>
  <si>
    <t>Assumptions</t>
  </si>
  <si>
    <t>Resources</t>
  </si>
  <si>
    <t>Expense</t>
  </si>
  <si>
    <t>Appendix F - Schedule of Deferred Inflows/Outflows</t>
  </si>
  <si>
    <t>Fiscal Year End June 30</t>
  </si>
  <si>
    <t>Thereafter</t>
  </si>
  <si>
    <t>Appendix G - Proportionate Share</t>
  </si>
  <si>
    <t>Deferred Outflows</t>
  </si>
  <si>
    <t>Deferred Inflows</t>
  </si>
  <si>
    <t>OPEB Liability</t>
  </si>
  <si>
    <t>Proportionate Share at:</t>
  </si>
  <si>
    <t>Debit</t>
  </si>
  <si>
    <t>Credit</t>
  </si>
  <si>
    <t>Balances</t>
  </si>
  <si>
    <t>MP 2019</t>
  </si>
  <si>
    <t>Virginia Retirement System</t>
  </si>
  <si>
    <t>MP 2020</t>
  </si>
  <si>
    <t>OPEB - Health Benefits Program for Pre-Medicare Retirees, Survivors, and LTD Participants</t>
  </si>
  <si>
    <t>GASB 75 Sample FY2021 Journal Entries</t>
  </si>
  <si>
    <t>AGENCY #</t>
  </si>
  <si>
    <t xml:space="preserve"> </t>
  </si>
  <si>
    <t>All Participating Agencies</t>
  </si>
  <si>
    <t>OPEB liability - July 1, 2019 - A</t>
  </si>
  <si>
    <t>Appendix A, Column F</t>
  </si>
  <si>
    <t>FY 2019 Deferred Inflows of Resources</t>
  </si>
  <si>
    <t>Appendix I , Column L</t>
  </si>
  <si>
    <t>FY 2019 Deferred Outflows of Resources</t>
  </si>
  <si>
    <t>Appendix I, Column G</t>
  </si>
  <si>
    <t>Adjusted OPEB Liability - July 1, 2019</t>
  </si>
  <si>
    <t>Calculated*</t>
  </si>
  <si>
    <t>A. OPEB liability - July 1, 2019 Detail</t>
  </si>
  <si>
    <t xml:space="preserve">     a) 2019 Pre-Medicare Retiree OPEB Liability</t>
  </si>
  <si>
    <t>Calculated</t>
  </si>
  <si>
    <t xml:space="preserve">     b) 2019 Pre-Medicare Retiree OPEB Liability - Due within one year</t>
  </si>
  <si>
    <t>Appendix H, Column D</t>
  </si>
  <si>
    <t xml:space="preserve">     c) OPEB liability - July 1, 2019 Total </t>
  </si>
  <si>
    <t>This entry establishes the adjusted OPEB Liability at July 1, 2019 exclusive of beginning Deferred Inflows and Outflows of Resources</t>
  </si>
  <si>
    <t xml:space="preserve">
2. To reverse prior year reclassification of FY 2020 benefit payments as deferred outflows of resources.</t>
  </si>
  <si>
    <t>FY 2020 OPEB Expense</t>
  </si>
  <si>
    <t>This is the employer's FY 2020 Benefit Payments.  Since the Measurement Date for the prior year was June 30, 2019, benefit payments made after that date were reclassified as Deferred Outflows of Resources in the FY 2020 Financial Statements.</t>
  </si>
  <si>
    <t>3. To record June 30, 2020 OPEB liability, OPEB expense, deferred outflows/inflows of resources.</t>
  </si>
  <si>
    <t>Calculated* (See journal 1)</t>
  </si>
  <si>
    <t>Appendix B, Column L</t>
  </si>
  <si>
    <t>FY 2020 Deferred Outflows of Resources</t>
  </si>
  <si>
    <t>Appendix E, Column G</t>
  </si>
  <si>
    <t>FY 2020 Deferred Inflows of Resources</t>
  </si>
  <si>
    <t>Appendix E, Column L</t>
  </si>
  <si>
    <t>FY 2020 Benefit payment</t>
  </si>
  <si>
    <t>Appendix C, Column H</t>
  </si>
  <si>
    <t>Pre-Medicare Retiree OPEB Liability - Due in More Than One Year - June 30, 2020</t>
  </si>
  <si>
    <t>Calculated (Appendix A, Column C minus Appendix H, Column B)</t>
  </si>
  <si>
    <t>Pre-Medicare Retiree OPEB Liability - Due within one year - June 30, 2020</t>
  </si>
  <si>
    <t>Appendix H, Column B</t>
  </si>
  <si>
    <t>This entry records the FY 2020 Employer OPEB Expense, OPEB Liability, and the related Deferred Inflows and Outflows at June 30, 2020.</t>
  </si>
  <si>
    <t>Note: Benefit payments are the proportionate share of the total retiree benefit payments in FY 2020 and not the agency's actual benefit payments.</t>
  </si>
  <si>
    <t>4. To reclassify the FY 2021 benefit payments as deferred outflows of resources.</t>
  </si>
  <si>
    <t>FY 2021 OPEB Expense</t>
  </si>
  <si>
    <t>This is the employer's FY 2021 benefit payments.  Since the Measurement Date is June 30, 2020, benefit payments made after that date must be reclassified as Deferred Outflows of Resources.  These benefit payments will be part of the Total Employer OPEB Expense in the FY 2022 Financial Statements.</t>
  </si>
  <si>
    <t>Notes: There are no special funding situations or nonemployer contributing entities as defined in GASBS No.75.</t>
  </si>
  <si>
    <t>Appendix H - Schedule of Benefit Payments</t>
  </si>
  <si>
    <t>FY 2021</t>
  </si>
  <si>
    <t>FY 2020</t>
  </si>
  <si>
    <t>FY 2019</t>
  </si>
  <si>
    <t>FY 2018</t>
  </si>
  <si>
    <t>Benefit</t>
  </si>
  <si>
    <t>Payments</t>
  </si>
  <si>
    <r>
      <t>Virginia Retirement System</t>
    </r>
    <r>
      <rPr>
        <vertAlign val="superscript"/>
        <sz val="10"/>
        <color theme="1"/>
        <rFont val="Arial"/>
        <family val="2"/>
      </rPr>
      <t>1</t>
    </r>
  </si>
  <si>
    <t>Appendix I - Prior Year Deferred Inflows and Outflows</t>
  </si>
  <si>
    <t>Agency 129</t>
  </si>
  <si>
    <t>1. To set up July 1, 2019 OPEB Liability and reverse FY 2019 deferred outflows/inflows of resources.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</si>
</sst>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0000%"/>
    <numFmt numFmtId="166" formatCode="_(* #,##0_);_(* \(#,##0\);_(* &quot;-&quot;??_);_(@_)"/>
    <numFmt numFmtId="167" formatCode="0.00000000%"/>
    <numFmt numFmtId="168" formatCode="0.0000%"/>
    <numFmt numFmtId="169" formatCode="0.0%"/>
    <numFmt numFmtId="170" formatCode="_(&quot;$&quot;* #,##0.0_);_(&quot;$&quot;* \(#,##0.0\);_(&quot;$&quot;* &quot;-&quot;??_);_(@_)"/>
    <numFmt numFmtId="171" formatCode="_(* #,##0.00000_);_(* \(#,##0.00000\);_(* &quot;-&quot;?????_);_(@_)"/>
  </numFmts>
  <fonts count="24" x14ac:knownFonts="1">
    <font>
      <sz val="11"/>
      <color theme="1"/>
      <name val="Calibri"/>
      <family val="2"/>
      <scheme val="minor"/>
    </font>
    <font>
      <sz val="11"/>
      <color theme="1"/>
      <name val="Calibri"/>
      <family val="2"/>
      <scheme val="minor"/>
    </font>
    <font>
      <b/>
      <sz val="12"/>
      <color theme="1"/>
      <name val="Arial"/>
      <family val="2"/>
    </font>
    <font>
      <sz val="10"/>
      <color theme="1"/>
      <name val="Arial"/>
      <family val="2"/>
    </font>
    <font>
      <b/>
      <sz val="10"/>
      <color theme="1"/>
      <name val="Arial"/>
      <family val="2"/>
    </font>
    <font>
      <u/>
      <sz val="10"/>
      <color theme="1"/>
      <name val="Arial"/>
      <family val="2"/>
    </font>
    <font>
      <sz val="10"/>
      <name val="Arial"/>
      <family val="2"/>
    </font>
    <font>
      <vertAlign val="superscript"/>
      <sz val="10"/>
      <color theme="1"/>
      <name val="Arial"/>
      <family val="2"/>
    </font>
    <font>
      <sz val="10"/>
      <color rgb="FFFF0000"/>
      <name val="Arial"/>
      <family val="2"/>
    </font>
    <font>
      <b/>
      <u val="double"/>
      <sz val="10"/>
      <color theme="1"/>
      <name val="Arial"/>
      <family val="2"/>
    </font>
    <font>
      <b/>
      <u val="doubleAccounting"/>
      <sz val="10"/>
      <name val="Arial"/>
      <family val="2"/>
    </font>
    <font>
      <b/>
      <sz val="10"/>
      <name val="Arial"/>
      <family val="2"/>
    </font>
    <font>
      <u val="singleAccounting"/>
      <sz val="10"/>
      <color theme="1"/>
      <name val="Arial"/>
      <family val="2"/>
    </font>
    <font>
      <sz val="5"/>
      <name val="Arial"/>
      <family val="2"/>
    </font>
    <font>
      <u/>
      <sz val="10"/>
      <color rgb="FF000000"/>
      <name val="Arial"/>
      <family val="2"/>
    </font>
    <font>
      <sz val="11"/>
      <color theme="1"/>
      <name val="Calibri"/>
      <family val="2"/>
    </font>
    <font>
      <u/>
      <sz val="11"/>
      <color theme="1"/>
      <name val="Calibri"/>
      <family val="2"/>
    </font>
    <font>
      <b/>
      <u val="doubleAccounting"/>
      <sz val="10"/>
      <color theme="1"/>
      <name val="Arial"/>
      <family val="2"/>
    </font>
    <font>
      <b/>
      <sz val="11"/>
      <color theme="1"/>
      <name val="Calibri"/>
      <family val="2"/>
      <scheme val="minor"/>
    </font>
    <font>
      <b/>
      <i/>
      <u/>
      <sz val="11"/>
      <color theme="1"/>
      <name val="Calibri"/>
      <family val="2"/>
      <scheme val="minor"/>
    </font>
    <font>
      <sz val="11"/>
      <name val="Calibri"/>
      <family val="2"/>
      <scheme val="minor"/>
    </font>
    <font>
      <sz val="11"/>
      <color theme="1" tint="0.34998626667073579"/>
      <name val="Calibri"/>
      <family val="2"/>
      <scheme val="minor"/>
    </font>
    <font>
      <b/>
      <sz val="9"/>
      <color indexed="81"/>
      <name val="Tahoma"/>
      <family val="2"/>
    </font>
    <font>
      <sz val="9"/>
      <color indexed="81"/>
      <name val="Tahoma"/>
      <family val="2"/>
    </font>
  </fonts>
  <fills count="5">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0070C0"/>
        <bgColor indexed="64"/>
      </patternFill>
    </fill>
  </fills>
  <borders count="6">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top style="thin">
        <color indexed="64"/>
      </top>
      <bottom style="double">
        <color indexed="64"/>
      </bottom>
      <diagonal/>
    </border>
    <border>
      <left/>
      <right/>
      <top style="thin">
        <color indexed="64"/>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72">
    <xf numFmtId="0" fontId="0" fillId="0" borderId="0" xfId="0"/>
    <xf numFmtId="0" fontId="2" fillId="0" borderId="0" xfId="0" applyFont="1"/>
    <xf numFmtId="0" fontId="3" fillId="0" borderId="0" xfId="0" applyFont="1"/>
    <xf numFmtId="0" fontId="2" fillId="0" borderId="0" xfId="0" applyFont="1" applyAlignment="1">
      <alignment horizontal="center"/>
    </xf>
    <xf numFmtId="0" fontId="4" fillId="0" borderId="0" xfId="0" applyFont="1"/>
    <xf numFmtId="0" fontId="3" fillId="0" borderId="0" xfId="0" applyFont="1" applyAlignment="1">
      <alignment horizontal="right"/>
    </xf>
    <xf numFmtId="0" fontId="5" fillId="0" borderId="0" xfId="0" applyFont="1" applyAlignment="1">
      <alignment horizontal="center"/>
    </xf>
    <xf numFmtId="0" fontId="5" fillId="0" borderId="0" xfId="0" applyFont="1" applyBorder="1" applyAlignment="1">
      <alignment horizontal="center" wrapText="1"/>
    </xf>
    <xf numFmtId="0" fontId="3" fillId="0" borderId="1" xfId="0" applyFont="1" applyBorder="1" applyAlignment="1">
      <alignment horizontal="right"/>
    </xf>
    <xf numFmtId="0" fontId="3" fillId="0" borderId="0" xfId="0" applyFont="1" applyAlignment="1">
      <alignment horizontal="center"/>
    </xf>
    <xf numFmtId="0" fontId="3" fillId="0" borderId="0" xfId="0" applyFont="1" applyBorder="1" applyAlignment="1">
      <alignment horizontal="center" wrapText="1"/>
    </xf>
    <xf numFmtId="0" fontId="6" fillId="0" borderId="0" xfId="0" applyFont="1" applyAlignment="1">
      <alignment horizontal="left"/>
    </xf>
    <xf numFmtId="0" fontId="3" fillId="0" borderId="0" xfId="0" applyFont="1" applyAlignment="1">
      <alignment horizontal="left"/>
    </xf>
    <xf numFmtId="164" fontId="3" fillId="0" borderId="0" xfId="2" applyNumberFormat="1" applyFont="1" applyAlignment="1">
      <alignment horizontal="center"/>
    </xf>
    <xf numFmtId="165" fontId="3" fillId="0" borderId="0" xfId="3" applyNumberFormat="1" applyFont="1" applyAlignment="1">
      <alignment horizontal="right"/>
    </xf>
    <xf numFmtId="166" fontId="3" fillId="0" borderId="0" xfId="1" applyNumberFormat="1" applyFont="1" applyAlignment="1">
      <alignment horizontal="center"/>
    </xf>
    <xf numFmtId="166" fontId="8" fillId="0" borderId="0" xfId="1" applyNumberFormat="1" applyFont="1" applyAlignment="1">
      <alignment horizontal="center"/>
    </xf>
    <xf numFmtId="166" fontId="3" fillId="0" borderId="1" xfId="1" applyNumberFormat="1" applyFont="1" applyBorder="1" applyAlignment="1">
      <alignment horizontal="center"/>
    </xf>
    <xf numFmtId="165" fontId="3" fillId="0" borderId="1" xfId="3" applyNumberFormat="1" applyFont="1" applyBorder="1" applyAlignment="1">
      <alignment horizontal="right"/>
    </xf>
    <xf numFmtId="165" fontId="3" fillId="0" borderId="0" xfId="0" applyNumberFormat="1" applyFont="1"/>
    <xf numFmtId="164" fontId="3" fillId="0" borderId="0" xfId="1" applyNumberFormat="1" applyFont="1" applyBorder="1" applyAlignment="1">
      <alignment horizontal="center"/>
    </xf>
    <xf numFmtId="167" fontId="3" fillId="0" borderId="0" xfId="3" applyNumberFormat="1" applyFont="1" applyBorder="1" applyAlignment="1">
      <alignment horizontal="right"/>
    </xf>
    <xf numFmtId="164" fontId="4" fillId="0" borderId="3" xfId="0" applyNumberFormat="1" applyFont="1" applyBorder="1" applyAlignment="1">
      <alignment horizontal="center"/>
    </xf>
    <xf numFmtId="0" fontId="9" fillId="0" borderId="0" xfId="0" applyFont="1" applyAlignment="1">
      <alignment horizontal="center"/>
    </xf>
    <xf numFmtId="168" fontId="4" fillId="0" borderId="3" xfId="3" applyNumberFormat="1" applyFont="1" applyBorder="1" applyAlignment="1">
      <alignment horizontal="right"/>
    </xf>
    <xf numFmtId="43" fontId="3" fillId="0" borderId="0" xfId="0" applyNumberFormat="1" applyFont="1"/>
    <xf numFmtId="164" fontId="3" fillId="0" borderId="0" xfId="0" applyNumberFormat="1" applyFont="1"/>
    <xf numFmtId="0" fontId="2" fillId="0" borderId="0" xfId="0" applyFont="1" applyBorder="1"/>
    <xf numFmtId="0" fontId="3" fillId="0" borderId="0" xfId="0" applyFont="1" applyBorder="1"/>
    <xf numFmtId="0" fontId="3" fillId="0" borderId="0" xfId="0" applyFont="1" applyBorder="1" applyAlignment="1">
      <alignment horizontal="center"/>
    </xf>
    <xf numFmtId="0" fontId="3" fillId="0" borderId="1" xfId="0" applyFont="1" applyBorder="1" applyAlignment="1">
      <alignment horizontal="left" wrapText="1"/>
    </xf>
    <xf numFmtId="0" fontId="3" fillId="0" borderId="1" xfId="0" applyFont="1" applyBorder="1" applyAlignment="1">
      <alignment horizontal="center" wrapText="1"/>
    </xf>
    <xf numFmtId="0" fontId="3" fillId="0" borderId="0" xfId="0" applyFont="1" applyBorder="1" applyAlignment="1">
      <alignment horizontal="left" wrapText="1"/>
    </xf>
    <xf numFmtId="165" fontId="3" fillId="0" borderId="0" xfId="3" applyNumberFormat="1" applyFont="1" applyBorder="1" applyAlignment="1">
      <alignment horizontal="center" wrapText="1"/>
    </xf>
    <xf numFmtId="164" fontId="3" fillId="0" borderId="0" xfId="2" applyNumberFormat="1" applyFont="1" applyBorder="1" applyAlignment="1">
      <alignment horizontal="center" wrapText="1"/>
    </xf>
    <xf numFmtId="164" fontId="3" fillId="0" borderId="0" xfId="2" applyNumberFormat="1" applyFont="1" applyFill="1" applyAlignment="1">
      <alignment horizontal="center"/>
    </xf>
    <xf numFmtId="166" fontId="3" fillId="0" borderId="0" xfId="1" applyNumberFormat="1" applyFont="1" applyBorder="1" applyAlignment="1">
      <alignment horizontal="center" wrapText="1"/>
    </xf>
    <xf numFmtId="166" fontId="3" fillId="0" borderId="0" xfId="1" applyNumberFormat="1" applyFont="1" applyFill="1" applyAlignment="1">
      <alignment horizontal="center"/>
    </xf>
    <xf numFmtId="167" fontId="3" fillId="0" borderId="0" xfId="0" applyNumberFormat="1" applyFont="1" applyAlignment="1">
      <alignment horizontal="center"/>
    </xf>
    <xf numFmtId="165" fontId="3" fillId="0" borderId="0" xfId="0" applyNumberFormat="1" applyFont="1" applyAlignment="1">
      <alignment horizontal="center"/>
    </xf>
    <xf numFmtId="37" fontId="3" fillId="0" borderId="0" xfId="0" applyNumberFormat="1" applyFont="1" applyAlignment="1">
      <alignment horizontal="center"/>
    </xf>
    <xf numFmtId="39" fontId="3" fillId="0" borderId="0" xfId="0" applyNumberFormat="1" applyFont="1" applyAlignment="1">
      <alignment horizontal="center"/>
    </xf>
    <xf numFmtId="165" fontId="5" fillId="0" borderId="0" xfId="3" applyNumberFormat="1" applyFont="1" applyBorder="1" applyAlignment="1">
      <alignment horizontal="center" wrapText="1"/>
    </xf>
    <xf numFmtId="166" fontId="5" fillId="0" borderId="0" xfId="1" applyNumberFormat="1" applyFont="1" applyBorder="1" applyAlignment="1">
      <alignment horizontal="center" wrapText="1"/>
    </xf>
    <xf numFmtId="166" fontId="5" fillId="0" borderId="0" xfId="1" applyNumberFormat="1" applyFont="1" applyAlignment="1">
      <alignment horizontal="center"/>
    </xf>
    <xf numFmtId="166" fontId="5" fillId="0" borderId="0" xfId="1" applyNumberFormat="1" applyFont="1" applyFill="1" applyAlignment="1">
      <alignment horizontal="center"/>
    </xf>
    <xf numFmtId="0" fontId="6" fillId="0" borderId="0" xfId="0" quotePrefix="1" applyNumberFormat="1" applyFont="1" applyFill="1" applyAlignment="1">
      <alignment horizontal="center"/>
    </xf>
    <xf numFmtId="44" fontId="10" fillId="0" borderId="0" xfId="2" applyFont="1" applyBorder="1" applyAlignment="1">
      <alignment horizontal="center"/>
    </xf>
    <xf numFmtId="0" fontId="11" fillId="0" borderId="0" xfId="0" applyFont="1"/>
    <xf numFmtId="0" fontId="10" fillId="0" borderId="0" xfId="0" applyFont="1" applyBorder="1" applyAlignment="1">
      <alignment horizontal="center"/>
    </xf>
    <xf numFmtId="168" fontId="10" fillId="0" borderId="0" xfId="3" applyNumberFormat="1" applyFont="1" applyAlignment="1">
      <alignment horizontal="center"/>
    </xf>
    <xf numFmtId="164" fontId="10" fillId="0" borderId="0" xfId="2" applyNumberFormat="1" applyFont="1" applyAlignment="1">
      <alignment horizontal="center"/>
    </xf>
    <xf numFmtId="0" fontId="6" fillId="0" borderId="0" xfId="0" applyFont="1"/>
    <xf numFmtId="166" fontId="3" fillId="0" borderId="0" xfId="1" applyNumberFormat="1" applyFont="1"/>
    <xf numFmtId="0" fontId="2" fillId="0" borderId="0" xfId="0" applyFont="1" applyBorder="1" applyAlignment="1">
      <alignment horizontal="center"/>
    </xf>
    <xf numFmtId="0" fontId="3" fillId="0" borderId="1" xfId="0" applyFont="1" applyBorder="1" applyAlignment="1">
      <alignment horizontal="left"/>
    </xf>
    <xf numFmtId="0" fontId="0" fillId="0" borderId="1" xfId="0" applyBorder="1"/>
    <xf numFmtId="0" fontId="3" fillId="0" borderId="1" xfId="0" applyFont="1" applyBorder="1" applyAlignment="1">
      <alignment horizontal="right" wrapText="1"/>
    </xf>
    <xf numFmtId="0" fontId="3" fillId="0" borderId="0" xfId="0" applyFont="1" applyBorder="1" applyAlignment="1">
      <alignment horizontal="right" wrapText="1"/>
    </xf>
    <xf numFmtId="0" fontId="4" fillId="0" borderId="1" xfId="0" applyFont="1" applyBorder="1" applyAlignment="1">
      <alignment horizontal="right" wrapText="1"/>
    </xf>
    <xf numFmtId="0" fontId="4" fillId="0" borderId="1" xfId="0" applyFont="1" applyBorder="1" applyAlignment="1">
      <alignment horizontal="center" wrapText="1"/>
    </xf>
    <xf numFmtId="0" fontId="6" fillId="0" borderId="0" xfId="0" applyNumberFormat="1" applyFont="1" applyAlignment="1">
      <alignment horizontal="left"/>
    </xf>
    <xf numFmtId="0" fontId="3" fillId="0" borderId="0" xfId="0" applyNumberFormat="1" applyFont="1" applyAlignment="1">
      <alignment horizontal="left"/>
    </xf>
    <xf numFmtId="0" fontId="3" fillId="0" borderId="0" xfId="0" applyNumberFormat="1" applyFont="1" applyAlignment="1">
      <alignment horizontal="center"/>
    </xf>
    <xf numFmtId="169" fontId="3" fillId="0" borderId="0" xfId="3" applyNumberFormat="1" applyFont="1" applyFill="1" applyAlignment="1">
      <alignment horizontal="center"/>
    </xf>
    <xf numFmtId="164" fontId="3" fillId="2" borderId="0" xfId="2" applyNumberFormat="1" applyFont="1" applyFill="1" applyAlignment="1">
      <alignment horizontal="center"/>
    </xf>
    <xf numFmtId="169" fontId="3" fillId="0" borderId="0" xfId="3" applyNumberFormat="1" applyFont="1" applyAlignment="1">
      <alignment horizontal="center"/>
    </xf>
    <xf numFmtId="166" fontId="3" fillId="2" borderId="0" xfId="1" applyNumberFormat="1" applyFont="1" applyFill="1" applyAlignment="1">
      <alignment horizontal="center"/>
    </xf>
    <xf numFmtId="166" fontId="12" fillId="0" borderId="0" xfId="1" applyNumberFormat="1" applyFont="1" applyAlignment="1">
      <alignment horizontal="center"/>
    </xf>
    <xf numFmtId="0" fontId="13" fillId="0" borderId="0" xfId="0" applyFont="1" applyAlignment="1">
      <alignment horizontal="left"/>
    </xf>
    <xf numFmtId="0" fontId="13" fillId="0" borderId="0" xfId="0" applyFont="1"/>
    <xf numFmtId="170" fontId="10" fillId="0" borderId="0" xfId="2" applyNumberFormat="1" applyFont="1" applyBorder="1"/>
    <xf numFmtId="169" fontId="10" fillId="0" borderId="0" xfId="3" applyNumberFormat="1" applyFont="1" applyAlignment="1">
      <alignment horizontal="center"/>
    </xf>
    <xf numFmtId="0" fontId="3" fillId="0" borderId="0" xfId="0" applyFont="1" applyFill="1" applyBorder="1"/>
    <xf numFmtId="0" fontId="3" fillId="0" borderId="0" xfId="0" applyFont="1" applyFill="1" applyBorder="1" applyAlignment="1">
      <alignment horizontal="center"/>
    </xf>
    <xf numFmtId="0" fontId="5" fillId="0" borderId="0" xfId="0" applyFont="1" applyBorder="1" applyAlignment="1">
      <alignment horizontal="left"/>
    </xf>
    <xf numFmtId="0" fontId="5" fillId="0" borderId="0" xfId="0" applyFont="1" applyBorder="1" applyAlignment="1">
      <alignment horizontal="left" wrapText="1"/>
    </xf>
    <xf numFmtId="0" fontId="5" fillId="0" borderId="0" xfId="0" applyFont="1" applyBorder="1" applyAlignment="1">
      <alignment horizontal="right"/>
    </xf>
    <xf numFmtId="0" fontId="14" fillId="0" borderId="0" xfId="0" applyFont="1" applyFill="1" applyBorder="1" applyAlignment="1">
      <alignment horizontal="center"/>
    </xf>
    <xf numFmtId="0" fontId="6" fillId="0" borderId="0" xfId="0" applyNumberFormat="1" applyFont="1" applyBorder="1" applyAlignment="1">
      <alignment horizontal="left"/>
    </xf>
    <xf numFmtId="0" fontId="3" fillId="0" borderId="0" xfId="0" applyNumberFormat="1" applyFont="1" applyBorder="1" applyAlignment="1">
      <alignment horizontal="left"/>
    </xf>
    <xf numFmtId="168" fontId="3" fillId="0" borderId="0" xfId="3" applyNumberFormat="1" applyFont="1" applyBorder="1" applyAlignment="1">
      <alignment horizontal="right"/>
    </xf>
    <xf numFmtId="42" fontId="15" fillId="0" borderId="0" xfId="0" applyNumberFormat="1" applyFont="1" applyFill="1" applyBorder="1"/>
    <xf numFmtId="164" fontId="15" fillId="0" borderId="0" xfId="0" applyNumberFormat="1" applyFont="1" applyFill="1" applyBorder="1"/>
    <xf numFmtId="168" fontId="3" fillId="0" borderId="0" xfId="3" applyNumberFormat="1" applyFont="1" applyAlignment="1">
      <alignment horizontal="right"/>
    </xf>
    <xf numFmtId="41" fontId="15" fillId="0" borderId="0" xfId="0" applyNumberFormat="1" applyFont="1" applyFill="1" applyBorder="1"/>
    <xf numFmtId="41" fontId="3" fillId="0" borderId="0" xfId="0" applyNumberFormat="1" applyFont="1"/>
    <xf numFmtId="168" fontId="5" fillId="0" borderId="0" xfId="3" applyNumberFormat="1" applyFont="1" applyAlignment="1">
      <alignment horizontal="right"/>
    </xf>
    <xf numFmtId="41" fontId="16" fillId="0" borderId="0" xfId="0" applyNumberFormat="1" applyFont="1" applyFill="1" applyBorder="1"/>
    <xf numFmtId="168" fontId="3" fillId="0" borderId="0" xfId="0" applyNumberFormat="1" applyFont="1"/>
    <xf numFmtId="0" fontId="2" fillId="0" borderId="0" xfId="0" applyFont="1" applyAlignment="1">
      <alignment horizontal="left"/>
    </xf>
    <xf numFmtId="0" fontId="3" fillId="0" borderId="0" xfId="0" applyFont="1" applyAlignment="1"/>
    <xf numFmtId="0" fontId="14" fillId="0" borderId="0" xfId="0" applyFont="1" applyFill="1" applyBorder="1" applyAlignment="1"/>
    <xf numFmtId="0" fontId="3" fillId="0" borderId="1" xfId="0" applyFont="1" applyBorder="1"/>
    <xf numFmtId="0" fontId="3" fillId="0" borderId="2" xfId="0" applyFont="1" applyBorder="1" applyAlignment="1">
      <alignment horizontal="right"/>
    </xf>
    <xf numFmtId="42" fontId="3" fillId="0" borderId="0" xfId="2" applyNumberFormat="1" applyFont="1"/>
    <xf numFmtId="42" fontId="3" fillId="0" borderId="0" xfId="0" applyNumberFormat="1" applyFont="1"/>
    <xf numFmtId="166" fontId="12" fillId="0" borderId="0" xfId="1" applyNumberFormat="1" applyFont="1"/>
    <xf numFmtId="0" fontId="0" fillId="0" borderId="0" xfId="0" applyAlignment="1">
      <alignment horizontal="right"/>
    </xf>
    <xf numFmtId="14" fontId="0" fillId="0" borderId="1" xfId="0" applyNumberFormat="1" applyBorder="1" applyAlignment="1">
      <alignment horizontal="right"/>
    </xf>
    <xf numFmtId="0" fontId="0" fillId="0" borderId="1" xfId="0" applyBorder="1" applyAlignment="1">
      <alignment horizontal="right"/>
    </xf>
    <xf numFmtId="164" fontId="0" fillId="0" borderId="0" xfId="2" applyNumberFormat="1" applyFont="1"/>
    <xf numFmtId="164" fontId="17" fillId="0" borderId="0" xfId="0" applyNumberFormat="1" applyFont="1" applyBorder="1" applyAlignment="1">
      <alignment horizontal="center"/>
    </xf>
    <xf numFmtId="0" fontId="3" fillId="0" borderId="1" xfId="0" applyFont="1" applyBorder="1" applyAlignment="1">
      <alignment horizontal="center"/>
    </xf>
    <xf numFmtId="0" fontId="19" fillId="0" borderId="0" xfId="0" applyFont="1" applyProtection="1"/>
    <xf numFmtId="0" fontId="0" fillId="0" borderId="0" xfId="0" applyProtection="1"/>
    <xf numFmtId="0" fontId="20" fillId="0" borderId="0" xfId="0" applyFont="1" applyProtection="1"/>
    <xf numFmtId="43" fontId="0" fillId="0" borderId="0" xfId="1" applyFont="1" applyProtection="1"/>
    <xf numFmtId="166" fontId="0" fillId="0" borderId="0" xfId="1" applyNumberFormat="1" applyFont="1" applyProtection="1"/>
    <xf numFmtId="0" fontId="20" fillId="3" borderId="0" xfId="0" applyFont="1" applyFill="1" applyAlignment="1" applyProtection="1">
      <alignment horizontal="right"/>
      <protection locked="0"/>
    </xf>
    <xf numFmtId="0" fontId="0" fillId="2" borderId="0" xfId="0" applyFill="1" applyProtection="1">
      <protection locked="0"/>
    </xf>
    <xf numFmtId="0" fontId="0" fillId="0" borderId="0" xfId="0" applyProtection="1">
      <protection locked="0"/>
    </xf>
    <xf numFmtId="0" fontId="20" fillId="0" borderId="0" xfId="0" applyFont="1" applyProtection="1">
      <protection locked="0"/>
    </xf>
    <xf numFmtId="43" fontId="0" fillId="0" borderId="0" xfId="1" applyFont="1" applyProtection="1">
      <protection locked="0"/>
    </xf>
    <xf numFmtId="166" fontId="0" fillId="0" borderId="0" xfId="1" applyNumberFormat="1" applyFont="1" applyProtection="1">
      <protection locked="0"/>
    </xf>
    <xf numFmtId="0" fontId="0" fillId="4" borderId="0" xfId="0" applyFill="1" applyProtection="1"/>
    <xf numFmtId="0" fontId="18" fillId="0" borderId="0" xfId="0" applyFont="1" applyProtection="1"/>
    <xf numFmtId="0" fontId="0" fillId="0" borderId="2" xfId="0" applyBorder="1" applyAlignment="1" applyProtection="1">
      <alignment horizontal="right"/>
    </xf>
    <xf numFmtId="0" fontId="0" fillId="0" borderId="0" xfId="0" applyAlignment="1" applyProtection="1">
      <alignment horizontal="right"/>
    </xf>
    <xf numFmtId="166" fontId="0" fillId="0" borderId="0" xfId="0" applyNumberFormat="1" applyProtection="1"/>
    <xf numFmtId="0" fontId="0" fillId="0" borderId="0" xfId="0" applyFill="1" applyProtection="1"/>
    <xf numFmtId="166" fontId="0" fillId="3" borderId="0" xfId="1" applyNumberFormat="1" applyFont="1" applyFill="1" applyProtection="1"/>
    <xf numFmtId="166" fontId="0" fillId="0" borderId="0" xfId="1" applyNumberFormat="1" applyFont="1" applyFill="1" applyProtection="1"/>
    <xf numFmtId="0" fontId="0" fillId="0" borderId="0" xfId="0" applyFill="1" applyAlignment="1" applyProtection="1">
      <alignment horizontal="left" indent="3"/>
    </xf>
    <xf numFmtId="166" fontId="0" fillId="3" borderId="0" xfId="1" applyNumberFormat="1" applyFont="1" applyFill="1" applyBorder="1" applyProtection="1"/>
    <xf numFmtId="0" fontId="0" fillId="0" borderId="0" xfId="0" applyFill="1" applyBorder="1" applyProtection="1"/>
    <xf numFmtId="166" fontId="0" fillId="0" borderId="0" xfId="1" applyNumberFormat="1" applyFont="1" applyFill="1" applyBorder="1" applyProtection="1"/>
    <xf numFmtId="0" fontId="0" fillId="0" borderId="0" xfId="0" applyAlignment="1" applyProtection="1">
      <alignment horizontal="left" indent="3"/>
    </xf>
    <xf numFmtId="166" fontId="0" fillId="0" borderId="4" xfId="0" applyNumberFormat="1" applyFill="1" applyBorder="1" applyProtection="1"/>
    <xf numFmtId="166" fontId="0" fillId="0" borderId="0" xfId="0" applyNumberFormat="1" applyFill="1" applyBorder="1" applyProtection="1"/>
    <xf numFmtId="0" fontId="18" fillId="0" borderId="0" xfId="0" applyFont="1" applyAlignment="1" applyProtection="1">
      <alignment horizontal="left" indent="3"/>
    </xf>
    <xf numFmtId="0" fontId="21" fillId="0" borderId="0" xfId="0" applyFont="1" applyFill="1" applyAlignment="1" applyProtection="1">
      <alignment horizontal="left" indent="3"/>
    </xf>
    <xf numFmtId="0" fontId="21" fillId="0" borderId="0" xfId="0" applyFont="1" applyProtection="1"/>
    <xf numFmtId="166" fontId="21" fillId="0" borderId="0" xfId="1" applyNumberFormat="1" applyFont="1" applyFill="1" applyProtection="1"/>
    <xf numFmtId="166" fontId="21" fillId="0" borderId="0" xfId="1" applyNumberFormat="1" applyFont="1" applyFill="1" applyBorder="1" applyProtection="1"/>
    <xf numFmtId="0" fontId="21" fillId="0" borderId="0" xfId="0" applyFont="1" applyFill="1" applyBorder="1" applyProtection="1"/>
    <xf numFmtId="166" fontId="21" fillId="0" borderId="1" xfId="1" applyNumberFormat="1" applyFont="1" applyFill="1" applyBorder="1" applyProtection="1"/>
    <xf numFmtId="0" fontId="18" fillId="0" borderId="0" xfId="0" applyFont="1" applyAlignment="1" applyProtection="1">
      <alignment wrapText="1"/>
    </xf>
    <xf numFmtId="166" fontId="0" fillId="0" borderId="0" xfId="0" applyNumberFormat="1" applyBorder="1" applyAlignment="1" applyProtection="1">
      <alignment horizontal="right"/>
    </xf>
    <xf numFmtId="0" fontId="0" fillId="0" borderId="0" xfId="0" applyBorder="1" applyAlignment="1" applyProtection="1">
      <alignment horizontal="right"/>
    </xf>
    <xf numFmtId="0" fontId="20" fillId="0" borderId="0" xfId="0" applyFont="1" applyAlignment="1" applyProtection="1">
      <alignment wrapText="1"/>
    </xf>
    <xf numFmtId="166" fontId="0" fillId="0" borderId="1" xfId="1" applyNumberFormat="1" applyFont="1" applyFill="1" applyBorder="1" applyProtection="1"/>
    <xf numFmtId="0" fontId="18" fillId="0" borderId="0" xfId="0" applyFont="1" applyFill="1" applyAlignment="1" applyProtection="1"/>
    <xf numFmtId="0" fontId="18" fillId="0" borderId="0" xfId="0" applyFont="1" applyProtection="1">
      <protection locked="0"/>
    </xf>
    <xf numFmtId="166" fontId="2" fillId="0" borderId="0" xfId="1" applyNumberFormat="1" applyFont="1" applyAlignment="1">
      <alignment horizontal="center"/>
    </xf>
    <xf numFmtId="0" fontId="2" fillId="0" borderId="0" xfId="0" applyFont="1" applyFill="1" applyAlignment="1">
      <alignment horizontal="center"/>
    </xf>
    <xf numFmtId="0" fontId="4" fillId="0" borderId="0" xfId="0" applyFont="1" applyBorder="1" applyAlignment="1"/>
    <xf numFmtId="166" fontId="0" fillId="0" borderId="0" xfId="1" applyNumberFormat="1" applyFont="1"/>
    <xf numFmtId="171" fontId="0" fillId="0" borderId="0" xfId="0" applyNumberFormat="1"/>
    <xf numFmtId="165" fontId="3" fillId="0" borderId="0" xfId="3" applyNumberFormat="1" applyFont="1" applyBorder="1" applyAlignment="1">
      <alignment horizontal="right"/>
    </xf>
    <xf numFmtId="166" fontId="3" fillId="0" borderId="5" xfId="1" applyNumberFormat="1" applyFont="1" applyBorder="1"/>
    <xf numFmtId="166" fontId="0" fillId="0" borderId="3" xfId="1" applyNumberFormat="1" applyFont="1" applyBorder="1"/>
    <xf numFmtId="168" fontId="4" fillId="0" borderId="0" xfId="3" applyNumberFormat="1" applyFont="1" applyBorder="1" applyAlignment="1">
      <alignment horizontal="right"/>
    </xf>
    <xf numFmtId="43" fontId="0" fillId="0" borderId="0" xfId="1" applyFont="1"/>
    <xf numFmtId="166" fontId="0" fillId="0" borderId="0" xfId="0" applyNumberFormat="1"/>
    <xf numFmtId="43" fontId="3" fillId="0" borderId="0" xfId="1" applyFont="1"/>
    <xf numFmtId="165" fontId="2" fillId="0" borderId="0" xfId="3" applyNumberFormat="1" applyFont="1" applyAlignment="1">
      <alignment horizontal="center"/>
    </xf>
    <xf numFmtId="165" fontId="3" fillId="0" borderId="0" xfId="3" applyNumberFormat="1" applyFont="1"/>
    <xf numFmtId="165" fontId="3" fillId="0" borderId="0" xfId="3" applyNumberFormat="1" applyFont="1" applyAlignment="1">
      <alignment horizontal="left"/>
    </xf>
    <xf numFmtId="165" fontId="3" fillId="0" borderId="0" xfId="3" applyNumberFormat="1" applyFont="1" applyAlignment="1">
      <alignment horizontal="center"/>
    </xf>
    <xf numFmtId="166" fontId="3" fillId="0" borderId="0" xfId="0" applyNumberFormat="1" applyFont="1" applyAlignment="1">
      <alignment horizontal="left"/>
    </xf>
    <xf numFmtId="0" fontId="3" fillId="0" borderId="2" xfId="0" applyFont="1" applyBorder="1" applyAlignment="1">
      <alignment horizontal="center"/>
    </xf>
    <xf numFmtId="0" fontId="3" fillId="0" borderId="1" xfId="0" applyFont="1" applyBorder="1" applyAlignment="1">
      <alignment horizontal="center"/>
    </xf>
    <xf numFmtId="0" fontId="0" fillId="0" borderId="1" xfId="0" applyBorder="1" applyAlignment="1" applyProtection="1">
      <alignment horizontal="center"/>
    </xf>
    <xf numFmtId="0" fontId="18" fillId="0" borderId="0" xfId="0" applyFont="1" applyAlignment="1" applyProtection="1">
      <alignment horizontal="left" wrapText="1"/>
      <protection locked="0"/>
    </xf>
    <xf numFmtId="0" fontId="18" fillId="0" borderId="0" xfId="0" applyFont="1" applyAlignment="1" applyProtection="1">
      <alignment horizontal="left" wrapText="1"/>
    </xf>
    <xf numFmtId="0" fontId="4" fillId="0" borderId="1" xfId="0" applyFont="1" applyBorder="1" applyAlignment="1">
      <alignment horizontal="center"/>
    </xf>
    <xf numFmtId="0" fontId="3" fillId="0" borderId="2" xfId="0" applyFont="1" applyBorder="1" applyAlignment="1">
      <alignment horizontal="center"/>
    </xf>
    <xf numFmtId="0" fontId="3" fillId="0" borderId="1" xfId="0" applyFont="1" applyFill="1" applyBorder="1" applyAlignment="1">
      <alignment horizontal="center"/>
    </xf>
    <xf numFmtId="0" fontId="3" fillId="0" borderId="1" xfId="0" applyFont="1" applyBorder="1" applyAlignment="1">
      <alignment horizontal="center"/>
    </xf>
    <xf numFmtId="0" fontId="0" fillId="0" borderId="0" xfId="0" applyAlignment="1">
      <alignment horizontal="center"/>
    </xf>
    <xf numFmtId="166" fontId="4" fillId="0" borderId="1" xfId="1" applyNumberFormat="1" applyFont="1" applyBorder="1"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68561%20-%20Commonwealth%20of%20Virginia\2019\07%20OPEB\08%20Reports\CoVa%20FY%202019%20GASB%2075%20Report%20Appendices%20in%20Excel%20v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68561%20-%20Commonwealth%20of%20Virginia\2019\07%20OPEB\08%20Reports\CoVa%20FY%202019%20GASB%2075%20Report%20Appendices%20in%20Excel%20v08%20(APA%20Allocation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Year%20End%20Attachments%20&amp;%20Info/FY20%20CAFR/FY20%20GASB%2075/New%20folder/2020%20GASB%2075%20Sample%20Journal%20Entries%20and%20Schedules%20unprotected%2007.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A 2018"/>
      <sheetName val="Employer Allocation - Prelim"/>
      <sheetName val="A Employer Allocation - No 158"/>
      <sheetName val="Employer Allocation - State"/>
      <sheetName val="OPEB Schedule - State"/>
      <sheetName val="Employer Allocation - Educ"/>
      <sheetName val="OPEB Schedule - Educ"/>
      <sheetName val="B OPEB Expense"/>
      <sheetName val="C Liability Recon"/>
      <sheetName val="D Net Liab Recon"/>
      <sheetName val="E Deferred InOutFlows 18"/>
      <sheetName val="F Schedule of Def InOut"/>
      <sheetName val="G Proportionate Share"/>
      <sheetName val="JE Template"/>
      <sheetName val="CoVa 2017"/>
      <sheetName val="Current Year Input"/>
      <sheetName val="Calculations"/>
      <sheetName val="FYE2018 Amort"/>
      <sheetName val="Journal Entries"/>
      <sheetName val="A Prior Ye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
          <cell r="B1">
            <v>43646</v>
          </cell>
        </row>
        <row r="8">
          <cell r="B8">
            <v>3.8699999999999998E-2</v>
          </cell>
        </row>
        <row r="12">
          <cell r="B12">
            <v>1298904464</v>
          </cell>
        </row>
        <row r="14">
          <cell r="B14">
            <v>21853035</v>
          </cell>
        </row>
        <row r="15">
          <cell r="B15">
            <v>1005640487</v>
          </cell>
        </row>
        <row r="16">
          <cell r="B16">
            <v>0</v>
          </cell>
        </row>
        <row r="31">
          <cell r="B31">
            <v>6.19</v>
          </cell>
        </row>
      </sheetData>
      <sheetData sheetId="16">
        <row r="2">
          <cell r="C2">
            <v>3</v>
          </cell>
        </row>
      </sheetData>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 Template -R"/>
      <sheetName val="CoVA 2018"/>
      <sheetName val="Employer Allocation - Prelim"/>
      <sheetName val="A Employer Allocation - No 158"/>
      <sheetName val="Employer Allocation - State"/>
      <sheetName val="OPEB Schedule - State"/>
      <sheetName val="Employer Allocation - Educ"/>
      <sheetName val="OPEB Schedule - Educ"/>
      <sheetName val="B OPEB Expense"/>
      <sheetName val="C Liability Recon"/>
      <sheetName val="D Net Liab Recon"/>
      <sheetName val="E Deferred InOutFlows 18"/>
      <sheetName val="F Schedule of Def InOut"/>
      <sheetName val="G Proportionate Share (v2)"/>
      <sheetName val="APP E &amp; F Calculations"/>
      <sheetName val="APP E&amp;F Calc EDIT"/>
      <sheetName val="G Proportionate Share"/>
      <sheetName val="JE Template"/>
      <sheetName val="CoVa 2017"/>
      <sheetName val="Current Year Input"/>
      <sheetName val="Calculations"/>
      <sheetName val="Change in Proportion"/>
      <sheetName val="Identify Issue"/>
      <sheetName val="FYE2018 Amort"/>
      <sheetName val="Journal Entries"/>
      <sheetName val="A Prior Ye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4">
          <cell r="B4">
            <v>43281</v>
          </cell>
        </row>
        <row r="8">
          <cell r="B8">
            <v>3.8699999999999998E-2</v>
          </cell>
        </row>
        <row r="12">
          <cell r="B12">
            <v>1298904464</v>
          </cell>
        </row>
        <row r="13">
          <cell r="B13">
            <v>57013557</v>
          </cell>
        </row>
        <row r="14">
          <cell r="B14">
            <v>21853035</v>
          </cell>
        </row>
        <row r="15">
          <cell r="B15">
            <v>1005640487</v>
          </cell>
        </row>
        <row r="16">
          <cell r="B16">
            <v>0</v>
          </cell>
        </row>
        <row r="31">
          <cell r="B31">
            <v>6.19</v>
          </cell>
        </row>
      </sheetData>
      <sheetData sheetId="20"/>
      <sheetData sheetId="21"/>
      <sheetData sheetId="22"/>
      <sheetData sheetId="23"/>
      <sheetData sheetId="24"/>
      <sheetData sheetId="2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 template"/>
      <sheetName val="A Employer Allocation - No 158"/>
      <sheetName val="B OPEB Expense"/>
      <sheetName val="C Liability Recon"/>
      <sheetName val="D Net Liab Recon"/>
      <sheetName val="E Deferred InOutFlows"/>
      <sheetName val="F Schedule of Def InOut"/>
      <sheetName val="G Proportionate Share"/>
      <sheetName val="H Schedule of Benefit Pmt"/>
      <sheetName val="I PY Deferred InOutFlows"/>
    </sheetNames>
    <sheetDataSet>
      <sheetData sheetId="0"/>
      <sheetData sheetId="1">
        <row r="1">
          <cell r="A1" t="str">
            <v>Appendix A - Employer Allocations &amp; Sensitivity</v>
          </cell>
        </row>
        <row r="4">
          <cell r="A4" t="str">
            <v>Employer #</v>
          </cell>
          <cell r="B4"/>
          <cell r="C4" t="str">
            <v>Employer</v>
          </cell>
        </row>
        <row r="6">
          <cell r="A6">
            <v>5</v>
          </cell>
          <cell r="B6"/>
          <cell r="C6" t="str">
            <v>VRS Retirees, Survivors, LTD Participants</v>
          </cell>
        </row>
        <row r="7">
          <cell r="A7">
            <v>6</v>
          </cell>
          <cell r="B7"/>
          <cell r="C7" t="str">
            <v>Non-Annuitant Survivors, Extended Coverage</v>
          </cell>
        </row>
        <row r="8">
          <cell r="A8">
            <v>7</v>
          </cell>
          <cell r="B8"/>
          <cell r="C8" t="str">
            <v>ORP Retirees, Survivors, LTD Participants</v>
          </cell>
        </row>
        <row r="9">
          <cell r="A9">
            <v>47</v>
          </cell>
          <cell r="B9"/>
          <cell r="C9" t="str">
            <v>Various TLC Govt Groups</v>
          </cell>
        </row>
        <row r="10">
          <cell r="A10">
            <v>48</v>
          </cell>
          <cell r="B10"/>
          <cell r="C10" t="str">
            <v>Various TLC School Groups</v>
          </cell>
        </row>
        <row r="11">
          <cell r="A11">
            <v>90</v>
          </cell>
          <cell r="B11"/>
          <cell r="C11" t="str">
            <v>POTOMAC RIVER FISHERIES</v>
          </cell>
        </row>
        <row r="12">
          <cell r="A12">
            <v>91</v>
          </cell>
          <cell r="B12"/>
          <cell r="C12" t="str">
            <v>New River Valley Emergency Communications</v>
          </cell>
        </row>
        <row r="13">
          <cell r="A13">
            <v>100</v>
          </cell>
          <cell r="B13"/>
          <cell r="C13" t="str">
            <v xml:space="preserve">Senate of Virginia            </v>
          </cell>
        </row>
        <row r="14">
          <cell r="A14">
            <v>101</v>
          </cell>
          <cell r="B14"/>
          <cell r="C14" t="str">
            <v xml:space="preserve">Virginia House of Delegates   </v>
          </cell>
        </row>
        <row r="15">
          <cell r="A15">
            <v>102</v>
          </cell>
          <cell r="B15"/>
          <cell r="C15" t="str">
            <v>Leg Dept Reversion Clear Acct</v>
          </cell>
        </row>
        <row r="16">
          <cell r="A16">
            <v>103</v>
          </cell>
          <cell r="B16"/>
          <cell r="C16" t="str">
            <v>Magistrates</v>
          </cell>
        </row>
        <row r="17">
          <cell r="A17">
            <v>107</v>
          </cell>
          <cell r="B17"/>
          <cell r="C17" t="str">
            <v>Div of Legislative Services</v>
          </cell>
        </row>
        <row r="18">
          <cell r="A18">
            <v>109</v>
          </cell>
          <cell r="B18"/>
          <cell r="C18" t="str">
            <v>Div of Legislative Auto Sys</v>
          </cell>
        </row>
        <row r="19">
          <cell r="A19">
            <v>110</v>
          </cell>
          <cell r="B19"/>
          <cell r="C19" t="str">
            <v>Joint Leg Audit &amp; Review Comm</v>
          </cell>
        </row>
        <row r="20">
          <cell r="A20">
            <v>111</v>
          </cell>
          <cell r="B20"/>
          <cell r="C20" t="str">
            <v>Supreme Court of Virginia</v>
          </cell>
        </row>
        <row r="21">
          <cell r="A21">
            <v>112</v>
          </cell>
          <cell r="B21"/>
          <cell r="C21" t="str">
            <v>Judicial Inquiry And Rev Comm</v>
          </cell>
        </row>
        <row r="22">
          <cell r="A22">
            <v>113</v>
          </cell>
          <cell r="B22"/>
          <cell r="C22" t="str">
            <v>Circuit Courts</v>
          </cell>
        </row>
        <row r="23">
          <cell r="A23">
            <v>114</v>
          </cell>
          <cell r="B23"/>
          <cell r="C23" t="str">
            <v>General District Courts</v>
          </cell>
        </row>
        <row r="24">
          <cell r="A24">
            <v>115</v>
          </cell>
          <cell r="B24"/>
          <cell r="C24" t="str">
            <v>Juv and Dom Relations Dist Crt</v>
          </cell>
        </row>
        <row r="25">
          <cell r="A25">
            <v>116</v>
          </cell>
          <cell r="B25"/>
          <cell r="C25" t="str">
            <v>Combined District Courts</v>
          </cell>
        </row>
        <row r="26">
          <cell r="A26">
            <v>117</v>
          </cell>
          <cell r="B26"/>
          <cell r="C26" t="str">
            <v>Virginia State Bar</v>
          </cell>
        </row>
        <row r="27">
          <cell r="A27">
            <v>119</v>
          </cell>
          <cell r="B27"/>
          <cell r="C27" t="str">
            <v>Lieutenant Governor</v>
          </cell>
        </row>
        <row r="28">
          <cell r="A28">
            <v>121</v>
          </cell>
          <cell r="B28"/>
          <cell r="C28" t="str">
            <v>Office of the Governor</v>
          </cell>
        </row>
        <row r="29">
          <cell r="A29">
            <v>122</v>
          </cell>
          <cell r="B29"/>
          <cell r="C29" t="str">
            <v>Dept of Planning and Budget</v>
          </cell>
        </row>
        <row r="30">
          <cell r="A30">
            <v>123</v>
          </cell>
          <cell r="B30"/>
          <cell r="C30" t="str">
            <v>Dept of Military Affairs</v>
          </cell>
        </row>
        <row r="31">
          <cell r="A31">
            <v>124</v>
          </cell>
          <cell r="B31"/>
          <cell r="C31" t="str">
            <v xml:space="preserve">Governors Comm on Govt Reform </v>
          </cell>
        </row>
        <row r="32">
          <cell r="A32">
            <v>125</v>
          </cell>
          <cell r="B32"/>
          <cell r="C32" t="str">
            <v>Court of Appeals of Virginia</v>
          </cell>
        </row>
        <row r="33">
          <cell r="A33">
            <v>126</v>
          </cell>
          <cell r="B33"/>
          <cell r="C33" t="str">
            <v>Gov Comm on Champion Schools</v>
          </cell>
        </row>
        <row r="34">
          <cell r="A34">
            <v>127</v>
          </cell>
          <cell r="B34"/>
          <cell r="C34" t="str">
            <v xml:space="preserve">Dept of Emergency Management  </v>
          </cell>
        </row>
        <row r="35">
          <cell r="A35">
            <v>128</v>
          </cell>
          <cell r="B35"/>
          <cell r="C35" t="str">
            <v xml:space="preserve">Virginia Veterans Care Center </v>
          </cell>
        </row>
        <row r="36">
          <cell r="A36">
            <v>129</v>
          </cell>
          <cell r="B36"/>
          <cell r="C36" t="str">
            <v>Dept of Human Resource Mgmt</v>
          </cell>
        </row>
        <row r="37">
          <cell r="A37">
            <v>131</v>
          </cell>
          <cell r="B37"/>
          <cell r="C37" t="str">
            <v>Dept of Veterans Affairs</v>
          </cell>
        </row>
        <row r="38">
          <cell r="A38">
            <v>132</v>
          </cell>
          <cell r="B38"/>
          <cell r="C38" t="str">
            <v>State Board of Elections</v>
          </cell>
        </row>
        <row r="39">
          <cell r="A39">
            <v>133</v>
          </cell>
          <cell r="B39"/>
          <cell r="C39" t="str">
            <v>Auditor of Public Accounts</v>
          </cell>
        </row>
        <row r="40">
          <cell r="A40">
            <v>135</v>
          </cell>
          <cell r="B40"/>
          <cell r="C40" t="str">
            <v>Va Inform Providers Net Auth</v>
          </cell>
        </row>
        <row r="41">
          <cell r="A41">
            <v>136</v>
          </cell>
          <cell r="B41"/>
          <cell r="C41" t="str">
            <v xml:space="preserve">Va Information Technologies   </v>
          </cell>
        </row>
        <row r="42">
          <cell r="A42">
            <v>137</v>
          </cell>
          <cell r="B42"/>
          <cell r="C42" t="str">
            <v>Dept of Technology Planning</v>
          </cell>
        </row>
        <row r="43">
          <cell r="A43">
            <v>138</v>
          </cell>
          <cell r="B43"/>
          <cell r="C43" t="str">
            <v>Dept of Information Technology</v>
          </cell>
        </row>
        <row r="44">
          <cell r="A44">
            <v>140</v>
          </cell>
          <cell r="B44"/>
          <cell r="C44" t="str">
            <v>Dept of Criminal Justice Svcs</v>
          </cell>
        </row>
        <row r="45">
          <cell r="A45">
            <v>141</v>
          </cell>
          <cell r="B45"/>
          <cell r="C45" t="str">
            <v>Attorney General &amp; Dept of Law</v>
          </cell>
        </row>
        <row r="46">
          <cell r="A46">
            <v>142</v>
          </cell>
          <cell r="B46"/>
          <cell r="C46" t="str">
            <v xml:space="preserve">Virginia Crime Commission     </v>
          </cell>
        </row>
        <row r="47">
          <cell r="A47">
            <v>143</v>
          </cell>
          <cell r="B47"/>
          <cell r="C47" t="str">
            <v>Div of Debt Collection</v>
          </cell>
        </row>
        <row r="48">
          <cell r="A48">
            <v>146</v>
          </cell>
          <cell r="B48"/>
          <cell r="C48" t="str">
            <v>The Science Museum of Virginia</v>
          </cell>
        </row>
        <row r="49">
          <cell r="A49">
            <v>147</v>
          </cell>
          <cell r="B49"/>
          <cell r="C49" t="str">
            <v>Office State Inspector General</v>
          </cell>
        </row>
        <row r="50">
          <cell r="A50">
            <v>148</v>
          </cell>
          <cell r="B50"/>
          <cell r="C50" t="str">
            <v>Virginia Comm for the Arts</v>
          </cell>
        </row>
        <row r="51">
          <cell r="A51">
            <v>149</v>
          </cell>
          <cell r="B51"/>
          <cell r="C51" t="str">
            <v xml:space="preserve">Admin of Health Insurance     </v>
          </cell>
        </row>
        <row r="52">
          <cell r="A52">
            <v>150</v>
          </cell>
          <cell r="B52"/>
          <cell r="C52" t="str">
            <v xml:space="preserve">Dept of the St Internal Audit </v>
          </cell>
        </row>
        <row r="53">
          <cell r="A53">
            <v>151</v>
          </cell>
          <cell r="B53"/>
          <cell r="C53" t="str">
            <v>Dept of Accounts</v>
          </cell>
        </row>
        <row r="54">
          <cell r="A54">
            <v>152</v>
          </cell>
          <cell r="B54"/>
          <cell r="C54" t="str">
            <v>Dept of the Treasury</v>
          </cell>
        </row>
        <row r="55">
          <cell r="A55">
            <v>154</v>
          </cell>
          <cell r="B55"/>
          <cell r="C55" t="str">
            <v>Dept of Motor Vehicles</v>
          </cell>
        </row>
        <row r="56">
          <cell r="A56">
            <v>156</v>
          </cell>
          <cell r="B56"/>
          <cell r="C56" t="str">
            <v>Dept of State Police</v>
          </cell>
        </row>
        <row r="57">
          <cell r="A57">
            <v>157</v>
          </cell>
          <cell r="B57"/>
          <cell r="C57" t="str">
            <v>Compensation Board</v>
          </cell>
        </row>
        <row r="58">
          <cell r="A58">
            <v>158</v>
          </cell>
          <cell r="B58"/>
          <cell r="C58" t="str">
            <v>Virginia Retirement System</v>
          </cell>
        </row>
        <row r="59">
          <cell r="A59">
            <v>160</v>
          </cell>
          <cell r="B59"/>
          <cell r="C59" t="str">
            <v>Va Crim Sentencing Commission</v>
          </cell>
        </row>
        <row r="60">
          <cell r="A60">
            <v>161</v>
          </cell>
          <cell r="B60"/>
          <cell r="C60" t="str">
            <v>Dept of Taxation</v>
          </cell>
        </row>
        <row r="61">
          <cell r="A61">
            <v>162</v>
          </cell>
          <cell r="B61"/>
          <cell r="C61" t="str">
            <v>Dept Accounts Transfer Payments</v>
          </cell>
        </row>
        <row r="62">
          <cell r="A62">
            <v>163</v>
          </cell>
          <cell r="B62"/>
          <cell r="C62" t="str">
            <v>Dept for the Aging</v>
          </cell>
        </row>
        <row r="63">
          <cell r="A63">
            <v>164</v>
          </cell>
          <cell r="B63"/>
          <cell r="C63" t="str">
            <v>Virginia Management Fellows Program Administration</v>
          </cell>
        </row>
        <row r="64">
          <cell r="A64">
            <v>165</v>
          </cell>
          <cell r="B64"/>
          <cell r="C64" t="str">
            <v>Dept of Housing and Comm Dev</v>
          </cell>
        </row>
        <row r="65">
          <cell r="A65">
            <v>166</v>
          </cell>
          <cell r="B65"/>
          <cell r="C65" t="str">
            <v>Secretary of the Commonwealth</v>
          </cell>
        </row>
        <row r="66">
          <cell r="A66">
            <v>169</v>
          </cell>
          <cell r="B66"/>
          <cell r="C66" t="str">
            <v xml:space="preserve">Commonwealth Competition Coun </v>
          </cell>
        </row>
        <row r="67">
          <cell r="A67">
            <v>170</v>
          </cell>
          <cell r="B67"/>
          <cell r="C67" t="str">
            <v xml:space="preserve">Human Rights Council          </v>
          </cell>
        </row>
        <row r="68">
          <cell r="A68">
            <v>171</v>
          </cell>
          <cell r="B68"/>
          <cell r="C68" t="str">
            <v>State Corporation Commission</v>
          </cell>
        </row>
        <row r="69">
          <cell r="A69">
            <v>172</v>
          </cell>
          <cell r="B69"/>
          <cell r="C69" t="str">
            <v>State Lottery Department</v>
          </cell>
        </row>
        <row r="70">
          <cell r="A70">
            <v>173</v>
          </cell>
          <cell r="B70"/>
          <cell r="C70" t="str">
            <v xml:space="preserve">Dept of Charitable Gaming     </v>
          </cell>
        </row>
        <row r="71">
          <cell r="A71">
            <v>174</v>
          </cell>
          <cell r="B71"/>
          <cell r="C71" t="str">
            <v>Virginia College Savings Plan</v>
          </cell>
        </row>
        <row r="72">
          <cell r="A72">
            <v>175</v>
          </cell>
          <cell r="B72"/>
          <cell r="C72" t="str">
            <v>Va Off Protection &amp; Advocacy</v>
          </cell>
        </row>
        <row r="73">
          <cell r="A73">
            <v>180</v>
          </cell>
          <cell r="B73"/>
          <cell r="C73" t="str">
            <v>Secretary of Administration</v>
          </cell>
        </row>
        <row r="74">
          <cell r="A74">
            <v>181</v>
          </cell>
          <cell r="B74"/>
          <cell r="C74" t="str">
            <v>Dept of Labor and Industry</v>
          </cell>
        </row>
        <row r="75">
          <cell r="A75">
            <v>182</v>
          </cell>
          <cell r="B75"/>
          <cell r="C75" t="str">
            <v>Virginia Employment Commission</v>
          </cell>
        </row>
        <row r="76">
          <cell r="A76">
            <v>183</v>
          </cell>
          <cell r="B76"/>
          <cell r="C76" t="str">
            <v>Secretary of Natural Resources</v>
          </cell>
        </row>
        <row r="77">
          <cell r="A77">
            <v>184</v>
          </cell>
          <cell r="B77"/>
          <cell r="C77" t="str">
            <v xml:space="preserve">Secretary of Technology       </v>
          </cell>
        </row>
        <row r="78">
          <cell r="A78">
            <v>185</v>
          </cell>
          <cell r="B78"/>
          <cell r="C78" t="str">
            <v>Secretary of Education</v>
          </cell>
        </row>
        <row r="79">
          <cell r="A79">
            <v>186</v>
          </cell>
          <cell r="B79"/>
          <cell r="C79" t="str">
            <v>Secretary of Transportation</v>
          </cell>
        </row>
        <row r="80">
          <cell r="A80">
            <v>187</v>
          </cell>
          <cell r="B80"/>
          <cell r="C80" t="str">
            <v>Secretary of Public Safety</v>
          </cell>
        </row>
        <row r="81">
          <cell r="A81">
            <v>188</v>
          </cell>
          <cell r="B81"/>
          <cell r="C81" t="str">
            <v>Sec of Health &amp; Human Resource</v>
          </cell>
        </row>
        <row r="82">
          <cell r="A82">
            <v>190</v>
          </cell>
          <cell r="B82"/>
          <cell r="C82" t="str">
            <v>Secretary of Finance</v>
          </cell>
        </row>
        <row r="83">
          <cell r="A83">
            <v>191</v>
          </cell>
          <cell r="B83"/>
          <cell r="C83" t="str">
            <v>Va Workers Compensation Comm</v>
          </cell>
        </row>
        <row r="84">
          <cell r="A84">
            <v>192</v>
          </cell>
          <cell r="B84"/>
          <cell r="C84" t="str">
            <v>Secretary of Commerce &amp; Trade</v>
          </cell>
        </row>
        <row r="85">
          <cell r="A85">
            <v>193</v>
          </cell>
          <cell r="B85"/>
          <cell r="C85" t="str">
            <v xml:space="preserve">Secretary of Agr and Forestry </v>
          </cell>
        </row>
        <row r="86">
          <cell r="A86">
            <v>194</v>
          </cell>
          <cell r="B86"/>
          <cell r="C86" t="str">
            <v>Dept of General Services</v>
          </cell>
        </row>
        <row r="87">
          <cell r="A87">
            <v>197</v>
          </cell>
          <cell r="B87"/>
          <cell r="C87" t="str">
            <v>Direct Aid to Public Education</v>
          </cell>
        </row>
        <row r="88">
          <cell r="A88">
            <v>199</v>
          </cell>
          <cell r="B88"/>
          <cell r="C88" t="str">
            <v>Dept Conservation &amp; Recreation</v>
          </cell>
        </row>
        <row r="89">
          <cell r="A89">
            <v>200</v>
          </cell>
          <cell r="B89"/>
          <cell r="C89" t="str">
            <v>Comp Srvs At-Risk Youth &amp; Family</v>
          </cell>
        </row>
        <row r="90">
          <cell r="A90">
            <v>201</v>
          </cell>
          <cell r="B90"/>
          <cell r="C90" t="str">
            <v>Dept of Education</v>
          </cell>
        </row>
        <row r="91">
          <cell r="A91">
            <v>202</v>
          </cell>
          <cell r="B91"/>
          <cell r="C91" t="str">
            <v xml:space="preserve">The Library of Virginia       </v>
          </cell>
        </row>
        <row r="92">
          <cell r="A92">
            <v>203</v>
          </cell>
          <cell r="B92"/>
          <cell r="C92" t="str">
            <v>Woodrow Wilson Rehab Center</v>
          </cell>
        </row>
        <row r="93">
          <cell r="A93">
            <v>204</v>
          </cell>
          <cell r="B93"/>
          <cell r="C93" t="str">
            <v>College of William and Mary</v>
          </cell>
        </row>
        <row r="94">
          <cell r="A94">
            <v>206</v>
          </cell>
          <cell r="B94"/>
          <cell r="C94" t="str">
            <v>VCU Health System Authority</v>
          </cell>
        </row>
        <row r="95">
          <cell r="A95">
            <v>207</v>
          </cell>
          <cell r="B95"/>
          <cell r="C95" t="str">
            <v>University of Virginia</v>
          </cell>
        </row>
        <row r="96">
          <cell r="A96">
            <v>208</v>
          </cell>
          <cell r="B96"/>
          <cell r="C96" t="str">
            <v>VPI &amp; State University</v>
          </cell>
        </row>
        <row r="97">
          <cell r="A97">
            <v>209</v>
          </cell>
          <cell r="B97"/>
          <cell r="C97" t="str">
            <v xml:space="preserve">UVA Medical Center            </v>
          </cell>
        </row>
        <row r="98">
          <cell r="A98">
            <v>211</v>
          </cell>
          <cell r="B98"/>
          <cell r="C98" t="str">
            <v>Virginia Military Institute</v>
          </cell>
        </row>
        <row r="99">
          <cell r="A99">
            <v>212</v>
          </cell>
          <cell r="B99"/>
          <cell r="C99" t="str">
            <v>Virginia State University</v>
          </cell>
        </row>
        <row r="100">
          <cell r="A100">
            <v>213</v>
          </cell>
          <cell r="B100"/>
          <cell r="C100" t="str">
            <v>Norfolk State University</v>
          </cell>
        </row>
        <row r="101">
          <cell r="A101">
            <v>214</v>
          </cell>
          <cell r="B101"/>
          <cell r="C101" t="str">
            <v xml:space="preserve">Longwood University           </v>
          </cell>
        </row>
        <row r="102">
          <cell r="A102">
            <v>215</v>
          </cell>
          <cell r="B102"/>
          <cell r="C102" t="str">
            <v xml:space="preserve">University of Mary Washington </v>
          </cell>
        </row>
        <row r="103">
          <cell r="A103">
            <v>216</v>
          </cell>
          <cell r="B103"/>
          <cell r="C103" t="str">
            <v>James Madison University</v>
          </cell>
        </row>
        <row r="104">
          <cell r="A104">
            <v>217</v>
          </cell>
          <cell r="B104"/>
          <cell r="C104" t="str">
            <v>Radford University</v>
          </cell>
        </row>
        <row r="105">
          <cell r="A105">
            <v>218</v>
          </cell>
          <cell r="B105"/>
          <cell r="C105" t="str">
            <v xml:space="preserve">Va Sch for Deaf/Blind         </v>
          </cell>
        </row>
        <row r="106">
          <cell r="A106">
            <v>219</v>
          </cell>
          <cell r="B106"/>
          <cell r="C106" t="str">
            <v>Va Sch for Deaf/Blind-Hampton</v>
          </cell>
        </row>
        <row r="107">
          <cell r="A107">
            <v>220</v>
          </cell>
          <cell r="B107"/>
          <cell r="C107" t="str">
            <v xml:space="preserve">Melchers-Monroe Memorials     </v>
          </cell>
        </row>
        <row r="108">
          <cell r="A108">
            <v>221</v>
          </cell>
          <cell r="B108"/>
          <cell r="C108" t="str">
            <v>Old Dominion University</v>
          </cell>
        </row>
        <row r="109">
          <cell r="A109">
            <v>222</v>
          </cell>
          <cell r="B109"/>
          <cell r="C109" t="str">
            <v>Dept of Professional &amp; Occ Reg</v>
          </cell>
        </row>
        <row r="110">
          <cell r="A110">
            <v>223</v>
          </cell>
          <cell r="B110"/>
          <cell r="C110" t="str">
            <v>Dept of Health Professions</v>
          </cell>
        </row>
        <row r="111">
          <cell r="A111">
            <v>226</v>
          </cell>
          <cell r="B111"/>
          <cell r="C111" t="str">
            <v>Board of Accountancy</v>
          </cell>
        </row>
        <row r="112">
          <cell r="A112">
            <v>229</v>
          </cell>
          <cell r="B112"/>
          <cell r="C112" t="str">
            <v xml:space="preserve">Coop Ext &amp; Agric Exp Station  </v>
          </cell>
        </row>
        <row r="113">
          <cell r="A113">
            <v>230</v>
          </cell>
          <cell r="B113"/>
          <cell r="C113" t="str">
            <v>VPI &amp; SU Research Department</v>
          </cell>
        </row>
        <row r="114">
          <cell r="A114">
            <v>231</v>
          </cell>
          <cell r="B114"/>
          <cell r="C114" t="str">
            <v>VPI &amp; SU Extension Department</v>
          </cell>
        </row>
        <row r="115">
          <cell r="A115">
            <v>232</v>
          </cell>
          <cell r="B115"/>
          <cell r="C115" t="str">
            <v>Dept of Minority Bus Enterpris</v>
          </cell>
        </row>
        <row r="116">
          <cell r="A116">
            <v>233</v>
          </cell>
          <cell r="B116"/>
          <cell r="C116" t="str">
            <v xml:space="preserve">Board of Bar Examiners        </v>
          </cell>
        </row>
        <row r="117">
          <cell r="A117">
            <v>234</v>
          </cell>
          <cell r="B117"/>
          <cell r="C117" t="str">
            <v>Cooper Ext &amp; Agric Res Service</v>
          </cell>
        </row>
        <row r="118">
          <cell r="A118">
            <v>236</v>
          </cell>
          <cell r="B118"/>
          <cell r="C118" t="str">
            <v>Virginia Commonwealth Univ</v>
          </cell>
        </row>
        <row r="119">
          <cell r="A119">
            <v>238</v>
          </cell>
          <cell r="B119"/>
          <cell r="C119" t="str">
            <v>Virginia Museum of Fine Arts</v>
          </cell>
        </row>
        <row r="120">
          <cell r="A120">
            <v>239</v>
          </cell>
          <cell r="B120"/>
          <cell r="C120" t="str">
            <v xml:space="preserve">Frontier Culture Museum of Va </v>
          </cell>
        </row>
        <row r="121">
          <cell r="A121">
            <v>241</v>
          </cell>
          <cell r="B121"/>
          <cell r="C121" t="str">
            <v>Richard Bland College</v>
          </cell>
        </row>
        <row r="122">
          <cell r="A122">
            <v>242</v>
          </cell>
          <cell r="B122"/>
          <cell r="C122" t="str">
            <v>Christopher Newport University</v>
          </cell>
        </row>
        <row r="123">
          <cell r="A123">
            <v>245</v>
          </cell>
          <cell r="B123"/>
          <cell r="C123" t="str">
            <v>St Council of Higher Education</v>
          </cell>
        </row>
        <row r="124">
          <cell r="A124">
            <v>246</v>
          </cell>
          <cell r="B124"/>
          <cell r="C124" t="str">
            <v xml:space="preserve">UVA College at Wise           </v>
          </cell>
        </row>
        <row r="125">
          <cell r="A125">
            <v>247</v>
          </cell>
          <cell r="B125"/>
          <cell r="C125" t="str">
            <v>George Mason University</v>
          </cell>
        </row>
        <row r="126">
          <cell r="A126">
            <v>261</v>
          </cell>
          <cell r="B126"/>
          <cell r="C126" t="str">
            <v>Virginia Community College Sys</v>
          </cell>
        </row>
        <row r="127">
          <cell r="A127">
            <v>262</v>
          </cell>
          <cell r="B127"/>
          <cell r="C127" t="str">
            <v>Dept f/Aging &amp; Rehab Services</v>
          </cell>
        </row>
        <row r="128">
          <cell r="A128">
            <v>263</v>
          </cell>
          <cell r="B128"/>
          <cell r="C128" t="str">
            <v>Va Rehab Center for the Blind</v>
          </cell>
        </row>
        <row r="129">
          <cell r="A129">
            <v>268</v>
          </cell>
          <cell r="B129"/>
          <cell r="C129" t="str">
            <v>Va Institute of Marine Science</v>
          </cell>
        </row>
        <row r="130">
          <cell r="A130">
            <v>270</v>
          </cell>
          <cell r="C130" t="str">
            <v>Va Community Coll Sys Utility</v>
          </cell>
        </row>
        <row r="131">
          <cell r="A131">
            <v>275</v>
          </cell>
          <cell r="C131" t="str">
            <v>New River Community College</v>
          </cell>
        </row>
        <row r="132">
          <cell r="A132">
            <v>276</v>
          </cell>
          <cell r="C132" t="str">
            <v>Southside Va Community College</v>
          </cell>
        </row>
        <row r="133">
          <cell r="A133">
            <v>277</v>
          </cell>
          <cell r="C133" t="str">
            <v xml:space="preserve">Paul D Camp Community College </v>
          </cell>
        </row>
        <row r="134">
          <cell r="A134">
            <v>278</v>
          </cell>
          <cell r="C134" t="str">
            <v>Rappahannock Community College</v>
          </cell>
        </row>
        <row r="135">
          <cell r="A135">
            <v>279</v>
          </cell>
          <cell r="C135" t="str">
            <v>Danville Community College</v>
          </cell>
        </row>
        <row r="136">
          <cell r="A136">
            <v>280</v>
          </cell>
          <cell r="C136" t="str">
            <v>Northern Va Community College</v>
          </cell>
        </row>
        <row r="137">
          <cell r="A137">
            <v>282</v>
          </cell>
          <cell r="C137" t="str">
            <v>Piedmont Va Community College</v>
          </cell>
        </row>
        <row r="138">
          <cell r="A138">
            <v>283</v>
          </cell>
          <cell r="C138" t="str">
            <v xml:space="preserve">J Sargeant Reynolds Comm Coll </v>
          </cell>
        </row>
        <row r="139">
          <cell r="A139">
            <v>284</v>
          </cell>
          <cell r="C139" t="str">
            <v>Eastern Shore Community Coll</v>
          </cell>
        </row>
        <row r="140">
          <cell r="A140">
            <v>285</v>
          </cell>
          <cell r="C140" t="str">
            <v xml:space="preserve">Patrick Henry Comm Coll       </v>
          </cell>
        </row>
        <row r="141">
          <cell r="A141">
            <v>286</v>
          </cell>
          <cell r="C141" t="str">
            <v>Va Western Community College</v>
          </cell>
        </row>
        <row r="142">
          <cell r="A142">
            <v>287</v>
          </cell>
          <cell r="C142" t="str">
            <v xml:space="preserve">Dabney S Lancaster Comm Coll  </v>
          </cell>
        </row>
        <row r="143">
          <cell r="A143">
            <v>288</v>
          </cell>
          <cell r="C143" t="str">
            <v>Wytheville Community College</v>
          </cell>
        </row>
        <row r="144">
          <cell r="A144">
            <v>290</v>
          </cell>
          <cell r="C144" t="str">
            <v>John Tyler Community College</v>
          </cell>
        </row>
        <row r="145">
          <cell r="A145">
            <v>291</v>
          </cell>
          <cell r="C145" t="str">
            <v>Blue Ridge Community College</v>
          </cell>
        </row>
        <row r="146">
          <cell r="A146">
            <v>292</v>
          </cell>
          <cell r="C146" t="str">
            <v>Central Va Community College</v>
          </cell>
        </row>
        <row r="147">
          <cell r="A147">
            <v>293</v>
          </cell>
          <cell r="C147" t="str">
            <v>Thomas Nelson Comm College</v>
          </cell>
        </row>
        <row r="148">
          <cell r="A148">
            <v>294</v>
          </cell>
          <cell r="C148" t="str">
            <v>Southwest Virginia Comm Coll</v>
          </cell>
        </row>
        <row r="149">
          <cell r="A149">
            <v>295</v>
          </cell>
          <cell r="C149" t="str">
            <v xml:space="preserve">Tidewater Community College   </v>
          </cell>
        </row>
        <row r="150">
          <cell r="A150">
            <v>296</v>
          </cell>
          <cell r="C150" t="str">
            <v>VA Highlands Community College</v>
          </cell>
        </row>
        <row r="151">
          <cell r="A151">
            <v>297</v>
          </cell>
          <cell r="C151" t="str">
            <v>Germanna Community College</v>
          </cell>
        </row>
        <row r="152">
          <cell r="A152">
            <v>298</v>
          </cell>
          <cell r="C152" t="str">
            <v>Lord Fairfax Community College</v>
          </cell>
        </row>
        <row r="153">
          <cell r="A153">
            <v>299</v>
          </cell>
          <cell r="C153" t="str">
            <v>Mountain Empire Community Coll</v>
          </cell>
        </row>
        <row r="154">
          <cell r="A154">
            <v>301</v>
          </cell>
          <cell r="C154" t="str">
            <v>Dept of Agri &amp; Cons Services</v>
          </cell>
        </row>
        <row r="155">
          <cell r="A155">
            <v>305</v>
          </cell>
          <cell r="C155" t="str">
            <v>State Milk Commission</v>
          </cell>
        </row>
        <row r="156">
          <cell r="A156">
            <v>310</v>
          </cell>
          <cell r="C156" t="str">
            <v>Va Economic Dev Partnership</v>
          </cell>
        </row>
        <row r="157">
          <cell r="A157">
            <v>311</v>
          </cell>
          <cell r="C157" t="str">
            <v>Va National Defense Industrial</v>
          </cell>
        </row>
        <row r="158">
          <cell r="A158">
            <v>319</v>
          </cell>
          <cell r="C158" t="str">
            <v xml:space="preserve">Chippokes Plantation Farm Fd  </v>
          </cell>
        </row>
        <row r="159">
          <cell r="A159">
            <v>320</v>
          </cell>
          <cell r="C159" t="str">
            <v xml:space="preserve">Virginia Tourism Authority    </v>
          </cell>
        </row>
        <row r="160">
          <cell r="A160">
            <v>325</v>
          </cell>
          <cell r="C160" t="str">
            <v>Dept of Business Assistance</v>
          </cell>
        </row>
        <row r="161">
          <cell r="A161">
            <v>326</v>
          </cell>
          <cell r="C161" t="str">
            <v xml:space="preserve">Off of Workforce Development  </v>
          </cell>
        </row>
        <row r="162">
          <cell r="A162">
            <v>330</v>
          </cell>
          <cell r="C162" t="str">
            <v>Virginia-Israel Advisory Board</v>
          </cell>
        </row>
        <row r="163">
          <cell r="A163">
            <v>350</v>
          </cell>
          <cell r="C163" t="str">
            <v>Dept Small Bus/Supplier Div</v>
          </cell>
        </row>
        <row r="164">
          <cell r="A164">
            <v>360</v>
          </cell>
          <cell r="C164" t="str">
            <v>Fort Monroe Authority</v>
          </cell>
        </row>
        <row r="165">
          <cell r="A165">
            <v>400</v>
          </cell>
          <cell r="C165" t="str">
            <v>Jamestown-Yorktown Commemor</v>
          </cell>
        </row>
        <row r="166">
          <cell r="A166">
            <v>402</v>
          </cell>
          <cell r="C166" t="str">
            <v>Marine Resources Commission</v>
          </cell>
        </row>
        <row r="167">
          <cell r="A167">
            <v>403</v>
          </cell>
          <cell r="C167" t="str">
            <v>Dept Game and Inland Fisheries</v>
          </cell>
        </row>
        <row r="168">
          <cell r="A168">
            <v>405</v>
          </cell>
          <cell r="C168" t="str">
            <v>Virginia Racing Commission</v>
          </cell>
        </row>
        <row r="169">
          <cell r="A169">
            <v>407</v>
          </cell>
          <cell r="C169" t="str">
            <v>Virginia Port Authority</v>
          </cell>
        </row>
        <row r="170">
          <cell r="A170">
            <v>408</v>
          </cell>
          <cell r="C170" t="str">
            <v>Chesapeake Bay Local Asst Dept</v>
          </cell>
        </row>
        <row r="171">
          <cell r="A171">
            <v>409</v>
          </cell>
          <cell r="C171" t="str">
            <v xml:space="preserve">Dept Mines Minerals &amp; Energy  </v>
          </cell>
        </row>
        <row r="172">
          <cell r="A172">
            <v>411</v>
          </cell>
          <cell r="C172" t="str">
            <v xml:space="preserve">Dept of Forestry              </v>
          </cell>
        </row>
        <row r="173">
          <cell r="A173">
            <v>413</v>
          </cell>
          <cell r="C173" t="str">
            <v>Comm on Va Alcohol Saf Act Pro</v>
          </cell>
        </row>
        <row r="174">
          <cell r="A174">
            <v>417</v>
          </cell>
          <cell r="C174" t="str">
            <v xml:space="preserve">Gunston Hall                  </v>
          </cell>
        </row>
        <row r="175">
          <cell r="A175">
            <v>423</v>
          </cell>
          <cell r="C175" t="str">
            <v>Dept of Historic Resources</v>
          </cell>
        </row>
        <row r="176">
          <cell r="A176">
            <v>425</v>
          </cell>
          <cell r="C176" t="str">
            <v>Jamestown-Yorktown Foundation</v>
          </cell>
        </row>
        <row r="177">
          <cell r="A177">
            <v>440</v>
          </cell>
          <cell r="C177" t="str">
            <v>Dept of Environmental Quality</v>
          </cell>
        </row>
        <row r="178">
          <cell r="A178">
            <v>450</v>
          </cell>
          <cell r="C178" t="str">
            <v>Gov Adv Cncl Self-Det &amp; Fed</v>
          </cell>
        </row>
        <row r="179">
          <cell r="A179">
            <v>451</v>
          </cell>
          <cell r="C179" t="str">
            <v xml:space="preserve">Govs Comm On Comp &amp; Equit Tax </v>
          </cell>
        </row>
        <row r="180">
          <cell r="A180">
            <v>452</v>
          </cell>
          <cell r="C180" t="str">
            <v xml:space="preserve">Govs Comm On Env Stewardship  </v>
          </cell>
        </row>
        <row r="181">
          <cell r="A181">
            <v>453</v>
          </cell>
          <cell r="C181" t="str">
            <v xml:space="preserve">Govs Comm on Phy Fitness &amp; Sp </v>
          </cell>
        </row>
        <row r="182">
          <cell r="A182">
            <v>454</v>
          </cell>
          <cell r="C182" t="str">
            <v>Secretary of Veterans Affairs and Homeland Security</v>
          </cell>
        </row>
        <row r="183">
          <cell r="A183">
            <v>501</v>
          </cell>
          <cell r="C183" t="str">
            <v>Dept of Transportation</v>
          </cell>
        </row>
        <row r="184">
          <cell r="A184">
            <v>502</v>
          </cell>
          <cell r="C184" t="str">
            <v>Central Garage</v>
          </cell>
        </row>
        <row r="185">
          <cell r="A185">
            <v>505</v>
          </cell>
          <cell r="C185" t="str">
            <v>Dept of Rail &amp; Public Trans</v>
          </cell>
        </row>
        <row r="186">
          <cell r="A186">
            <v>506</v>
          </cell>
          <cell r="C186" t="str">
            <v>Motor Vehicle Dealer Board</v>
          </cell>
        </row>
        <row r="187">
          <cell r="A187">
            <v>507</v>
          </cell>
          <cell r="C187" t="str">
            <v>BRD Towing and Recovery Operator</v>
          </cell>
        </row>
        <row r="188">
          <cell r="A188">
            <v>601</v>
          </cell>
          <cell r="C188" t="str">
            <v>Dept of Health</v>
          </cell>
        </row>
        <row r="189">
          <cell r="A189">
            <v>602</v>
          </cell>
          <cell r="C189" t="str">
            <v>Dept of Medical Asst Services</v>
          </cell>
        </row>
        <row r="190">
          <cell r="A190">
            <v>606</v>
          </cell>
          <cell r="C190" t="str">
            <v>Va Bd for People With Disabil</v>
          </cell>
        </row>
        <row r="191">
          <cell r="A191">
            <v>701</v>
          </cell>
          <cell r="C191" t="str">
            <v>Dept of Corrections</v>
          </cell>
        </row>
        <row r="192">
          <cell r="A192">
            <v>702</v>
          </cell>
          <cell r="C192" t="str">
            <v>Dept f/t Blind &amp; Vision Impair</v>
          </cell>
        </row>
        <row r="193">
          <cell r="A193">
            <v>703</v>
          </cell>
          <cell r="C193" t="str">
            <v>Central State Hospital</v>
          </cell>
        </row>
        <row r="194">
          <cell r="A194">
            <v>704</v>
          </cell>
          <cell r="C194" t="str">
            <v>Eastern State Hospital</v>
          </cell>
        </row>
        <row r="195">
          <cell r="A195">
            <v>705</v>
          </cell>
          <cell r="C195" t="str">
            <v>Southwestern Va Ment Hlth Inst</v>
          </cell>
        </row>
        <row r="196">
          <cell r="A196">
            <v>706</v>
          </cell>
          <cell r="C196" t="str">
            <v>Western State Hospital</v>
          </cell>
        </row>
        <row r="197">
          <cell r="A197">
            <v>707</v>
          </cell>
          <cell r="C197" t="str">
            <v>Central Virginia Training Ctr</v>
          </cell>
        </row>
        <row r="198">
          <cell r="A198">
            <v>708</v>
          </cell>
          <cell r="C198" t="str">
            <v xml:space="preserve">COV Center for Child &amp; Adoles </v>
          </cell>
        </row>
        <row r="199">
          <cell r="A199">
            <v>709</v>
          </cell>
          <cell r="C199" t="str">
            <v>Powhatan Correctional Center</v>
          </cell>
        </row>
        <row r="200">
          <cell r="A200">
            <v>711</v>
          </cell>
          <cell r="C200" t="str">
            <v>Virginia Corr Enterprises</v>
          </cell>
        </row>
        <row r="201">
          <cell r="A201">
            <v>716</v>
          </cell>
          <cell r="C201" t="str">
            <v>Virginia Corr Center for Women</v>
          </cell>
        </row>
        <row r="202">
          <cell r="A202">
            <v>717</v>
          </cell>
          <cell r="C202" t="str">
            <v>Southampton Memorial Hospital</v>
          </cell>
        </row>
        <row r="203">
          <cell r="A203">
            <v>718</v>
          </cell>
          <cell r="C203" t="str">
            <v>Bland Correctional Center</v>
          </cell>
        </row>
        <row r="204">
          <cell r="A204">
            <v>719</v>
          </cell>
          <cell r="C204" t="str">
            <v>James River Correctional Ctr</v>
          </cell>
        </row>
        <row r="205">
          <cell r="A205">
            <v>720</v>
          </cell>
          <cell r="C205" t="str">
            <v>Dept Behav Hlth &amp; Develop Svcs</v>
          </cell>
        </row>
        <row r="206">
          <cell r="A206">
            <v>721</v>
          </cell>
          <cell r="C206" t="str">
            <v>Powhatan Recpt and Class Ctr</v>
          </cell>
        </row>
        <row r="207">
          <cell r="A207">
            <v>722</v>
          </cell>
          <cell r="C207" t="str">
            <v xml:space="preserve">Office Inspec Gen Behav &amp; Dev </v>
          </cell>
        </row>
        <row r="208">
          <cell r="A208">
            <v>723</v>
          </cell>
          <cell r="C208" t="str">
            <v>Southeastern Va Training Centr</v>
          </cell>
        </row>
        <row r="209">
          <cell r="A209">
            <v>724</v>
          </cell>
          <cell r="C209" t="str">
            <v>Catawba Hospital</v>
          </cell>
        </row>
        <row r="210">
          <cell r="A210">
            <v>725</v>
          </cell>
          <cell r="C210" t="str">
            <v>Northern Virginia Training Ctr</v>
          </cell>
        </row>
        <row r="211">
          <cell r="A211">
            <v>726</v>
          </cell>
          <cell r="C211" t="str">
            <v>Southside Va Training Center</v>
          </cell>
        </row>
        <row r="212">
          <cell r="A212">
            <v>728</v>
          </cell>
          <cell r="C212" t="str">
            <v>No Va Mental Health Institute</v>
          </cell>
        </row>
        <row r="213">
          <cell r="A213">
            <v>729</v>
          </cell>
          <cell r="C213" t="str">
            <v>Piedmont Geriatric Hospital</v>
          </cell>
        </row>
        <row r="214">
          <cell r="A214">
            <v>730</v>
          </cell>
          <cell r="C214" t="str">
            <v>Brunswick Correctional Center</v>
          </cell>
        </row>
        <row r="215">
          <cell r="A215">
            <v>731</v>
          </cell>
          <cell r="C215" t="str">
            <v xml:space="preserve">Staunton Correctional Center  </v>
          </cell>
        </row>
        <row r="216">
          <cell r="A216">
            <v>733</v>
          </cell>
          <cell r="C216" t="str">
            <v xml:space="preserve">Sussex I State Prison         </v>
          </cell>
        </row>
        <row r="217">
          <cell r="A217">
            <v>734</v>
          </cell>
          <cell r="C217" t="str">
            <v xml:space="preserve">Sussex II State Prison        </v>
          </cell>
        </row>
        <row r="218">
          <cell r="A218">
            <v>735</v>
          </cell>
          <cell r="C218" t="str">
            <v xml:space="preserve">Wallens Ridge State Prison    </v>
          </cell>
        </row>
        <row r="219">
          <cell r="A219">
            <v>736</v>
          </cell>
          <cell r="C219" t="str">
            <v>Southampton Intensive Treat Ct</v>
          </cell>
        </row>
        <row r="220">
          <cell r="A220">
            <v>737</v>
          </cell>
          <cell r="C220" t="str">
            <v xml:space="preserve">St Brides Correctional Center </v>
          </cell>
        </row>
        <row r="221">
          <cell r="A221">
            <v>738</v>
          </cell>
          <cell r="C221" t="str">
            <v>Southwestern Va Training Ctr</v>
          </cell>
        </row>
        <row r="222">
          <cell r="A222">
            <v>739</v>
          </cell>
          <cell r="C222" t="str">
            <v>Southern Va Mental Health Inst</v>
          </cell>
        </row>
        <row r="223">
          <cell r="A223">
            <v>740</v>
          </cell>
          <cell r="C223" t="str">
            <v>Southampton Reception &amp; Class</v>
          </cell>
        </row>
        <row r="224">
          <cell r="A224">
            <v>741</v>
          </cell>
          <cell r="C224" t="str">
            <v xml:space="preserve">Red Onion State Prison        </v>
          </cell>
        </row>
        <row r="225">
          <cell r="A225">
            <v>742</v>
          </cell>
          <cell r="C225" t="str">
            <v>Employee Rel &amp; Trg Div</v>
          </cell>
        </row>
        <row r="226">
          <cell r="A226">
            <v>743</v>
          </cell>
          <cell r="C226" t="str">
            <v xml:space="preserve">Fluvanna Corr Ctr for Women   </v>
          </cell>
        </row>
        <row r="227">
          <cell r="A227">
            <v>744</v>
          </cell>
          <cell r="C227" t="str">
            <v>Mecklenburg Correctional Ctr</v>
          </cell>
        </row>
        <row r="228">
          <cell r="A228">
            <v>745</v>
          </cell>
          <cell r="C228" t="str">
            <v>Nottoway Correctional Center</v>
          </cell>
        </row>
        <row r="229">
          <cell r="A229">
            <v>747</v>
          </cell>
          <cell r="C229" t="str">
            <v>Marion Correctional Center</v>
          </cell>
        </row>
        <row r="230">
          <cell r="A230">
            <v>748</v>
          </cell>
          <cell r="C230" t="str">
            <v xml:space="preserve">Hiram W Davis Medical Center  </v>
          </cell>
        </row>
        <row r="231">
          <cell r="A231">
            <v>749</v>
          </cell>
          <cell r="C231" t="str">
            <v>Buckingham Correctional Center</v>
          </cell>
        </row>
        <row r="232">
          <cell r="A232">
            <v>750</v>
          </cell>
          <cell r="C232" t="str">
            <v>Dept of Correctional Education</v>
          </cell>
        </row>
        <row r="233">
          <cell r="A233">
            <v>751</v>
          </cell>
          <cell r="C233" t="str">
            <v>Va Dep F/T Deaf &amp; Hard of Hear</v>
          </cell>
        </row>
        <row r="234">
          <cell r="A234">
            <v>752</v>
          </cell>
          <cell r="C234" t="str">
            <v>Deep Meadow Correctional Ctr</v>
          </cell>
        </row>
        <row r="235">
          <cell r="A235">
            <v>753</v>
          </cell>
          <cell r="C235" t="str">
            <v>Deerfield Correctional Center</v>
          </cell>
        </row>
        <row r="236">
          <cell r="A236">
            <v>754</v>
          </cell>
          <cell r="C236" t="str">
            <v>Augusta Correctional Center</v>
          </cell>
        </row>
        <row r="237">
          <cell r="A237">
            <v>756</v>
          </cell>
          <cell r="C237" t="str">
            <v xml:space="preserve">Div of Institutions           </v>
          </cell>
        </row>
        <row r="238">
          <cell r="A238">
            <v>757</v>
          </cell>
          <cell r="C238" t="str">
            <v>Western Region Corr Fld Units</v>
          </cell>
        </row>
        <row r="239">
          <cell r="A239">
            <v>759</v>
          </cell>
          <cell r="C239" t="str">
            <v>Northern Region Corr Fld Units</v>
          </cell>
        </row>
        <row r="240">
          <cell r="A240">
            <v>760</v>
          </cell>
          <cell r="C240" t="str">
            <v>Central Region Corr Fld Unit</v>
          </cell>
        </row>
        <row r="241">
          <cell r="A241">
            <v>761</v>
          </cell>
          <cell r="C241" t="str">
            <v>Eastern Region Corr Fld Unit</v>
          </cell>
        </row>
        <row r="242">
          <cell r="A242">
            <v>762</v>
          </cell>
          <cell r="C242" t="str">
            <v xml:space="preserve">Dept f/t Rights of Va w/Disab </v>
          </cell>
        </row>
        <row r="243">
          <cell r="A243">
            <v>765</v>
          </cell>
          <cell r="C243" t="str">
            <v>Dept of Social Services</v>
          </cell>
        </row>
        <row r="244">
          <cell r="A244">
            <v>766</v>
          </cell>
          <cell r="C244" t="str">
            <v>Virginia Parole Board</v>
          </cell>
        </row>
        <row r="245">
          <cell r="A245">
            <v>767</v>
          </cell>
          <cell r="C245" t="str">
            <v>Div of Community Corrections</v>
          </cell>
        </row>
        <row r="246">
          <cell r="A246">
            <v>768</v>
          </cell>
          <cell r="C246" t="str">
            <v>Keen Mountain Correctional Ctr</v>
          </cell>
        </row>
        <row r="247">
          <cell r="A247">
            <v>769</v>
          </cell>
          <cell r="C247" t="str">
            <v xml:space="preserve">Greensville Correctional Ctr  </v>
          </cell>
        </row>
        <row r="248">
          <cell r="A248">
            <v>770</v>
          </cell>
          <cell r="C248" t="str">
            <v>Dillwyn Correctional Center</v>
          </cell>
        </row>
        <row r="249">
          <cell r="A249">
            <v>771</v>
          </cell>
          <cell r="C249" t="str">
            <v>Indian Creek Corr Center</v>
          </cell>
        </row>
        <row r="250">
          <cell r="A250">
            <v>772</v>
          </cell>
          <cell r="C250" t="str">
            <v>Haynesville Correctional Ctr</v>
          </cell>
        </row>
        <row r="251">
          <cell r="A251">
            <v>773</v>
          </cell>
          <cell r="C251" t="str">
            <v>Coffeewood Correctional Center</v>
          </cell>
        </row>
        <row r="252">
          <cell r="A252">
            <v>774</v>
          </cell>
          <cell r="C252" t="str">
            <v>Lunenburg Correctional Center</v>
          </cell>
        </row>
        <row r="253">
          <cell r="A253">
            <v>775</v>
          </cell>
          <cell r="C253" t="str">
            <v>Pocahontas Correctional Center</v>
          </cell>
        </row>
        <row r="254">
          <cell r="A254">
            <v>776</v>
          </cell>
          <cell r="C254" t="str">
            <v>Green Rock Correctional Center</v>
          </cell>
        </row>
        <row r="255">
          <cell r="A255">
            <v>777</v>
          </cell>
          <cell r="C255" t="str">
            <v xml:space="preserve">Dept of Juvenile Justice      </v>
          </cell>
        </row>
        <row r="256">
          <cell r="A256">
            <v>778</v>
          </cell>
          <cell r="C256" t="str">
            <v>Dept of Forensic Science</v>
          </cell>
        </row>
        <row r="257">
          <cell r="A257">
            <v>785</v>
          </cell>
          <cell r="C257" t="str">
            <v>River North Correctional Cntr</v>
          </cell>
        </row>
        <row r="258">
          <cell r="A258">
            <v>786</v>
          </cell>
          <cell r="C258" t="str">
            <v>Culpeper Correctional Facility for Women</v>
          </cell>
        </row>
        <row r="259">
          <cell r="A259">
            <v>794</v>
          </cell>
          <cell r="C259" t="str">
            <v>Va Center for Behavioral Rehab</v>
          </cell>
        </row>
        <row r="260">
          <cell r="A260">
            <v>820</v>
          </cell>
          <cell r="C260" t="str">
            <v>Capital Sq Preservation Coun</v>
          </cell>
        </row>
        <row r="261">
          <cell r="A261">
            <v>834</v>
          </cell>
          <cell r="C261" t="str">
            <v>Va Freedom of Info Advisory Cl</v>
          </cell>
        </row>
        <row r="262">
          <cell r="A262">
            <v>837</v>
          </cell>
          <cell r="C262" t="str">
            <v>Virginia Disability Commission</v>
          </cell>
        </row>
        <row r="263">
          <cell r="A263">
            <v>838</v>
          </cell>
          <cell r="C263" t="str">
            <v>Comm on Population Grow &amp; Dev</v>
          </cell>
        </row>
        <row r="264">
          <cell r="A264">
            <v>839</v>
          </cell>
          <cell r="C264" t="str">
            <v>Virginia Commission on Youth</v>
          </cell>
        </row>
        <row r="265">
          <cell r="A265">
            <v>840</v>
          </cell>
          <cell r="C265" t="str">
            <v xml:space="preserve">Virginia Housing Commission   </v>
          </cell>
        </row>
        <row r="266">
          <cell r="A266">
            <v>841</v>
          </cell>
          <cell r="C266" t="str">
            <v>Dept of Aviation</v>
          </cell>
        </row>
        <row r="267">
          <cell r="A267">
            <v>842</v>
          </cell>
          <cell r="C267" t="str">
            <v>Chesapeake Bay Commission</v>
          </cell>
        </row>
        <row r="268">
          <cell r="A268">
            <v>844</v>
          </cell>
          <cell r="C268" t="str">
            <v>Joint Comm on Health Care</v>
          </cell>
        </row>
        <row r="269">
          <cell r="A269">
            <v>845</v>
          </cell>
          <cell r="C269" t="str">
            <v xml:space="preserve">Dr Martin L King Jr Mem Comm  </v>
          </cell>
        </row>
        <row r="270">
          <cell r="A270">
            <v>847</v>
          </cell>
          <cell r="C270" t="str">
            <v xml:space="preserve">Joint Comm on Techn &amp; Science </v>
          </cell>
        </row>
        <row r="271">
          <cell r="A271">
            <v>848</v>
          </cell>
          <cell r="C271" t="str">
            <v xml:space="preserve">Indigent Defense Commission   </v>
          </cell>
        </row>
        <row r="272">
          <cell r="A272">
            <v>850</v>
          </cell>
          <cell r="C272" t="str">
            <v>Personal Prop Tax Relief Act</v>
          </cell>
        </row>
        <row r="273">
          <cell r="A273">
            <v>851</v>
          </cell>
          <cell r="C273" t="str">
            <v>Tobacco Commission</v>
          </cell>
        </row>
        <row r="274">
          <cell r="A274">
            <v>852</v>
          </cell>
          <cell r="C274" t="str">
            <v>Va Foundation Healthy Youth</v>
          </cell>
        </row>
        <row r="275">
          <cell r="A275">
            <v>853</v>
          </cell>
          <cell r="C275" t="str">
            <v>Substance Abuse Prevention Off</v>
          </cell>
        </row>
        <row r="276">
          <cell r="A276">
            <v>859</v>
          </cell>
          <cell r="C276" t="str">
            <v xml:space="preserve">Va Sesquicent Amer Civil War  </v>
          </cell>
        </row>
        <row r="277">
          <cell r="A277">
            <v>861</v>
          </cell>
          <cell r="C277" t="str">
            <v xml:space="preserve">Virginia Enterprise Appl Prog </v>
          </cell>
        </row>
        <row r="278">
          <cell r="A278">
            <v>862</v>
          </cell>
          <cell r="C278" t="str">
            <v xml:space="preserve">Small Business Commission     </v>
          </cell>
        </row>
        <row r="279">
          <cell r="A279">
            <v>863</v>
          </cell>
          <cell r="C279" t="str">
            <v>Comm on Electric Utility Restr</v>
          </cell>
        </row>
        <row r="280">
          <cell r="A280">
            <v>864</v>
          </cell>
          <cell r="C280" t="str">
            <v>Manufacturing Development Comm</v>
          </cell>
        </row>
        <row r="281">
          <cell r="A281">
            <v>865</v>
          </cell>
          <cell r="C281" t="str">
            <v xml:space="preserve">Joint Comm on Admin Rules     </v>
          </cell>
        </row>
        <row r="282">
          <cell r="A282">
            <v>866</v>
          </cell>
          <cell r="C282" t="str">
            <v>Comm on Prevention Human Traff</v>
          </cell>
        </row>
        <row r="283">
          <cell r="A283">
            <v>867</v>
          </cell>
          <cell r="C283" t="str">
            <v>Virginia Bicentennial of the American War of 1812 Commission</v>
          </cell>
        </row>
        <row r="284">
          <cell r="A284">
            <v>868</v>
          </cell>
          <cell r="C284" t="str">
            <v>Va Comm Energy &amp; Environment</v>
          </cell>
        </row>
        <row r="285">
          <cell r="A285">
            <v>869</v>
          </cell>
          <cell r="C285" t="str">
            <v>Va Comm Centen Woodrow Wilson</v>
          </cell>
        </row>
        <row r="286">
          <cell r="A286">
            <v>879</v>
          </cell>
          <cell r="C286" t="str">
            <v xml:space="preserve">Va Bicentennial Amer War 1812 </v>
          </cell>
        </row>
        <row r="287">
          <cell r="A287">
            <v>911</v>
          </cell>
          <cell r="C287" t="str">
            <v>Virginia Pub Broadcasting Brd</v>
          </cell>
        </row>
        <row r="288">
          <cell r="A288">
            <v>912</v>
          </cell>
          <cell r="C288" t="str">
            <v>Dept of Veterans Services</v>
          </cell>
        </row>
        <row r="289">
          <cell r="A289">
            <v>913</v>
          </cell>
          <cell r="C289" t="str">
            <v>Veteran Services Foundation</v>
          </cell>
        </row>
        <row r="290">
          <cell r="A290">
            <v>916</v>
          </cell>
          <cell r="C290" t="str">
            <v>Gov Employment &amp; Training Dept</v>
          </cell>
        </row>
        <row r="291">
          <cell r="A291">
            <v>920</v>
          </cell>
          <cell r="C291" t="str">
            <v>Opportunity Educational Inst</v>
          </cell>
        </row>
        <row r="292">
          <cell r="A292">
            <v>922</v>
          </cell>
          <cell r="C292" t="str">
            <v>Sitter-Barfoot Veterans Care</v>
          </cell>
        </row>
        <row r="293">
          <cell r="A293">
            <v>937</v>
          </cell>
          <cell r="C293" t="str">
            <v xml:space="preserve">Southern Va Higher Education  </v>
          </cell>
        </row>
        <row r="294">
          <cell r="A294">
            <v>938</v>
          </cell>
          <cell r="C294" t="str">
            <v>New College Institute</v>
          </cell>
        </row>
        <row r="295">
          <cell r="A295">
            <v>942</v>
          </cell>
          <cell r="C295" t="str">
            <v>Va Museum of Natural History</v>
          </cell>
        </row>
        <row r="296">
          <cell r="A296">
            <v>946</v>
          </cell>
          <cell r="C296" t="str">
            <v>Council on Indians</v>
          </cell>
        </row>
        <row r="297">
          <cell r="A297">
            <v>948</v>
          </cell>
          <cell r="C297" t="str">
            <v>Southwest Va Higher Ed Center</v>
          </cell>
        </row>
        <row r="298">
          <cell r="A298">
            <v>957</v>
          </cell>
          <cell r="C298" t="str">
            <v>Commonwealth Att Serv Council</v>
          </cell>
        </row>
        <row r="299">
          <cell r="A299">
            <v>960</v>
          </cell>
          <cell r="C299" t="str">
            <v>Dept of Fire Programs</v>
          </cell>
        </row>
        <row r="300">
          <cell r="A300">
            <v>961</v>
          </cell>
          <cell r="C300" t="str">
            <v xml:space="preserve">Div of Capitol Police         </v>
          </cell>
        </row>
        <row r="301">
          <cell r="A301">
            <v>962</v>
          </cell>
          <cell r="C301" t="str">
            <v>Dept of Emp Dispute Resolution</v>
          </cell>
        </row>
        <row r="302">
          <cell r="A302">
            <v>963</v>
          </cell>
          <cell r="C302" t="str">
            <v>Virginia Liaison Office</v>
          </cell>
        </row>
        <row r="303">
          <cell r="A303">
            <v>964</v>
          </cell>
          <cell r="C303" t="str">
            <v>VA Hlth Serv Cost Rev Council</v>
          </cell>
        </row>
        <row r="304">
          <cell r="A304">
            <v>968</v>
          </cell>
          <cell r="C304" t="str">
            <v>Commission on Local Government</v>
          </cell>
        </row>
        <row r="305">
          <cell r="A305">
            <v>972</v>
          </cell>
          <cell r="C305" t="str">
            <v xml:space="preserve">Virginia Resources Authority  </v>
          </cell>
        </row>
        <row r="306">
          <cell r="A306">
            <v>980</v>
          </cell>
          <cell r="C306" t="str">
            <v>Higher Education Tuition Moderation Incentive Fund</v>
          </cell>
        </row>
        <row r="307">
          <cell r="A307">
            <v>986</v>
          </cell>
          <cell r="C307" t="str">
            <v xml:space="preserve">State Grants to Nonstate Agys </v>
          </cell>
        </row>
        <row r="308">
          <cell r="A308">
            <v>989</v>
          </cell>
          <cell r="C308" t="str">
            <v>Higher Education Research Init</v>
          </cell>
        </row>
        <row r="309">
          <cell r="A309">
            <v>992</v>
          </cell>
          <cell r="C309" t="str">
            <v>Planned Reversions</v>
          </cell>
        </row>
        <row r="310">
          <cell r="A310">
            <v>993</v>
          </cell>
          <cell r="C310" t="str">
            <v xml:space="preserve">Treasury Construction Fin     </v>
          </cell>
        </row>
        <row r="311">
          <cell r="A311">
            <v>995</v>
          </cell>
          <cell r="C311" t="str">
            <v>Central Appropriations</v>
          </cell>
        </row>
        <row r="312">
          <cell r="A312">
            <v>999</v>
          </cell>
          <cell r="C312" t="str">
            <v>Dept Alcoholic Beverage Control</v>
          </cell>
        </row>
        <row r="313">
          <cell r="C313"/>
        </row>
        <row r="314">
          <cell r="A314" t="str">
            <v>TOTAL</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P61"/>
  <sheetViews>
    <sheetView showRowColHeaders="0" tabSelected="1" workbookViewId="0">
      <selection activeCell="J9" sqref="J9"/>
    </sheetView>
  </sheetViews>
  <sheetFormatPr defaultColWidth="9.140625" defaultRowHeight="15" x14ac:dyDescent="0.25"/>
  <cols>
    <col min="1" max="1" width="64.28515625" style="111" customWidth="1"/>
    <col min="2" max="3" width="9.140625" style="111"/>
    <col min="4" max="4" width="6.42578125" style="111" customWidth="1"/>
    <col min="5" max="5" width="15.85546875" style="111" bestFit="1" customWidth="1"/>
    <col min="6" max="6" width="19.28515625" style="111" customWidth="1"/>
    <col min="7" max="7" width="2.140625" style="111" customWidth="1"/>
    <col min="8" max="9" width="12.5703125" style="111" bestFit="1" customWidth="1"/>
    <col min="10" max="10" width="31.7109375" style="112" customWidth="1"/>
    <col min="11" max="12" width="16.85546875" style="111" bestFit="1" customWidth="1"/>
    <col min="13" max="13" width="20.5703125" style="113" hidden="1" customWidth="1"/>
    <col min="14" max="14" width="14.28515625" style="111" hidden="1" customWidth="1"/>
    <col min="15" max="15" width="14.28515625" style="114" hidden="1" customWidth="1"/>
    <col min="16" max="16" width="11.5703125" style="111" bestFit="1" customWidth="1"/>
    <col min="17" max="16384" width="9.140625" style="111"/>
  </cols>
  <sheetData>
    <row r="1" spans="1:15" s="105" customFormat="1" x14ac:dyDescent="0.25">
      <c r="A1" s="104" t="s">
        <v>424</v>
      </c>
      <c r="J1" s="106"/>
      <c r="M1" s="107"/>
      <c r="O1" s="108"/>
    </row>
    <row r="2" spans="1:15" s="105" customFormat="1" x14ac:dyDescent="0.25">
      <c r="A2" s="104" t="s">
        <v>425</v>
      </c>
      <c r="J2" s="106"/>
      <c r="M2" s="107"/>
      <c r="O2" s="108"/>
    </row>
    <row r="3" spans="1:15" x14ac:dyDescent="0.25">
      <c r="A3" s="109" t="s">
        <v>426</v>
      </c>
      <c r="B3" s="110">
        <v>129</v>
      </c>
      <c r="C3" s="110" t="str">
        <f>VLOOKUP(B3,'[3]A Employer Allocation - No 158'!A:C,3,0)</f>
        <v>Dept of Human Resource Mgmt</v>
      </c>
      <c r="D3" s="110"/>
      <c r="E3" s="110"/>
      <c r="F3" s="111" t="s">
        <v>427</v>
      </c>
    </row>
    <row r="4" spans="1:15" s="105" customFormat="1" x14ac:dyDescent="0.25">
      <c r="J4" s="106"/>
      <c r="M4" s="107"/>
      <c r="O4" s="108"/>
    </row>
    <row r="5" spans="1:15" s="105" customFormat="1" x14ac:dyDescent="0.25">
      <c r="A5" s="115"/>
      <c r="B5" s="115"/>
      <c r="C5" s="115"/>
      <c r="D5" s="115"/>
      <c r="E5" s="115"/>
      <c r="F5" s="115"/>
      <c r="G5" s="115"/>
      <c r="H5" s="115"/>
      <c r="I5" s="115"/>
      <c r="J5" s="106"/>
      <c r="M5" s="107"/>
      <c r="O5" s="108"/>
    </row>
    <row r="6" spans="1:15" s="105" customFormat="1" x14ac:dyDescent="0.25">
      <c r="J6" s="106"/>
      <c r="M6" s="107"/>
      <c r="O6" s="108"/>
    </row>
    <row r="7" spans="1:15" s="105" customFormat="1" x14ac:dyDescent="0.25">
      <c r="A7" s="116" t="s">
        <v>476</v>
      </c>
      <c r="J7" s="106"/>
      <c r="M7" s="107"/>
      <c r="O7" s="108"/>
    </row>
    <row r="8" spans="1:15" s="105" customFormat="1" x14ac:dyDescent="0.25">
      <c r="A8" s="116"/>
      <c r="J8" s="106"/>
      <c r="M8" s="107"/>
      <c r="O8" s="108"/>
    </row>
    <row r="9" spans="1:15" s="105" customFormat="1" x14ac:dyDescent="0.25">
      <c r="E9" s="163" t="s">
        <v>428</v>
      </c>
      <c r="F9" s="163"/>
      <c r="H9" s="163" t="str">
        <f>"Agency "&amp;$B$3</f>
        <v>Agency 129</v>
      </c>
      <c r="I9" s="163"/>
      <c r="J9" s="106"/>
      <c r="K9" s="107"/>
      <c r="L9" s="107"/>
      <c r="M9" s="107"/>
      <c r="N9" s="107" t="s">
        <v>475</v>
      </c>
      <c r="O9" s="107"/>
    </row>
    <row r="10" spans="1:15" s="105" customFormat="1" x14ac:dyDescent="0.25">
      <c r="E10" s="117" t="s">
        <v>418</v>
      </c>
      <c r="F10" s="117" t="s">
        <v>419</v>
      </c>
      <c r="G10" s="118"/>
      <c r="H10" s="117" t="s">
        <v>418</v>
      </c>
      <c r="I10" s="117" t="s">
        <v>419</v>
      </c>
      <c r="J10" s="106"/>
      <c r="K10" s="107"/>
      <c r="L10" s="107"/>
      <c r="M10" s="107"/>
      <c r="N10" s="107" t="s">
        <v>418</v>
      </c>
      <c r="O10" s="107" t="s">
        <v>419</v>
      </c>
    </row>
    <row r="11" spans="1:15" s="105" customFormat="1" x14ac:dyDescent="0.25">
      <c r="A11" s="120" t="s">
        <v>429</v>
      </c>
      <c r="E11" s="121">
        <f>'A Employer Allocation - No 158'!O314</f>
        <v>678880423</v>
      </c>
      <c r="F11" s="122"/>
      <c r="G11" s="120"/>
      <c r="H11" s="122">
        <f>VLOOKUP(B3,'A Employer Allocation - No 158'!A:O,15,0)</f>
        <v>767245</v>
      </c>
      <c r="I11" s="122"/>
      <c r="J11" s="106" t="s">
        <v>430</v>
      </c>
      <c r="K11" s="107"/>
      <c r="L11" s="107"/>
      <c r="M11" s="107"/>
      <c r="N11" s="107">
        <v>767245</v>
      </c>
      <c r="O11" s="107"/>
    </row>
    <row r="12" spans="1:15" s="105" customFormat="1" x14ac:dyDescent="0.25">
      <c r="A12" s="105" t="s">
        <v>431</v>
      </c>
      <c r="E12" s="121">
        <f>'I PY Deferred InOutFlows'!O321</f>
        <v>859950787</v>
      </c>
      <c r="F12" s="122"/>
      <c r="G12" s="120"/>
      <c r="H12" s="122">
        <f>VLOOKUP(B3,'I PY Deferred InOutFlows'!A:O,15,0)</f>
        <v>975339</v>
      </c>
      <c r="I12" s="122"/>
      <c r="J12" s="106" t="s">
        <v>432</v>
      </c>
      <c r="K12" s="107"/>
      <c r="L12" s="107"/>
      <c r="M12" s="107"/>
      <c r="N12" s="107">
        <v>975339</v>
      </c>
      <c r="O12" s="107"/>
    </row>
    <row r="13" spans="1:15" s="105" customFormat="1" x14ac:dyDescent="0.25">
      <c r="A13" s="123" t="s">
        <v>433</v>
      </c>
      <c r="E13" s="122"/>
      <c r="F13" s="124">
        <f>'I PY Deferred InOutFlows'!I321</f>
        <v>45139664</v>
      </c>
      <c r="G13" s="125"/>
      <c r="H13" s="126"/>
      <c r="I13" s="126">
        <f>VLOOKUP(B3,'I PY Deferred InOutFlows'!A:I,9,0)</f>
        <v>87808</v>
      </c>
      <c r="J13" s="106" t="s">
        <v>434</v>
      </c>
      <c r="K13" s="107"/>
      <c r="L13" s="107"/>
      <c r="M13" s="107"/>
      <c r="N13" s="107"/>
      <c r="O13" s="107">
        <v>87808</v>
      </c>
    </row>
    <row r="14" spans="1:15" s="105" customFormat="1" x14ac:dyDescent="0.25">
      <c r="A14" s="127" t="s">
        <v>435</v>
      </c>
      <c r="E14" s="126"/>
      <c r="F14" s="126">
        <f>+E15-F13</f>
        <v>1493691546</v>
      </c>
      <c r="G14" s="125"/>
      <c r="H14" s="126"/>
      <c r="I14" s="126">
        <f>+H15-I13</f>
        <v>1654776</v>
      </c>
      <c r="J14" s="106" t="s">
        <v>436</v>
      </c>
      <c r="K14" s="107"/>
      <c r="L14" s="107"/>
      <c r="M14" s="107"/>
      <c r="N14" s="107"/>
      <c r="O14" s="107">
        <v>1654776</v>
      </c>
    </row>
    <row r="15" spans="1:15" s="105" customFormat="1" ht="15.75" thickBot="1" x14ac:dyDescent="0.3">
      <c r="E15" s="128">
        <f>SUM(E11:E14)</f>
        <v>1538831210</v>
      </c>
      <c r="F15" s="128">
        <f>SUM(F11:F14)</f>
        <v>1538831210</v>
      </c>
      <c r="G15" s="120"/>
      <c r="H15" s="128">
        <f>SUM(H11:H14)</f>
        <v>1742584</v>
      </c>
      <c r="I15" s="128">
        <f>SUM(I11:I14)</f>
        <v>1742584</v>
      </c>
      <c r="J15" s="106"/>
      <c r="K15" s="107"/>
      <c r="L15" s="107"/>
      <c r="M15" s="107"/>
      <c r="N15" s="107">
        <v>1742584</v>
      </c>
      <c r="O15" s="107">
        <v>1742584</v>
      </c>
    </row>
    <row r="16" spans="1:15" s="105" customFormat="1" ht="15.75" thickTop="1" x14ac:dyDescent="0.25">
      <c r="E16" s="129"/>
      <c r="F16" s="129"/>
      <c r="G16" s="120"/>
      <c r="H16" s="129"/>
      <c r="I16" s="129"/>
      <c r="J16" s="106"/>
      <c r="K16" s="107"/>
      <c r="L16" s="107"/>
      <c r="M16" s="107"/>
      <c r="N16" s="107"/>
      <c r="O16" s="107"/>
    </row>
    <row r="17" spans="1:15" s="105" customFormat="1" x14ac:dyDescent="0.25">
      <c r="A17" s="130" t="s">
        <v>437</v>
      </c>
      <c r="E17" s="122"/>
      <c r="F17" s="126"/>
      <c r="G17" s="125"/>
      <c r="H17" s="126"/>
      <c r="I17" s="126"/>
      <c r="J17" s="106"/>
      <c r="K17" s="107"/>
      <c r="L17" s="107"/>
      <c r="M17" s="107"/>
      <c r="N17" s="107"/>
      <c r="O17" s="107"/>
    </row>
    <row r="18" spans="1:15" s="105" customFormat="1" x14ac:dyDescent="0.25">
      <c r="A18" s="131" t="s">
        <v>438</v>
      </c>
      <c r="B18" s="132"/>
      <c r="C18" s="132"/>
      <c r="D18" s="132"/>
      <c r="E18" s="133">
        <f>E11-E29</f>
        <v>649977415</v>
      </c>
      <c r="F18" s="134"/>
      <c r="G18" s="135"/>
      <c r="H18" s="134">
        <f>H11-H29</f>
        <v>734580</v>
      </c>
      <c r="I18" s="134"/>
      <c r="J18" s="132" t="s">
        <v>439</v>
      </c>
      <c r="K18" s="107"/>
      <c r="L18" s="107"/>
      <c r="M18" s="107"/>
      <c r="N18" s="107">
        <v>734580</v>
      </c>
      <c r="O18" s="107"/>
    </row>
    <row r="19" spans="1:15" s="105" customFormat="1" x14ac:dyDescent="0.25">
      <c r="A19" s="131" t="s">
        <v>440</v>
      </c>
      <c r="B19" s="132"/>
      <c r="C19" s="132"/>
      <c r="D19" s="132"/>
      <c r="E19" s="136">
        <f>E29</f>
        <v>28903008</v>
      </c>
      <c r="F19" s="134"/>
      <c r="G19" s="135"/>
      <c r="H19" s="136">
        <f>H29</f>
        <v>32665</v>
      </c>
      <c r="I19" s="134"/>
      <c r="J19" s="132" t="s">
        <v>441</v>
      </c>
      <c r="K19" s="107"/>
      <c r="L19" s="107"/>
      <c r="M19" s="107"/>
      <c r="N19" s="107">
        <v>32665</v>
      </c>
      <c r="O19" s="107"/>
    </row>
    <row r="20" spans="1:15" s="105" customFormat="1" x14ac:dyDescent="0.25">
      <c r="A20" s="123" t="s">
        <v>442</v>
      </c>
      <c r="E20" s="122">
        <f>'A Employer Allocation - No 158'!O314</f>
        <v>678880423</v>
      </c>
      <c r="F20" s="122"/>
      <c r="G20" s="120"/>
      <c r="H20" s="122">
        <f>VLOOKUP(B3,'A Employer Allocation - No 158'!A:O,15,0)</f>
        <v>767245</v>
      </c>
      <c r="I20" s="126"/>
      <c r="J20" s="106" t="s">
        <v>430</v>
      </c>
      <c r="K20" s="107"/>
      <c r="L20" s="107"/>
      <c r="M20" s="107"/>
      <c r="N20" s="107">
        <v>767245</v>
      </c>
      <c r="O20" s="107"/>
    </row>
    <row r="21" spans="1:15" s="105" customFormat="1" x14ac:dyDescent="0.25">
      <c r="A21" s="123"/>
      <c r="E21" s="122"/>
      <c r="F21" s="126"/>
      <c r="G21" s="125"/>
      <c r="H21" s="126"/>
      <c r="I21" s="126"/>
      <c r="J21" s="106"/>
      <c r="K21" s="107"/>
      <c r="L21" s="107"/>
      <c r="M21" s="107"/>
      <c r="N21" s="107"/>
      <c r="O21" s="107"/>
    </row>
    <row r="22" spans="1:15" s="105" customFormat="1" x14ac:dyDescent="0.25">
      <c r="A22" s="116" t="s">
        <v>443</v>
      </c>
      <c r="E22" s="129"/>
      <c r="F22" s="129"/>
      <c r="G22" s="120"/>
      <c r="H22" s="129"/>
      <c r="I22" s="129"/>
      <c r="J22" s="106"/>
      <c r="K22" s="107"/>
      <c r="L22" s="107"/>
      <c r="M22" s="107"/>
      <c r="N22" s="107"/>
      <c r="O22" s="107"/>
    </row>
    <row r="23" spans="1:15" s="105" customFormat="1" x14ac:dyDescent="0.25">
      <c r="A23" s="130"/>
      <c r="F23" s="119"/>
      <c r="J23" s="106"/>
      <c r="M23" s="107"/>
      <c r="O23" s="108"/>
    </row>
    <row r="24" spans="1:15" s="105" customFormat="1" x14ac:dyDescent="0.25">
      <c r="A24" s="115"/>
      <c r="B24" s="115"/>
      <c r="C24" s="115"/>
      <c r="D24" s="115"/>
      <c r="E24" s="115"/>
      <c r="F24" s="115"/>
      <c r="G24" s="115"/>
      <c r="H24" s="115"/>
      <c r="I24" s="115"/>
      <c r="J24" s="106"/>
      <c r="M24" s="107"/>
      <c r="O24" s="108"/>
    </row>
    <row r="25" spans="1:15" s="105" customFormat="1" ht="45" x14ac:dyDescent="0.25">
      <c r="A25" s="137" t="s">
        <v>444</v>
      </c>
      <c r="J25" s="106"/>
      <c r="M25" s="107"/>
      <c r="O25" s="108"/>
    </row>
    <row r="26" spans="1:15" s="105" customFormat="1" x14ac:dyDescent="0.25">
      <c r="J26" s="106"/>
      <c r="M26" s="107"/>
      <c r="O26" s="108"/>
    </row>
    <row r="27" spans="1:15" s="105" customFormat="1" x14ac:dyDescent="0.25">
      <c r="E27" s="163" t="s">
        <v>428</v>
      </c>
      <c r="F27" s="163"/>
      <c r="H27" s="163" t="str">
        <f>"Agency "&amp;$B$3</f>
        <v>Agency 129</v>
      </c>
      <c r="I27" s="163"/>
      <c r="J27" s="106"/>
      <c r="M27" s="107"/>
      <c r="O27" s="108"/>
    </row>
    <row r="28" spans="1:15" s="105" customFormat="1" x14ac:dyDescent="0.25">
      <c r="E28" s="117" t="s">
        <v>418</v>
      </c>
      <c r="F28" s="117" t="s">
        <v>419</v>
      </c>
      <c r="G28" s="118"/>
      <c r="H28" s="117" t="s">
        <v>418</v>
      </c>
      <c r="I28" s="117" t="s">
        <v>419</v>
      </c>
      <c r="J28" s="106"/>
      <c r="M28" s="107"/>
      <c r="O28" s="108"/>
    </row>
    <row r="29" spans="1:15" s="105" customFormat="1" x14ac:dyDescent="0.25">
      <c r="A29" s="105" t="s">
        <v>445</v>
      </c>
      <c r="E29" s="108">
        <f>'H Schedule of Benefit Pmt'!K314</f>
        <v>28903008</v>
      </c>
      <c r="H29" s="108">
        <f>VLOOKUP(B3,'H Schedule of Benefit Pmt'!A:K,11,0)</f>
        <v>32665</v>
      </c>
      <c r="J29" s="106" t="s">
        <v>441</v>
      </c>
      <c r="M29" s="107"/>
      <c r="O29" s="108"/>
    </row>
    <row r="30" spans="1:15" s="105" customFormat="1" x14ac:dyDescent="0.25">
      <c r="A30" s="127" t="s">
        <v>433</v>
      </c>
      <c r="F30" s="119">
        <f>E29</f>
        <v>28903008</v>
      </c>
      <c r="I30" s="119">
        <f>H29</f>
        <v>32665</v>
      </c>
      <c r="J30" s="106"/>
      <c r="M30" s="107"/>
      <c r="O30" s="108"/>
    </row>
    <row r="31" spans="1:15" s="105" customFormat="1" x14ac:dyDescent="0.25">
      <c r="J31" s="106"/>
      <c r="M31" s="107"/>
      <c r="O31" s="108"/>
    </row>
    <row r="32" spans="1:15" s="105" customFormat="1" ht="29.25" customHeight="1" x14ac:dyDescent="0.25">
      <c r="A32" s="165" t="s">
        <v>446</v>
      </c>
      <c r="B32" s="165"/>
      <c r="C32" s="165"/>
      <c r="D32" s="165"/>
      <c r="E32" s="165"/>
      <c r="F32" s="165"/>
      <c r="G32" s="165"/>
      <c r="H32" s="165"/>
      <c r="I32" s="165"/>
      <c r="J32" s="137"/>
      <c r="M32" s="107"/>
      <c r="O32" s="108"/>
    </row>
    <row r="33" spans="1:16" s="105" customFormat="1" x14ac:dyDescent="0.25">
      <c r="F33" s="119"/>
      <c r="J33" s="106"/>
      <c r="M33" s="107"/>
      <c r="O33" s="108"/>
    </row>
    <row r="34" spans="1:16" s="105" customFormat="1" x14ac:dyDescent="0.25">
      <c r="A34" s="115"/>
      <c r="B34" s="115"/>
      <c r="C34" s="115"/>
      <c r="D34" s="115"/>
      <c r="E34" s="115"/>
      <c r="F34" s="115"/>
      <c r="G34" s="115"/>
      <c r="H34" s="115"/>
      <c r="I34" s="115"/>
      <c r="J34" s="106"/>
      <c r="M34" s="107"/>
      <c r="O34" s="108"/>
    </row>
    <row r="35" spans="1:16" s="105" customFormat="1" x14ac:dyDescent="0.25">
      <c r="A35" s="116" t="s">
        <v>447</v>
      </c>
      <c r="J35" s="106"/>
      <c r="M35" s="107"/>
      <c r="O35" s="108"/>
    </row>
    <row r="36" spans="1:16" s="105" customFormat="1" x14ac:dyDescent="0.25">
      <c r="A36" s="116"/>
      <c r="J36" s="106"/>
      <c r="M36" s="107"/>
      <c r="O36" s="108"/>
    </row>
    <row r="37" spans="1:16" s="105" customFormat="1" x14ac:dyDescent="0.25">
      <c r="E37" s="163" t="s">
        <v>428</v>
      </c>
      <c r="F37" s="163"/>
      <c r="H37" s="163" t="str">
        <f>"Agency "&amp;$B$3</f>
        <v>Agency 129</v>
      </c>
      <c r="I37" s="163"/>
      <c r="J37" s="106"/>
      <c r="M37" s="107"/>
      <c r="O37" s="108"/>
    </row>
    <row r="38" spans="1:16" s="105" customFormat="1" x14ac:dyDescent="0.25">
      <c r="E38" s="117" t="s">
        <v>418</v>
      </c>
      <c r="F38" s="117" t="s">
        <v>419</v>
      </c>
      <c r="G38" s="118"/>
      <c r="H38" s="117" t="s">
        <v>418</v>
      </c>
      <c r="I38" s="117" t="s">
        <v>419</v>
      </c>
      <c r="J38" s="106"/>
      <c r="M38" s="107"/>
      <c r="O38" s="108"/>
    </row>
    <row r="39" spans="1:16" s="105" customFormat="1" x14ac:dyDescent="0.25">
      <c r="A39" s="105" t="s">
        <v>435</v>
      </c>
      <c r="E39" s="138">
        <f>F14</f>
        <v>1493691546</v>
      </c>
      <c r="F39" s="139"/>
      <c r="G39" s="118"/>
      <c r="H39" s="138">
        <f>I14</f>
        <v>1654776</v>
      </c>
      <c r="I39" s="139"/>
      <c r="J39" s="106" t="s">
        <v>448</v>
      </c>
      <c r="M39" s="107"/>
      <c r="O39" s="108"/>
    </row>
    <row r="40" spans="1:16" s="105" customFormat="1" x14ac:dyDescent="0.25">
      <c r="A40" s="105" t="s">
        <v>445</v>
      </c>
      <c r="E40" s="122">
        <f>'B OPEB Expense'!P313</f>
        <v>-140592594</v>
      </c>
      <c r="F40" s="122"/>
      <c r="G40" s="120"/>
      <c r="H40" s="122">
        <f>VLOOKUP(B3,'B OPEB Expense'!B:P,15,0)</f>
        <v>-141008</v>
      </c>
      <c r="I40" s="122"/>
      <c r="J40" s="106" t="s">
        <v>449</v>
      </c>
      <c r="M40" s="107"/>
      <c r="O40" s="108"/>
    </row>
    <row r="41" spans="1:16" s="105" customFormat="1" x14ac:dyDescent="0.25">
      <c r="A41" s="105" t="s">
        <v>450</v>
      </c>
      <c r="E41" s="122">
        <f>'E Deferred InOutFlows'!I321</f>
        <v>51671565</v>
      </c>
      <c r="F41" s="122"/>
      <c r="G41" s="120"/>
      <c r="H41" s="122">
        <f>VLOOKUP(B3,'E Deferred InOutFlows'!A:I,9,0)</f>
        <v>125868</v>
      </c>
      <c r="I41" s="122"/>
      <c r="J41" s="106" t="s">
        <v>451</v>
      </c>
      <c r="L41" s="108"/>
      <c r="M41" s="107"/>
      <c r="O41" s="108"/>
      <c r="P41" s="119"/>
    </row>
    <row r="42" spans="1:16" s="105" customFormat="1" x14ac:dyDescent="0.25">
      <c r="A42" s="123" t="s">
        <v>452</v>
      </c>
      <c r="E42" s="122"/>
      <c r="F42" s="126">
        <f>'E Deferred InOutFlows'!O321</f>
        <v>807043699</v>
      </c>
      <c r="G42" s="125"/>
      <c r="H42" s="126"/>
      <c r="I42" s="126">
        <f>VLOOKUP(B3,'E Deferred InOutFlows'!A:O,15,0)</f>
        <v>934810</v>
      </c>
      <c r="J42" s="106" t="s">
        <v>453</v>
      </c>
      <c r="L42" s="108"/>
      <c r="M42" s="107"/>
      <c r="O42" s="108"/>
      <c r="P42" s="119"/>
    </row>
    <row r="43" spans="1:16" s="105" customFormat="1" x14ac:dyDescent="0.25">
      <c r="A43" s="123" t="s">
        <v>454</v>
      </c>
      <c r="E43" s="122"/>
      <c r="F43" s="126">
        <f>-'C Liability Recon'!P313</f>
        <v>28903008</v>
      </c>
      <c r="G43" s="125"/>
      <c r="H43" s="126"/>
      <c r="I43" s="126">
        <f>-VLOOKUP(B3,'C Liability Recon'!A:P,16,0)</f>
        <v>34082</v>
      </c>
      <c r="J43" s="106" t="s">
        <v>455</v>
      </c>
      <c r="M43" s="107"/>
      <c r="O43" s="108"/>
      <c r="P43" s="119"/>
    </row>
    <row r="44" spans="1:16" s="105" customFormat="1" ht="30" x14ac:dyDescent="0.25">
      <c r="A44" s="127" t="s">
        <v>456</v>
      </c>
      <c r="E44" s="126"/>
      <c r="F44" s="126">
        <f>+E46-F42-F43-F45</f>
        <v>531784245</v>
      </c>
      <c r="G44" s="125"/>
      <c r="H44" s="126"/>
      <c r="I44" s="126">
        <f>+H46-I42-I43-I45</f>
        <v>627068</v>
      </c>
      <c r="J44" s="140" t="s">
        <v>457</v>
      </c>
      <c r="K44" s="108"/>
      <c r="L44" s="119"/>
      <c r="M44" s="107"/>
      <c r="O44" s="108"/>
    </row>
    <row r="45" spans="1:16" s="105" customFormat="1" x14ac:dyDescent="0.25">
      <c r="A45" s="127" t="s">
        <v>458</v>
      </c>
      <c r="E45" s="141"/>
      <c r="F45" s="141">
        <f>E56</f>
        <v>37039565</v>
      </c>
      <c r="G45" s="120"/>
      <c r="H45" s="141"/>
      <c r="I45" s="141">
        <f>H56</f>
        <v>43676</v>
      </c>
      <c r="J45" s="106" t="s">
        <v>459</v>
      </c>
      <c r="M45" s="107"/>
      <c r="O45" s="108"/>
    </row>
    <row r="46" spans="1:16" s="105" customFormat="1" ht="15.75" thickBot="1" x14ac:dyDescent="0.3">
      <c r="E46" s="128">
        <f>SUM(E39:E45)</f>
        <v>1404770517</v>
      </c>
      <c r="F46" s="128">
        <f>SUM(F40:F45)</f>
        <v>1404770517</v>
      </c>
      <c r="G46" s="120"/>
      <c r="H46" s="128">
        <f>SUM(H39:H45)</f>
        <v>1639636</v>
      </c>
      <c r="I46" s="128">
        <f>SUM(I40:I45)</f>
        <v>1639636</v>
      </c>
      <c r="J46" s="106"/>
      <c r="M46" s="107"/>
      <c r="O46" s="108"/>
    </row>
    <row r="47" spans="1:16" s="105" customFormat="1" ht="15.75" thickTop="1" x14ac:dyDescent="0.25">
      <c r="E47" s="129"/>
      <c r="F47" s="129" t="str">
        <f>IF(('C Liability Recon'!S313-F44-F45)=0,"",('C Liability Recon'!S313-F44-F45))</f>
        <v/>
      </c>
      <c r="G47" s="120"/>
      <c r="H47" s="129"/>
      <c r="I47" s="129" t="str">
        <f>IF((VLOOKUP(B3,'C Liability Recon'!A:S,19,0)-I44-I45)=0, "",(VLOOKUP(B3,'C Liability Recon'!A:S,19,0)-I44-I45))</f>
        <v/>
      </c>
      <c r="J47" s="106"/>
      <c r="M47" s="107"/>
      <c r="O47" s="108"/>
    </row>
    <row r="48" spans="1:16" s="105" customFormat="1" x14ac:dyDescent="0.25">
      <c r="A48" s="142" t="s">
        <v>460</v>
      </c>
      <c r="E48" s="122"/>
      <c r="F48" s="126"/>
      <c r="G48" s="125"/>
      <c r="H48" s="126"/>
      <c r="I48" s="126"/>
      <c r="J48" s="106"/>
      <c r="M48" s="107"/>
      <c r="O48" s="108"/>
    </row>
    <row r="49" spans="1:15" s="105" customFormat="1" x14ac:dyDescent="0.25">
      <c r="A49" s="116" t="s">
        <v>461</v>
      </c>
      <c r="E49" s="129"/>
      <c r="F49" s="129"/>
      <c r="G49" s="120"/>
      <c r="H49" s="129"/>
      <c r="I49" s="129"/>
      <c r="J49" s="106"/>
      <c r="M49" s="107"/>
      <c r="O49" s="108"/>
    </row>
    <row r="50" spans="1:15" s="105" customFormat="1" x14ac:dyDescent="0.25">
      <c r="E50" s="129"/>
      <c r="F50" s="129"/>
      <c r="G50" s="120"/>
      <c r="H50" s="129"/>
      <c r="I50" s="129"/>
      <c r="J50" s="106"/>
      <c r="M50" s="107"/>
      <c r="O50" s="108"/>
    </row>
    <row r="51" spans="1:15" s="105" customFormat="1" x14ac:dyDescent="0.25">
      <c r="A51" s="115"/>
      <c r="B51" s="115"/>
      <c r="C51" s="115"/>
      <c r="D51" s="115"/>
      <c r="E51" s="115"/>
      <c r="F51" s="115"/>
      <c r="G51" s="115"/>
      <c r="H51" s="115"/>
      <c r="I51" s="115"/>
      <c r="J51" s="106"/>
      <c r="M51" s="107"/>
      <c r="O51" s="108"/>
    </row>
    <row r="52" spans="1:15" s="105" customFormat="1" x14ac:dyDescent="0.25">
      <c r="A52" s="116" t="s">
        <v>462</v>
      </c>
      <c r="J52" s="106"/>
      <c r="M52" s="107"/>
      <c r="O52" s="108"/>
    </row>
    <row r="53" spans="1:15" s="105" customFormat="1" x14ac:dyDescent="0.25">
      <c r="J53" s="106"/>
      <c r="M53" s="107"/>
      <c r="O53" s="108"/>
    </row>
    <row r="54" spans="1:15" s="105" customFormat="1" x14ac:dyDescent="0.25">
      <c r="E54" s="163" t="s">
        <v>428</v>
      </c>
      <c r="F54" s="163"/>
      <c r="H54" s="163" t="str">
        <f>"Agency "&amp;$B$3</f>
        <v>Agency 129</v>
      </c>
      <c r="I54" s="163"/>
      <c r="J54" s="106"/>
      <c r="M54" s="107"/>
      <c r="O54" s="108"/>
    </row>
    <row r="55" spans="1:15" s="105" customFormat="1" x14ac:dyDescent="0.25">
      <c r="E55" s="117" t="s">
        <v>418</v>
      </c>
      <c r="F55" s="117" t="s">
        <v>419</v>
      </c>
      <c r="G55" s="118"/>
      <c r="H55" s="117" t="s">
        <v>418</v>
      </c>
      <c r="I55" s="117" t="s">
        <v>419</v>
      </c>
      <c r="J55" s="106"/>
      <c r="M55" s="107"/>
      <c r="O55" s="108"/>
    </row>
    <row r="56" spans="1:15" s="105" customFormat="1" x14ac:dyDescent="0.25">
      <c r="A56" s="105" t="s">
        <v>450</v>
      </c>
      <c r="E56" s="108">
        <f>'H Schedule of Benefit Pmt'!G314</f>
        <v>37039565</v>
      </c>
      <c r="H56" s="108">
        <f>VLOOKUP(B3,'H Schedule of Benefit Pmt'!A:G,7,0)</f>
        <v>43676</v>
      </c>
      <c r="J56" s="106" t="s">
        <v>459</v>
      </c>
      <c r="M56" s="107"/>
      <c r="O56" s="108"/>
    </row>
    <row r="57" spans="1:15" s="105" customFormat="1" x14ac:dyDescent="0.25">
      <c r="A57" s="127" t="s">
        <v>463</v>
      </c>
      <c r="F57" s="119">
        <f>E56</f>
        <v>37039565</v>
      </c>
      <c r="I57" s="119">
        <f>H56</f>
        <v>43676</v>
      </c>
      <c r="J57" s="106"/>
      <c r="M57" s="107"/>
      <c r="O57" s="108"/>
    </row>
    <row r="58" spans="1:15" ht="30.75" customHeight="1" x14ac:dyDescent="0.25">
      <c r="A58" s="105"/>
      <c r="B58" s="105"/>
      <c r="C58" s="105"/>
      <c r="D58" s="105"/>
      <c r="E58" s="105"/>
      <c r="F58" s="105"/>
      <c r="G58" s="105"/>
      <c r="H58" s="105"/>
      <c r="I58" s="105"/>
      <c r="J58" s="106"/>
      <c r="K58" s="105"/>
    </row>
    <row r="59" spans="1:15" ht="33" customHeight="1" x14ac:dyDescent="0.25">
      <c r="A59" s="164" t="s">
        <v>464</v>
      </c>
      <c r="B59" s="164"/>
      <c r="C59" s="164"/>
      <c r="D59" s="164"/>
      <c r="E59" s="164"/>
      <c r="F59" s="164"/>
      <c r="G59" s="164"/>
      <c r="H59" s="164"/>
      <c r="I59" s="164"/>
    </row>
    <row r="60" spans="1:15" x14ac:dyDescent="0.25">
      <c r="A60" s="143"/>
    </row>
    <row r="61" spans="1:15" x14ac:dyDescent="0.25">
      <c r="A61" s="116" t="s">
        <v>465</v>
      </c>
    </row>
  </sheetData>
  <sheetProtection password="EE0B" sheet="1" objects="1" scenarios="1"/>
  <mergeCells count="10">
    <mergeCell ref="E54:F54"/>
    <mergeCell ref="H54:I54"/>
    <mergeCell ref="A59:I59"/>
    <mergeCell ref="E9:F9"/>
    <mergeCell ref="H9:I9"/>
    <mergeCell ref="E27:F27"/>
    <mergeCell ref="H27:I27"/>
    <mergeCell ref="A32:I32"/>
    <mergeCell ref="E37:F37"/>
    <mergeCell ref="H37:I37"/>
  </mergeCells>
  <dataValidations count="1">
    <dataValidation type="list" allowBlank="1" showInputMessage="1" showErrorMessage="1" sqref="B4">
      <formula1>#REF!</formula1>
    </dataValidation>
  </dataValidations>
  <pageMargins left="0.7" right="0.7" top="0.75" bottom="0.75" header="0.3" footer="0.3"/>
  <pageSetup scale="52"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Select your Agency Number">
          <x14:formula1>
            <xm:f>'A Employer Allocation - No 158'!$A$6:$A$312</xm:f>
          </x14:formula1>
          <xm:sqref>B3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W322"/>
  <sheetViews>
    <sheetView showGridLines="0" showRowColHeaders="0" workbookViewId="0">
      <pane xSplit="3" ySplit="12" topLeftCell="D13" activePane="bottomRight" state="frozen"/>
      <selection activeCell="A316" sqref="A316"/>
      <selection pane="topRight" activeCell="A316" sqref="A316"/>
      <selection pane="bottomLeft" activeCell="A316" sqref="A316"/>
      <selection pane="bottomRight" activeCell="A316" sqref="A316"/>
    </sheetView>
  </sheetViews>
  <sheetFormatPr defaultColWidth="9.140625" defaultRowHeight="12.75" x14ac:dyDescent="0.2"/>
  <cols>
    <col min="1" max="1" width="10.42578125" style="2" bestFit="1" customWidth="1"/>
    <col min="2" max="2" width="54.28515625" style="2" bestFit="1" customWidth="1"/>
    <col min="3" max="3" width="11.28515625" style="2" bestFit="1" customWidth="1"/>
    <col min="4" max="4" width="16.5703125" style="2" bestFit="1" customWidth="1"/>
    <col min="5" max="5" width="11.85546875" style="2" customWidth="1"/>
    <col min="6" max="6" width="12.140625" style="2" customWidth="1"/>
    <col min="7" max="7" width="11.85546875" style="2" bestFit="1" customWidth="1"/>
    <col min="8" max="8" width="16.28515625" style="2" customWidth="1"/>
    <col min="9" max="9" width="12.42578125" style="2" customWidth="1"/>
    <col min="10" max="10" width="2.140625" style="2" customWidth="1"/>
    <col min="11" max="11" width="13" style="2" customWidth="1"/>
    <col min="12" max="12" width="14" style="2" customWidth="1"/>
    <col min="13" max="13" width="15" style="2" bestFit="1" customWidth="1"/>
    <col min="14" max="14" width="16.5703125" style="2" customWidth="1"/>
    <col min="15" max="15" width="13.7109375" style="2" customWidth="1"/>
    <col min="16" max="16" width="1.7109375" style="2" customWidth="1"/>
    <col min="17" max="17" width="13.42578125" style="2" customWidth="1"/>
    <col min="18" max="18" width="1.5703125" style="2" customWidth="1"/>
    <col min="19" max="19" width="16" style="2" bestFit="1" customWidth="1"/>
    <col min="20" max="20" width="1.5703125" style="2" customWidth="1"/>
    <col min="21" max="21" width="13.7109375" style="2" customWidth="1"/>
    <col min="22" max="16384" width="9.140625" style="2"/>
  </cols>
  <sheetData>
    <row r="1" spans="1:21" ht="15.75" x14ac:dyDescent="0.25">
      <c r="A1" s="27" t="s">
        <v>474</v>
      </c>
      <c r="B1" s="1"/>
      <c r="C1" s="3" t="s">
        <v>1</v>
      </c>
      <c r="D1" s="3" t="s">
        <v>2</v>
      </c>
      <c r="E1" s="3" t="s">
        <v>3</v>
      </c>
      <c r="F1" s="3" t="s">
        <v>4</v>
      </c>
      <c r="G1" s="3" t="s">
        <v>5</v>
      </c>
      <c r="H1" s="3" t="s">
        <v>6</v>
      </c>
      <c r="I1" s="3" t="s">
        <v>7</v>
      </c>
      <c r="J1" s="3"/>
      <c r="K1" s="3" t="s">
        <v>8</v>
      </c>
      <c r="L1" s="3" t="s">
        <v>9</v>
      </c>
      <c r="M1" s="3" t="s">
        <v>10</v>
      </c>
      <c r="N1" s="3" t="s">
        <v>11</v>
      </c>
      <c r="O1" s="3" t="s">
        <v>12</v>
      </c>
      <c r="P1" s="3"/>
      <c r="Q1" s="3" t="s">
        <v>373</v>
      </c>
      <c r="R1" s="3"/>
      <c r="S1" s="3" t="s">
        <v>374</v>
      </c>
      <c r="T1" s="3"/>
      <c r="U1" s="3" t="s">
        <v>375</v>
      </c>
    </row>
    <row r="2" spans="1:21" x14ac:dyDescent="0.2">
      <c r="B2" s="73"/>
      <c r="C2" s="73"/>
      <c r="D2" s="73"/>
      <c r="E2" s="168" t="s">
        <v>376</v>
      </c>
      <c r="F2" s="168"/>
      <c r="G2" s="168"/>
      <c r="H2" s="168"/>
      <c r="I2" s="168"/>
      <c r="J2" s="74"/>
      <c r="K2" s="168" t="s">
        <v>377</v>
      </c>
      <c r="L2" s="168"/>
      <c r="M2" s="168"/>
      <c r="N2" s="168"/>
      <c r="O2" s="168"/>
      <c r="P2" s="74"/>
      <c r="Q2" s="168" t="s">
        <v>333</v>
      </c>
      <c r="R2" s="168"/>
      <c r="S2" s="168"/>
      <c r="T2" s="168"/>
      <c r="U2" s="168"/>
    </row>
    <row r="3" spans="1:21" x14ac:dyDescent="0.2">
      <c r="B3" s="73"/>
      <c r="C3" s="73"/>
      <c r="D3" s="73"/>
      <c r="E3" s="73"/>
      <c r="F3" s="73"/>
      <c r="G3" s="73"/>
      <c r="H3" s="74"/>
      <c r="I3" s="73"/>
      <c r="J3" s="73"/>
      <c r="K3" s="73"/>
      <c r="L3" s="73"/>
      <c r="M3" s="73"/>
      <c r="N3" s="74"/>
      <c r="O3" s="73"/>
      <c r="P3" s="73"/>
      <c r="Q3" s="73"/>
      <c r="R3" s="73"/>
      <c r="S3" s="74" t="s">
        <v>378</v>
      </c>
      <c r="T3" s="73"/>
      <c r="U3" s="73"/>
    </row>
    <row r="4" spans="1:21" x14ac:dyDescent="0.2">
      <c r="B4" s="73"/>
      <c r="C4" s="73"/>
      <c r="D4" s="73"/>
      <c r="E4" s="73"/>
      <c r="F4" s="73"/>
      <c r="G4" s="73"/>
      <c r="H4" s="74" t="s">
        <v>379</v>
      </c>
      <c r="I4" s="73"/>
      <c r="J4" s="73"/>
      <c r="K4" s="73"/>
      <c r="L4" s="73"/>
      <c r="M4" s="73"/>
      <c r="N4" s="74" t="s">
        <v>379</v>
      </c>
      <c r="O4" s="73"/>
      <c r="P4" s="73"/>
      <c r="Q4" s="73"/>
      <c r="R4" s="73"/>
      <c r="S4" s="74" t="s">
        <v>380</v>
      </c>
      <c r="T4" s="73"/>
      <c r="U4" s="73"/>
    </row>
    <row r="5" spans="1:21" x14ac:dyDescent="0.2">
      <c r="B5" s="73"/>
      <c r="C5" s="73"/>
      <c r="D5" s="73"/>
      <c r="E5" s="73"/>
      <c r="F5" s="74" t="s">
        <v>381</v>
      </c>
      <c r="G5" s="74"/>
      <c r="H5" s="74" t="s">
        <v>382</v>
      </c>
      <c r="I5" s="74"/>
      <c r="J5" s="74"/>
      <c r="K5" s="74"/>
      <c r="L5" s="74" t="s">
        <v>381</v>
      </c>
      <c r="M5" s="74"/>
      <c r="N5" s="74" t="s">
        <v>382</v>
      </c>
      <c r="O5" s="74"/>
      <c r="P5" s="74"/>
      <c r="Q5" s="74"/>
      <c r="R5" s="74"/>
      <c r="S5" s="74" t="s">
        <v>382</v>
      </c>
      <c r="T5" s="74"/>
      <c r="U5" s="73"/>
    </row>
    <row r="6" spans="1:21" x14ac:dyDescent="0.2">
      <c r="B6" s="73"/>
      <c r="C6" s="73"/>
      <c r="D6" s="73"/>
      <c r="E6" s="73"/>
      <c r="F6" s="74" t="s">
        <v>383</v>
      </c>
      <c r="G6" s="74"/>
      <c r="H6" s="74" t="s">
        <v>384</v>
      </c>
      <c r="I6" s="74"/>
      <c r="J6" s="74"/>
      <c r="K6" s="74"/>
      <c r="L6" s="74" t="s">
        <v>383</v>
      </c>
      <c r="M6" s="74"/>
      <c r="N6" s="74" t="s">
        <v>384</v>
      </c>
      <c r="O6" s="74"/>
      <c r="P6" s="74"/>
      <c r="Q6" s="74"/>
      <c r="R6" s="74"/>
      <c r="S6" s="74" t="s">
        <v>384</v>
      </c>
      <c r="T6" s="74"/>
      <c r="U6" s="73"/>
    </row>
    <row r="7" spans="1:21" x14ac:dyDescent="0.2">
      <c r="B7" s="73"/>
      <c r="C7" s="73"/>
      <c r="D7" s="73"/>
      <c r="E7" s="73"/>
      <c r="F7" s="74" t="s">
        <v>385</v>
      </c>
      <c r="G7" s="74"/>
      <c r="H7" s="74" t="s">
        <v>383</v>
      </c>
      <c r="I7" s="74"/>
      <c r="J7" s="74"/>
      <c r="K7" s="74"/>
      <c r="L7" s="74" t="s">
        <v>385</v>
      </c>
      <c r="M7" s="74"/>
      <c r="N7" s="74" t="s">
        <v>383</v>
      </c>
      <c r="O7" s="74"/>
      <c r="P7" s="74"/>
      <c r="Q7" s="74"/>
      <c r="R7" s="74"/>
      <c r="S7" s="74" t="s">
        <v>383</v>
      </c>
      <c r="T7" s="74"/>
      <c r="U7" s="73"/>
    </row>
    <row r="8" spans="1:21" x14ac:dyDescent="0.2">
      <c r="B8" s="73"/>
      <c r="C8" s="73"/>
      <c r="D8" s="73"/>
      <c r="E8" s="74" t="s">
        <v>386</v>
      </c>
      <c r="F8" s="74" t="s">
        <v>387</v>
      </c>
      <c r="G8" s="74"/>
      <c r="H8" s="74" t="s">
        <v>13</v>
      </c>
      <c r="I8" s="74" t="s">
        <v>388</v>
      </c>
      <c r="J8" s="74"/>
      <c r="K8" s="74" t="s">
        <v>389</v>
      </c>
      <c r="L8" s="74" t="s">
        <v>387</v>
      </c>
      <c r="M8" s="74"/>
      <c r="N8" s="74" t="s">
        <v>13</v>
      </c>
      <c r="O8" s="74" t="s">
        <v>388</v>
      </c>
      <c r="P8" s="74"/>
      <c r="Q8" s="74" t="s">
        <v>390</v>
      </c>
      <c r="R8" s="74"/>
      <c r="S8" s="74" t="s">
        <v>13</v>
      </c>
      <c r="T8" s="74"/>
      <c r="U8" s="74"/>
    </row>
    <row r="9" spans="1:21" x14ac:dyDescent="0.2">
      <c r="B9" s="73"/>
      <c r="C9" s="73"/>
      <c r="D9" s="73"/>
      <c r="E9" s="74" t="s">
        <v>383</v>
      </c>
      <c r="F9" s="74" t="s">
        <v>391</v>
      </c>
      <c r="G9" s="74"/>
      <c r="H9" s="74" t="s">
        <v>19</v>
      </c>
      <c r="I9" s="74" t="s">
        <v>392</v>
      </c>
      <c r="J9" s="74"/>
      <c r="K9" s="74" t="s">
        <v>383</v>
      </c>
      <c r="L9" s="74" t="s">
        <v>391</v>
      </c>
      <c r="M9" s="74"/>
      <c r="N9" s="74" t="s">
        <v>19</v>
      </c>
      <c r="O9" s="74" t="s">
        <v>392</v>
      </c>
      <c r="P9" s="74"/>
      <c r="Q9" s="74" t="s">
        <v>393</v>
      </c>
      <c r="R9" s="74"/>
      <c r="S9" s="74" t="s">
        <v>19</v>
      </c>
      <c r="T9" s="74"/>
      <c r="U9" s="74" t="s">
        <v>388</v>
      </c>
    </row>
    <row r="10" spans="1:21" x14ac:dyDescent="0.2">
      <c r="B10" s="73"/>
      <c r="C10" s="73"/>
      <c r="D10" s="73"/>
      <c r="E10" s="74" t="s">
        <v>394</v>
      </c>
      <c r="F10" s="74" t="s">
        <v>395</v>
      </c>
      <c r="G10" s="74"/>
      <c r="H10" s="74" t="s">
        <v>396</v>
      </c>
      <c r="I10" s="74" t="s">
        <v>397</v>
      </c>
      <c r="J10" s="74"/>
      <c r="K10" s="74" t="s">
        <v>394</v>
      </c>
      <c r="L10" s="74" t="s">
        <v>395</v>
      </c>
      <c r="M10" s="74"/>
      <c r="N10" s="74" t="s">
        <v>396</v>
      </c>
      <c r="O10" s="74" t="s">
        <v>398</v>
      </c>
      <c r="P10" s="74"/>
      <c r="Q10" s="74" t="s">
        <v>399</v>
      </c>
      <c r="R10" s="74"/>
      <c r="S10" s="74" t="s">
        <v>396</v>
      </c>
      <c r="T10" s="74"/>
      <c r="U10" s="74" t="s">
        <v>13</v>
      </c>
    </row>
    <row r="11" spans="1:21" x14ac:dyDescent="0.2">
      <c r="B11" s="74"/>
      <c r="C11" s="5" t="s">
        <v>14</v>
      </c>
      <c r="D11" s="74" t="s">
        <v>400</v>
      </c>
      <c r="E11" s="74" t="s">
        <v>387</v>
      </c>
      <c r="F11" s="74" t="s">
        <v>401</v>
      </c>
      <c r="G11" s="74" t="s">
        <v>402</v>
      </c>
      <c r="H11" s="74" t="s">
        <v>393</v>
      </c>
      <c r="I11" s="74" t="s">
        <v>403</v>
      </c>
      <c r="J11" s="74"/>
      <c r="K11" s="74" t="s">
        <v>387</v>
      </c>
      <c r="L11" s="74" t="s">
        <v>401</v>
      </c>
      <c r="M11" s="74" t="s">
        <v>402</v>
      </c>
      <c r="N11" s="74" t="s">
        <v>393</v>
      </c>
      <c r="O11" s="74" t="s">
        <v>403</v>
      </c>
      <c r="P11" s="74"/>
      <c r="Q11" s="74" t="s">
        <v>404</v>
      </c>
      <c r="R11" s="74"/>
      <c r="S11" s="74" t="s">
        <v>393</v>
      </c>
      <c r="T11" s="74"/>
      <c r="U11" s="74" t="s">
        <v>404</v>
      </c>
    </row>
    <row r="12" spans="1:21" x14ac:dyDescent="0.2">
      <c r="A12" s="75" t="s">
        <v>18</v>
      </c>
      <c r="B12" s="76" t="s">
        <v>13</v>
      </c>
      <c r="C12" s="77" t="s">
        <v>20</v>
      </c>
      <c r="D12" s="78" t="s">
        <v>21</v>
      </c>
      <c r="E12" s="78" t="s">
        <v>405</v>
      </c>
      <c r="F12" s="78" t="s">
        <v>406</v>
      </c>
      <c r="G12" s="78" t="s">
        <v>407</v>
      </c>
      <c r="H12" s="78" t="s">
        <v>19</v>
      </c>
      <c r="I12" s="78" t="s">
        <v>408</v>
      </c>
      <c r="J12" s="78"/>
      <c r="K12" s="78" t="s">
        <v>405</v>
      </c>
      <c r="L12" s="78" t="s">
        <v>406</v>
      </c>
      <c r="M12" s="78" t="s">
        <v>407</v>
      </c>
      <c r="N12" s="78" t="s">
        <v>19</v>
      </c>
      <c r="O12" s="78" t="s">
        <v>408</v>
      </c>
      <c r="P12" s="78"/>
      <c r="Q12" s="78" t="s">
        <v>409</v>
      </c>
      <c r="R12" s="78"/>
      <c r="S12" s="78" t="s">
        <v>19</v>
      </c>
      <c r="T12" s="78"/>
      <c r="U12" s="78" t="s">
        <v>409</v>
      </c>
    </row>
    <row r="13" spans="1:21" ht="15" x14ac:dyDescent="0.25">
      <c r="A13" s="79">
        <v>5</v>
      </c>
      <c r="B13" s="80" t="s">
        <v>25</v>
      </c>
      <c r="C13" s="81">
        <v>0</v>
      </c>
      <c r="D13" s="82">
        <v>0</v>
      </c>
      <c r="E13" s="82">
        <v>0</v>
      </c>
      <c r="F13" s="82">
        <v>0</v>
      </c>
      <c r="G13" s="82">
        <v>0</v>
      </c>
      <c r="H13" s="82">
        <v>0</v>
      </c>
      <c r="I13" s="82">
        <v>0</v>
      </c>
      <c r="J13" s="82"/>
      <c r="K13" s="82">
        <v>0</v>
      </c>
      <c r="L13" s="82">
        <v>0</v>
      </c>
      <c r="M13" s="82">
        <v>0</v>
      </c>
      <c r="N13" s="82">
        <v>0</v>
      </c>
      <c r="O13" s="82">
        <v>0</v>
      </c>
      <c r="P13" s="83"/>
      <c r="Q13" s="82">
        <v>0</v>
      </c>
      <c r="R13" s="83"/>
      <c r="S13" s="82">
        <v>0</v>
      </c>
      <c r="T13" s="83"/>
      <c r="U13" s="83">
        <v>0</v>
      </c>
    </row>
    <row r="14" spans="1:21" ht="15" x14ac:dyDescent="0.25">
      <c r="A14" s="61">
        <v>6</v>
      </c>
      <c r="B14" s="62" t="s">
        <v>26</v>
      </c>
      <c r="C14" s="84">
        <v>0</v>
      </c>
      <c r="D14" s="15">
        <v>0</v>
      </c>
      <c r="E14" s="85">
        <v>0</v>
      </c>
      <c r="F14" s="85">
        <v>0</v>
      </c>
      <c r="G14" s="85">
        <v>0</v>
      </c>
      <c r="H14" s="85">
        <v>0</v>
      </c>
      <c r="I14" s="85">
        <v>0</v>
      </c>
      <c r="J14" s="85"/>
      <c r="K14" s="85">
        <v>0</v>
      </c>
      <c r="L14" s="85">
        <v>0</v>
      </c>
      <c r="M14" s="85">
        <v>0</v>
      </c>
      <c r="N14" s="85">
        <v>0</v>
      </c>
      <c r="O14" s="85">
        <v>0</v>
      </c>
      <c r="P14" s="85"/>
      <c r="Q14" s="85">
        <v>0</v>
      </c>
      <c r="R14" s="85"/>
      <c r="S14" s="85">
        <v>0</v>
      </c>
      <c r="T14" s="85"/>
      <c r="U14" s="85">
        <v>0</v>
      </c>
    </row>
    <row r="15" spans="1:21" ht="15" x14ac:dyDescent="0.25">
      <c r="A15" s="61">
        <v>7</v>
      </c>
      <c r="B15" s="62" t="s">
        <v>27</v>
      </c>
      <c r="C15" s="84">
        <v>0</v>
      </c>
      <c r="D15" s="15">
        <v>0</v>
      </c>
      <c r="E15" s="85">
        <v>0</v>
      </c>
      <c r="F15" s="85">
        <v>0</v>
      </c>
      <c r="G15" s="85">
        <v>0</v>
      </c>
      <c r="H15" s="85">
        <v>0</v>
      </c>
      <c r="I15" s="85">
        <v>0</v>
      </c>
      <c r="J15" s="85"/>
      <c r="K15" s="85">
        <v>0</v>
      </c>
      <c r="L15" s="85">
        <v>0</v>
      </c>
      <c r="M15" s="85">
        <v>0</v>
      </c>
      <c r="N15" s="85">
        <v>0</v>
      </c>
      <c r="O15" s="85">
        <v>0</v>
      </c>
      <c r="P15" s="85"/>
      <c r="Q15" s="85">
        <v>0</v>
      </c>
      <c r="R15" s="85"/>
      <c r="S15" s="85">
        <v>0</v>
      </c>
      <c r="T15" s="85"/>
      <c r="U15" s="85">
        <v>0</v>
      </c>
    </row>
    <row r="16" spans="1:21" ht="15" x14ac:dyDescent="0.25">
      <c r="A16" s="61">
        <v>47</v>
      </c>
      <c r="B16" s="62" t="s">
        <v>28</v>
      </c>
      <c r="C16" s="84">
        <v>0</v>
      </c>
      <c r="D16" s="15">
        <v>0</v>
      </c>
      <c r="E16" s="85">
        <v>0</v>
      </c>
      <c r="F16" s="85">
        <v>0</v>
      </c>
      <c r="G16" s="85">
        <v>0</v>
      </c>
      <c r="H16" s="85">
        <v>0</v>
      </c>
      <c r="I16" s="85">
        <v>0</v>
      </c>
      <c r="J16" s="85"/>
      <c r="K16" s="85">
        <v>0</v>
      </c>
      <c r="L16" s="85">
        <v>0</v>
      </c>
      <c r="M16" s="85">
        <v>0</v>
      </c>
      <c r="N16" s="85">
        <v>0</v>
      </c>
      <c r="O16" s="85">
        <v>0</v>
      </c>
      <c r="P16" s="85"/>
      <c r="Q16" s="85">
        <v>0</v>
      </c>
      <c r="R16" s="85"/>
      <c r="S16" s="85">
        <v>0</v>
      </c>
      <c r="T16" s="85"/>
      <c r="U16" s="85">
        <v>0</v>
      </c>
    </row>
    <row r="17" spans="1:23" ht="15" x14ac:dyDescent="0.25">
      <c r="A17" s="61">
        <v>48</v>
      </c>
      <c r="B17" s="62" t="s">
        <v>29</v>
      </c>
      <c r="C17" s="84">
        <v>0</v>
      </c>
      <c r="D17" s="15">
        <v>0</v>
      </c>
      <c r="E17" s="85">
        <v>0</v>
      </c>
      <c r="F17" s="85">
        <v>0</v>
      </c>
      <c r="G17" s="85">
        <v>0</v>
      </c>
      <c r="H17" s="85">
        <v>0</v>
      </c>
      <c r="I17" s="85">
        <v>0</v>
      </c>
      <c r="J17" s="85"/>
      <c r="K17" s="85">
        <v>0</v>
      </c>
      <c r="L17" s="85">
        <v>0</v>
      </c>
      <c r="M17" s="85">
        <v>0</v>
      </c>
      <c r="N17" s="85">
        <v>0</v>
      </c>
      <c r="O17" s="85">
        <v>0</v>
      </c>
      <c r="P17" s="85"/>
      <c r="Q17" s="85">
        <v>0</v>
      </c>
      <c r="R17" s="85"/>
      <c r="S17" s="85">
        <v>0</v>
      </c>
      <c r="T17" s="85"/>
      <c r="U17" s="85">
        <v>0</v>
      </c>
    </row>
    <row r="18" spans="1:23" ht="15" x14ac:dyDescent="0.25">
      <c r="A18" s="61">
        <v>90</v>
      </c>
      <c r="B18" s="62" t="s">
        <v>30</v>
      </c>
      <c r="C18" s="84">
        <v>4.152744606975171E-5</v>
      </c>
      <c r="D18" s="15">
        <v>28192</v>
      </c>
      <c r="E18" s="85">
        <v>0</v>
      </c>
      <c r="F18" s="85">
        <v>0</v>
      </c>
      <c r="G18" s="85">
        <v>0</v>
      </c>
      <c r="H18" s="85">
        <v>208</v>
      </c>
      <c r="I18" s="85">
        <v>208</v>
      </c>
      <c r="J18" s="85"/>
      <c r="K18" s="85">
        <v>14305</v>
      </c>
      <c r="L18" s="85">
        <v>0</v>
      </c>
      <c r="M18" s="85">
        <v>19532</v>
      </c>
      <c r="N18" s="85">
        <v>2909</v>
      </c>
      <c r="O18" s="85">
        <v>36746</v>
      </c>
      <c r="P18" s="85"/>
      <c r="Q18" s="85">
        <v>-3138</v>
      </c>
      <c r="R18" s="85"/>
      <c r="S18" s="85">
        <v>-549</v>
      </c>
      <c r="T18" s="85"/>
      <c r="U18" s="85">
        <v>-3687</v>
      </c>
      <c r="W18" s="86"/>
    </row>
    <row r="19" spans="1:23" ht="15" x14ac:dyDescent="0.25">
      <c r="A19" s="61">
        <v>91</v>
      </c>
      <c r="B19" s="62" t="s">
        <v>31</v>
      </c>
      <c r="C19" s="84">
        <v>4.328545189054916E-5</v>
      </c>
      <c r="D19" s="15">
        <v>29385</v>
      </c>
      <c r="E19" s="85">
        <v>0</v>
      </c>
      <c r="F19" s="85">
        <v>0</v>
      </c>
      <c r="G19" s="85">
        <v>0</v>
      </c>
      <c r="H19" s="85">
        <v>57035</v>
      </c>
      <c r="I19" s="85">
        <v>57035</v>
      </c>
      <c r="J19" s="85"/>
      <c r="K19" s="85">
        <v>14911</v>
      </c>
      <c r="L19" s="85">
        <v>0</v>
      </c>
      <c r="M19" s="85">
        <v>20359</v>
      </c>
      <c r="N19" s="85">
        <v>28687</v>
      </c>
      <c r="O19" s="85">
        <v>63957</v>
      </c>
      <c r="P19" s="85"/>
      <c r="Q19" s="85">
        <v>-3272</v>
      </c>
      <c r="R19" s="85"/>
      <c r="S19" s="85">
        <v>10088</v>
      </c>
      <c r="T19" s="85"/>
      <c r="U19" s="85">
        <v>6816</v>
      </c>
    </row>
    <row r="20" spans="1:23" ht="15" x14ac:dyDescent="0.25">
      <c r="A20" s="61">
        <v>100</v>
      </c>
      <c r="B20" s="62" t="s">
        <v>32</v>
      </c>
      <c r="C20" s="84">
        <v>1.1735065569356043E-3</v>
      </c>
      <c r="D20" s="15">
        <v>796672</v>
      </c>
      <c r="E20" s="85">
        <v>0</v>
      </c>
      <c r="F20" s="85">
        <v>0</v>
      </c>
      <c r="G20" s="85">
        <v>0</v>
      </c>
      <c r="H20" s="85">
        <v>0</v>
      </c>
      <c r="I20" s="85">
        <v>0</v>
      </c>
      <c r="J20" s="85"/>
      <c r="K20" s="85">
        <v>404241</v>
      </c>
      <c r="L20" s="85">
        <v>0</v>
      </c>
      <c r="M20" s="85">
        <v>551945</v>
      </c>
      <c r="N20" s="85">
        <v>67006</v>
      </c>
      <c r="O20" s="85">
        <v>1023192</v>
      </c>
      <c r="P20" s="85"/>
      <c r="Q20" s="85">
        <v>-88690</v>
      </c>
      <c r="R20" s="85"/>
      <c r="S20" s="85">
        <v>-16800</v>
      </c>
      <c r="T20" s="85"/>
      <c r="U20" s="85">
        <v>-105490</v>
      </c>
    </row>
    <row r="21" spans="1:23" ht="15" x14ac:dyDescent="0.25">
      <c r="A21" s="61">
        <v>101</v>
      </c>
      <c r="B21" s="62" t="s">
        <v>33</v>
      </c>
      <c r="C21" s="84">
        <v>2.4910967595068814E-3</v>
      </c>
      <c r="D21" s="15">
        <v>1691156</v>
      </c>
      <c r="E21" s="85">
        <v>0</v>
      </c>
      <c r="F21" s="85">
        <v>0</v>
      </c>
      <c r="G21" s="85">
        <v>0</v>
      </c>
      <c r="H21" s="85">
        <v>161313</v>
      </c>
      <c r="I21" s="85">
        <v>161313</v>
      </c>
      <c r="J21" s="85"/>
      <c r="K21" s="85">
        <v>858115</v>
      </c>
      <c r="L21" s="85">
        <v>0</v>
      </c>
      <c r="M21" s="85">
        <v>1171659</v>
      </c>
      <c r="N21" s="85">
        <v>0</v>
      </c>
      <c r="O21" s="85">
        <v>2029774</v>
      </c>
      <c r="P21" s="85"/>
      <c r="Q21" s="85">
        <v>-188270</v>
      </c>
      <c r="R21" s="85"/>
      <c r="S21" s="85">
        <v>40709</v>
      </c>
      <c r="T21" s="85"/>
      <c r="U21" s="85">
        <v>-147561</v>
      </c>
    </row>
    <row r="22" spans="1:23" ht="15" x14ac:dyDescent="0.25">
      <c r="A22" s="61">
        <v>102</v>
      </c>
      <c r="B22" s="62" t="s">
        <v>34</v>
      </c>
      <c r="C22" s="84">
        <v>0</v>
      </c>
      <c r="D22" s="15">
        <v>0</v>
      </c>
      <c r="E22" s="85">
        <v>0</v>
      </c>
      <c r="F22" s="85">
        <v>0</v>
      </c>
      <c r="G22" s="85">
        <v>0</v>
      </c>
      <c r="H22" s="85">
        <v>0</v>
      </c>
      <c r="I22" s="85">
        <v>0</v>
      </c>
      <c r="J22" s="85"/>
      <c r="K22" s="85">
        <v>0</v>
      </c>
      <c r="L22" s="85">
        <v>0</v>
      </c>
      <c r="M22" s="85">
        <v>0</v>
      </c>
      <c r="N22" s="85">
        <v>0</v>
      </c>
      <c r="O22" s="85">
        <v>0</v>
      </c>
      <c r="P22" s="85"/>
      <c r="Q22" s="85">
        <v>0</v>
      </c>
      <c r="R22" s="85"/>
      <c r="S22" s="85">
        <v>0</v>
      </c>
      <c r="T22" s="85"/>
      <c r="U22" s="85">
        <v>0</v>
      </c>
    </row>
    <row r="23" spans="1:23" ht="15" x14ac:dyDescent="0.25">
      <c r="A23" s="61">
        <v>103</v>
      </c>
      <c r="B23" s="62" t="s">
        <v>35</v>
      </c>
      <c r="C23" s="84">
        <v>3.7444276635998667E-3</v>
      </c>
      <c r="D23" s="15">
        <v>2542019</v>
      </c>
      <c r="E23" s="85">
        <v>0</v>
      </c>
      <c r="F23" s="85">
        <v>0</v>
      </c>
      <c r="G23" s="85">
        <v>0</v>
      </c>
      <c r="H23" s="85">
        <v>43566</v>
      </c>
      <c r="I23" s="85">
        <v>43566</v>
      </c>
      <c r="J23" s="85"/>
      <c r="K23" s="85">
        <v>1289853</v>
      </c>
      <c r="L23" s="85">
        <v>0</v>
      </c>
      <c r="M23" s="85">
        <v>1761148</v>
      </c>
      <c r="N23" s="85">
        <v>181246</v>
      </c>
      <c r="O23" s="85">
        <v>3232247</v>
      </c>
      <c r="P23" s="85"/>
      <c r="Q23" s="85">
        <v>-282993</v>
      </c>
      <c r="R23" s="85"/>
      <c r="S23" s="85">
        <v>-23465</v>
      </c>
      <c r="T23" s="85"/>
      <c r="U23" s="85">
        <v>-306458</v>
      </c>
    </row>
    <row r="24" spans="1:23" ht="15" x14ac:dyDescent="0.25">
      <c r="A24" s="61">
        <v>107</v>
      </c>
      <c r="B24" s="62" t="s">
        <v>36</v>
      </c>
      <c r="C24" s="84">
        <v>8.0744872490975559E-4</v>
      </c>
      <c r="D24" s="15">
        <v>548163</v>
      </c>
      <c r="E24" s="85">
        <v>0</v>
      </c>
      <c r="F24" s="85">
        <v>0</v>
      </c>
      <c r="G24" s="85">
        <v>0</v>
      </c>
      <c r="H24" s="85">
        <v>56439</v>
      </c>
      <c r="I24" s="85">
        <v>56439</v>
      </c>
      <c r="J24" s="85"/>
      <c r="K24" s="85">
        <v>278144</v>
      </c>
      <c r="L24" s="85">
        <v>0</v>
      </c>
      <c r="M24" s="85">
        <v>379774</v>
      </c>
      <c r="N24" s="85">
        <v>11964</v>
      </c>
      <c r="O24" s="85">
        <v>669882</v>
      </c>
      <c r="P24" s="85"/>
      <c r="Q24" s="85">
        <v>-61023</v>
      </c>
      <c r="R24" s="85"/>
      <c r="S24" s="85">
        <v>11554</v>
      </c>
      <c r="T24" s="85"/>
      <c r="U24" s="85">
        <v>-49469</v>
      </c>
    </row>
    <row r="25" spans="1:23" ht="15" x14ac:dyDescent="0.25">
      <c r="A25" s="61">
        <v>109</v>
      </c>
      <c r="B25" s="62" t="s">
        <v>37</v>
      </c>
      <c r="C25" s="84">
        <v>2.5722555167968103E-4</v>
      </c>
      <c r="D25" s="15">
        <v>174625</v>
      </c>
      <c r="E25" s="85">
        <v>0</v>
      </c>
      <c r="F25" s="85">
        <v>0</v>
      </c>
      <c r="G25" s="85">
        <v>0</v>
      </c>
      <c r="H25" s="85">
        <v>8752</v>
      </c>
      <c r="I25" s="85">
        <v>8752</v>
      </c>
      <c r="J25" s="85"/>
      <c r="K25" s="85">
        <v>88607</v>
      </c>
      <c r="L25" s="85">
        <v>0</v>
      </c>
      <c r="M25" s="85">
        <v>120983</v>
      </c>
      <c r="N25" s="85">
        <v>34704</v>
      </c>
      <c r="O25" s="85">
        <v>244294</v>
      </c>
      <c r="P25" s="85"/>
      <c r="Q25" s="85">
        <v>-19440</v>
      </c>
      <c r="R25" s="85"/>
      <c r="S25" s="85">
        <v>-6529</v>
      </c>
      <c r="T25" s="85"/>
      <c r="U25" s="85">
        <v>-25969</v>
      </c>
    </row>
    <row r="26" spans="1:23" ht="15" x14ac:dyDescent="0.25">
      <c r="A26" s="61">
        <v>110</v>
      </c>
      <c r="B26" s="62" t="s">
        <v>38</v>
      </c>
      <c r="C26" s="84">
        <v>2.9445258065351058E-4</v>
      </c>
      <c r="D26" s="15">
        <v>199899</v>
      </c>
      <c r="E26" s="85">
        <v>0</v>
      </c>
      <c r="F26" s="85">
        <v>0</v>
      </c>
      <c r="G26" s="85">
        <v>0</v>
      </c>
      <c r="H26" s="85">
        <v>16699</v>
      </c>
      <c r="I26" s="85">
        <v>16699</v>
      </c>
      <c r="J26" s="85"/>
      <c r="K26" s="85">
        <v>101431</v>
      </c>
      <c r="L26" s="85">
        <v>0</v>
      </c>
      <c r="M26" s="85">
        <v>138492</v>
      </c>
      <c r="N26" s="85">
        <v>34206</v>
      </c>
      <c r="O26" s="85">
        <v>274129</v>
      </c>
      <c r="P26" s="85"/>
      <c r="Q26" s="85">
        <v>-22254</v>
      </c>
      <c r="R26" s="85"/>
      <c r="S26" s="85">
        <v>-2962</v>
      </c>
      <c r="T26" s="85"/>
      <c r="U26" s="85">
        <v>-25216</v>
      </c>
    </row>
    <row r="27" spans="1:23" ht="15" x14ac:dyDescent="0.25">
      <c r="A27" s="61">
        <v>111</v>
      </c>
      <c r="B27" s="62" t="s">
        <v>39</v>
      </c>
      <c r="C27" s="84">
        <v>3.1695647830728723E-3</v>
      </c>
      <c r="D27" s="15">
        <v>2151753</v>
      </c>
      <c r="E27" s="85">
        <v>0</v>
      </c>
      <c r="F27" s="85">
        <v>0</v>
      </c>
      <c r="G27" s="85">
        <v>0</v>
      </c>
      <c r="H27" s="85">
        <v>91113</v>
      </c>
      <c r="I27" s="85">
        <v>91113</v>
      </c>
      <c r="J27" s="85"/>
      <c r="K27" s="85">
        <v>1091828</v>
      </c>
      <c r="L27" s="85">
        <v>0</v>
      </c>
      <c r="M27" s="85">
        <v>1490768</v>
      </c>
      <c r="N27" s="85">
        <v>0</v>
      </c>
      <c r="O27" s="85">
        <v>2582596</v>
      </c>
      <c r="P27" s="85"/>
      <c r="Q27" s="85">
        <v>-239547</v>
      </c>
      <c r="R27" s="85"/>
      <c r="S27" s="85">
        <v>23100</v>
      </c>
      <c r="T27" s="85"/>
      <c r="U27" s="85">
        <v>-216447</v>
      </c>
    </row>
    <row r="28" spans="1:23" ht="15" x14ac:dyDescent="0.25">
      <c r="A28" s="61">
        <v>112</v>
      </c>
      <c r="B28" s="62" t="s">
        <v>40</v>
      </c>
      <c r="C28" s="84">
        <v>3.0575906951812511E-5</v>
      </c>
      <c r="D28" s="15">
        <v>20757</v>
      </c>
      <c r="E28" s="85">
        <v>0</v>
      </c>
      <c r="F28" s="85">
        <v>0</v>
      </c>
      <c r="G28" s="85">
        <v>0</v>
      </c>
      <c r="H28" s="85">
        <v>11533</v>
      </c>
      <c r="I28" s="85">
        <v>11533</v>
      </c>
      <c r="J28" s="85"/>
      <c r="K28" s="85">
        <v>10533</v>
      </c>
      <c r="L28" s="85">
        <v>0</v>
      </c>
      <c r="M28" s="85">
        <v>14381</v>
      </c>
      <c r="N28" s="85">
        <v>10641</v>
      </c>
      <c r="O28" s="85">
        <v>35555</v>
      </c>
      <c r="P28" s="85"/>
      <c r="Q28" s="85">
        <v>-2311</v>
      </c>
      <c r="R28" s="85"/>
      <c r="S28" s="85">
        <v>833</v>
      </c>
      <c r="T28" s="85"/>
      <c r="U28" s="85">
        <v>-1478</v>
      </c>
    </row>
    <row r="29" spans="1:23" ht="15" x14ac:dyDescent="0.25">
      <c r="A29" s="61">
        <v>113</v>
      </c>
      <c r="B29" s="62" t="s">
        <v>41</v>
      </c>
      <c r="C29" s="84">
        <v>2.056969779245384E-3</v>
      </c>
      <c r="D29" s="15">
        <v>1396437</v>
      </c>
      <c r="E29" s="85">
        <v>0</v>
      </c>
      <c r="F29" s="85">
        <v>0</v>
      </c>
      <c r="G29" s="85">
        <v>0</v>
      </c>
      <c r="H29" s="85">
        <v>14610</v>
      </c>
      <c r="I29" s="85">
        <v>14610</v>
      </c>
      <c r="J29" s="85"/>
      <c r="K29" s="85">
        <v>708570</v>
      </c>
      <c r="L29" s="85">
        <v>0</v>
      </c>
      <c r="M29" s="85">
        <v>967472</v>
      </c>
      <c r="N29" s="85">
        <v>218</v>
      </c>
      <c r="O29" s="85">
        <v>1676260</v>
      </c>
      <c r="P29" s="85"/>
      <c r="Q29" s="85">
        <v>-155460</v>
      </c>
      <c r="R29" s="85"/>
      <c r="S29" s="85">
        <v>4159</v>
      </c>
      <c r="T29" s="85"/>
      <c r="U29" s="85">
        <v>-151301</v>
      </c>
    </row>
    <row r="30" spans="1:23" ht="15" x14ac:dyDescent="0.25">
      <c r="A30" s="61">
        <v>114</v>
      </c>
      <c r="B30" s="62" t="s">
        <v>42</v>
      </c>
      <c r="C30" s="84">
        <v>1.0048740343037533E-2</v>
      </c>
      <c r="D30" s="15">
        <v>6821893</v>
      </c>
      <c r="E30" s="85">
        <v>0</v>
      </c>
      <c r="F30" s="85">
        <v>0</v>
      </c>
      <c r="G30" s="85">
        <v>0</v>
      </c>
      <c r="H30" s="85">
        <v>43675</v>
      </c>
      <c r="I30" s="85">
        <v>43675</v>
      </c>
      <c r="J30" s="85"/>
      <c r="K30" s="85">
        <v>3461516</v>
      </c>
      <c r="L30" s="85">
        <v>0</v>
      </c>
      <c r="M30" s="85">
        <v>4726309</v>
      </c>
      <c r="N30" s="85">
        <v>73928</v>
      </c>
      <c r="O30" s="85">
        <v>8261753</v>
      </c>
      <c r="P30" s="85"/>
      <c r="Q30" s="85">
        <v>-759455</v>
      </c>
      <c r="R30" s="85"/>
      <c r="S30" s="85">
        <v>-2831</v>
      </c>
      <c r="T30" s="85"/>
      <c r="U30" s="85">
        <v>-762286</v>
      </c>
    </row>
    <row r="31" spans="1:23" ht="15" x14ac:dyDescent="0.25">
      <c r="A31" s="61">
        <v>115</v>
      </c>
      <c r="B31" s="62" t="s">
        <v>43</v>
      </c>
      <c r="C31" s="84">
        <v>7.0071282464760727E-3</v>
      </c>
      <c r="D31" s="15">
        <v>4757003</v>
      </c>
      <c r="E31" s="85">
        <v>0</v>
      </c>
      <c r="F31" s="85">
        <v>0</v>
      </c>
      <c r="G31" s="85">
        <v>0</v>
      </c>
      <c r="H31" s="85">
        <v>209086</v>
      </c>
      <c r="I31" s="85">
        <v>209086</v>
      </c>
      <c r="J31" s="85"/>
      <c r="K31" s="85">
        <v>2413764</v>
      </c>
      <c r="L31" s="85">
        <v>0</v>
      </c>
      <c r="M31" s="85">
        <v>3295722</v>
      </c>
      <c r="N31" s="85">
        <v>56467</v>
      </c>
      <c r="O31" s="85">
        <v>5765953</v>
      </c>
      <c r="P31" s="85"/>
      <c r="Q31" s="85">
        <v>-529579</v>
      </c>
      <c r="R31" s="85"/>
      <c r="S31" s="85">
        <v>26905</v>
      </c>
      <c r="T31" s="85"/>
      <c r="U31" s="85">
        <v>-502674</v>
      </c>
    </row>
    <row r="32" spans="1:23" ht="15" x14ac:dyDescent="0.25">
      <c r="A32" s="61">
        <v>116</v>
      </c>
      <c r="B32" s="62" t="s">
        <v>44</v>
      </c>
      <c r="C32" s="84">
        <v>1.8789264840256784E-3</v>
      </c>
      <c r="D32" s="15">
        <v>1275570</v>
      </c>
      <c r="E32" s="85">
        <v>0</v>
      </c>
      <c r="F32" s="85">
        <v>0</v>
      </c>
      <c r="G32" s="85">
        <v>0</v>
      </c>
      <c r="H32" s="85">
        <v>47829</v>
      </c>
      <c r="I32" s="85">
        <v>47829</v>
      </c>
      <c r="J32" s="85"/>
      <c r="K32" s="85">
        <v>647239</v>
      </c>
      <c r="L32" s="85">
        <v>0</v>
      </c>
      <c r="M32" s="85">
        <v>883731</v>
      </c>
      <c r="N32" s="85">
        <v>171561</v>
      </c>
      <c r="O32" s="85">
        <v>1702531</v>
      </c>
      <c r="P32" s="85"/>
      <c r="Q32" s="85">
        <v>-142003</v>
      </c>
      <c r="R32" s="85"/>
      <c r="S32" s="85">
        <v>-18988</v>
      </c>
      <c r="T32" s="85"/>
      <c r="U32" s="85">
        <v>-160991</v>
      </c>
    </row>
    <row r="33" spans="1:22" ht="15" x14ac:dyDescent="0.25">
      <c r="A33" s="61">
        <v>117</v>
      </c>
      <c r="B33" s="62" t="s">
        <v>45</v>
      </c>
      <c r="C33" s="84">
        <v>9.9725642765311211E-4</v>
      </c>
      <c r="D33" s="15">
        <v>677014</v>
      </c>
      <c r="E33" s="85">
        <v>0</v>
      </c>
      <c r="F33" s="85">
        <v>0</v>
      </c>
      <c r="G33" s="85">
        <v>0</v>
      </c>
      <c r="H33" s="85">
        <v>46299</v>
      </c>
      <c r="I33" s="85">
        <v>46299</v>
      </c>
      <c r="J33" s="85"/>
      <c r="K33" s="85">
        <v>343528</v>
      </c>
      <c r="L33" s="85">
        <v>0</v>
      </c>
      <c r="M33" s="85">
        <v>469048</v>
      </c>
      <c r="N33" s="85">
        <v>105514</v>
      </c>
      <c r="O33" s="85">
        <v>918090</v>
      </c>
      <c r="P33" s="85"/>
      <c r="Q33" s="85">
        <v>-75370</v>
      </c>
      <c r="R33" s="85"/>
      <c r="S33" s="85">
        <v>-10418</v>
      </c>
      <c r="T33" s="85"/>
      <c r="U33" s="85">
        <v>-85788</v>
      </c>
    </row>
    <row r="34" spans="1:22" ht="15" x14ac:dyDescent="0.25">
      <c r="A34" s="61">
        <v>119</v>
      </c>
      <c r="B34" s="62" t="s">
        <v>46</v>
      </c>
      <c r="C34" s="84">
        <v>3.9034426386735123E-5</v>
      </c>
      <c r="D34" s="15">
        <v>26501</v>
      </c>
      <c r="E34" s="85">
        <v>0</v>
      </c>
      <c r="F34" s="85">
        <v>0</v>
      </c>
      <c r="G34" s="85">
        <v>0</v>
      </c>
      <c r="H34" s="85">
        <v>21020</v>
      </c>
      <c r="I34" s="85">
        <v>21020</v>
      </c>
      <c r="J34" s="85"/>
      <c r="K34" s="85">
        <v>13446</v>
      </c>
      <c r="L34" s="85">
        <v>0</v>
      </c>
      <c r="M34" s="85">
        <v>18359</v>
      </c>
      <c r="N34" s="85">
        <v>1802</v>
      </c>
      <c r="O34" s="85">
        <v>33607</v>
      </c>
      <c r="P34" s="85"/>
      <c r="Q34" s="85">
        <v>-2951</v>
      </c>
      <c r="R34" s="85"/>
      <c r="S34" s="85">
        <v>3716</v>
      </c>
      <c r="T34" s="85"/>
      <c r="U34" s="85">
        <v>765</v>
      </c>
    </row>
    <row r="35" spans="1:22" ht="15" x14ac:dyDescent="0.25">
      <c r="A35" s="61">
        <v>121</v>
      </c>
      <c r="B35" s="62" t="s">
        <v>47</v>
      </c>
      <c r="C35" s="84">
        <v>3.9977805796000197E-4</v>
      </c>
      <c r="D35" s="15">
        <v>271401</v>
      </c>
      <c r="E35" s="85">
        <v>0</v>
      </c>
      <c r="F35" s="85">
        <v>0</v>
      </c>
      <c r="G35" s="85">
        <v>0</v>
      </c>
      <c r="H35" s="85">
        <v>113166</v>
      </c>
      <c r="I35" s="85">
        <v>113166</v>
      </c>
      <c r="J35" s="85"/>
      <c r="K35" s="85">
        <v>137713</v>
      </c>
      <c r="L35" s="85">
        <v>0</v>
      </c>
      <c r="M35" s="85">
        <v>188031</v>
      </c>
      <c r="N35" s="85">
        <v>0</v>
      </c>
      <c r="O35" s="85">
        <v>325744</v>
      </c>
      <c r="P35" s="85"/>
      <c r="Q35" s="85">
        <v>-30214</v>
      </c>
      <c r="R35" s="85"/>
      <c r="S35" s="85">
        <v>25733</v>
      </c>
      <c r="T35" s="85"/>
      <c r="U35" s="85">
        <v>-4481</v>
      </c>
    </row>
    <row r="36" spans="1:22" ht="15" x14ac:dyDescent="0.25">
      <c r="A36" s="61">
        <v>122</v>
      </c>
      <c r="B36" s="62" t="s">
        <v>48</v>
      </c>
      <c r="C36" s="84">
        <v>4.4758409624688747E-4</v>
      </c>
      <c r="D36" s="15">
        <v>303857</v>
      </c>
      <c r="E36" s="85">
        <v>0</v>
      </c>
      <c r="F36" s="85">
        <v>0</v>
      </c>
      <c r="G36" s="85">
        <v>0</v>
      </c>
      <c r="H36" s="85">
        <v>0</v>
      </c>
      <c r="I36" s="85">
        <v>0</v>
      </c>
      <c r="J36" s="85"/>
      <c r="K36" s="85">
        <v>154180</v>
      </c>
      <c r="L36" s="85">
        <v>0</v>
      </c>
      <c r="M36" s="85">
        <v>210516</v>
      </c>
      <c r="N36" s="85">
        <v>49974</v>
      </c>
      <c r="O36" s="85">
        <v>414670</v>
      </c>
      <c r="P36" s="85"/>
      <c r="Q36" s="85">
        <v>-33828</v>
      </c>
      <c r="R36" s="85"/>
      <c r="S36" s="85">
        <v>-12145</v>
      </c>
      <c r="T36" s="85"/>
      <c r="U36" s="85">
        <v>-45973</v>
      </c>
    </row>
    <row r="37" spans="1:22" ht="15" x14ac:dyDescent="0.25">
      <c r="A37" s="61">
        <v>123</v>
      </c>
      <c r="B37" s="62" t="s">
        <v>49</v>
      </c>
      <c r="C37" s="84">
        <v>2.4845795807854967E-3</v>
      </c>
      <c r="D37" s="15">
        <v>1686733</v>
      </c>
      <c r="E37" s="85">
        <v>0</v>
      </c>
      <c r="F37" s="85">
        <v>0</v>
      </c>
      <c r="G37" s="85">
        <v>0</v>
      </c>
      <c r="H37" s="85">
        <v>0</v>
      </c>
      <c r="I37" s="85">
        <v>0</v>
      </c>
      <c r="J37" s="85"/>
      <c r="K37" s="85">
        <v>855870</v>
      </c>
      <c r="L37" s="85">
        <v>0</v>
      </c>
      <c r="M37" s="85">
        <v>1168593</v>
      </c>
      <c r="N37" s="85">
        <v>262970</v>
      </c>
      <c r="O37" s="85">
        <v>2287433</v>
      </c>
      <c r="P37" s="85"/>
      <c r="Q37" s="85">
        <v>-187777</v>
      </c>
      <c r="R37" s="85"/>
      <c r="S37" s="85">
        <v>-61626</v>
      </c>
      <c r="T37" s="85"/>
      <c r="U37" s="85">
        <v>-249403</v>
      </c>
    </row>
    <row r="38" spans="1:22" ht="15" x14ac:dyDescent="0.25">
      <c r="A38" s="61">
        <v>124</v>
      </c>
      <c r="B38" s="62" t="s">
        <v>50</v>
      </c>
      <c r="C38" s="84">
        <v>0</v>
      </c>
      <c r="D38" s="15">
        <v>0</v>
      </c>
      <c r="E38" s="85">
        <v>0</v>
      </c>
      <c r="F38" s="85">
        <v>0</v>
      </c>
      <c r="G38" s="85">
        <v>0</v>
      </c>
      <c r="H38" s="85">
        <v>0</v>
      </c>
      <c r="I38" s="85">
        <v>0</v>
      </c>
      <c r="J38" s="85"/>
      <c r="K38" s="85">
        <v>0</v>
      </c>
      <c r="L38" s="85">
        <v>0</v>
      </c>
      <c r="M38" s="85">
        <v>0</v>
      </c>
      <c r="N38" s="85">
        <v>0</v>
      </c>
      <c r="O38" s="85">
        <v>0</v>
      </c>
      <c r="P38" s="85"/>
      <c r="Q38" s="85">
        <v>0</v>
      </c>
      <c r="R38" s="85"/>
      <c r="S38" s="85">
        <v>0</v>
      </c>
      <c r="T38" s="85"/>
      <c r="U38" s="85">
        <v>0</v>
      </c>
    </row>
    <row r="39" spans="1:22" ht="15" x14ac:dyDescent="0.25">
      <c r="A39" s="61">
        <v>125</v>
      </c>
      <c r="B39" s="62" t="s">
        <v>51</v>
      </c>
      <c r="C39" s="84">
        <v>6.8690980008833465E-4</v>
      </c>
      <c r="D39" s="15">
        <v>466328</v>
      </c>
      <c r="E39" s="85">
        <v>0</v>
      </c>
      <c r="F39" s="85">
        <v>0</v>
      </c>
      <c r="G39" s="85">
        <v>0</v>
      </c>
      <c r="H39" s="85">
        <v>25833</v>
      </c>
      <c r="I39" s="85">
        <v>25833</v>
      </c>
      <c r="J39" s="85"/>
      <c r="K39" s="85">
        <v>236622</v>
      </c>
      <c r="L39" s="85">
        <v>0</v>
      </c>
      <c r="M39" s="85">
        <v>323080</v>
      </c>
      <c r="N39" s="85">
        <v>55632</v>
      </c>
      <c r="O39" s="85">
        <v>615334</v>
      </c>
      <c r="P39" s="85"/>
      <c r="Q39" s="85">
        <v>-51914</v>
      </c>
      <c r="R39" s="85"/>
      <c r="S39" s="85">
        <v>-3916</v>
      </c>
      <c r="T39" s="85"/>
      <c r="U39" s="85">
        <v>-55830</v>
      </c>
    </row>
    <row r="40" spans="1:22" ht="15" x14ac:dyDescent="0.25">
      <c r="A40" s="61">
        <v>126</v>
      </c>
      <c r="B40" s="62" t="s">
        <v>52</v>
      </c>
      <c r="C40" s="84">
        <v>0</v>
      </c>
      <c r="D40" s="15">
        <v>0</v>
      </c>
      <c r="E40" s="85">
        <v>0</v>
      </c>
      <c r="F40" s="85">
        <v>0</v>
      </c>
      <c r="G40" s="85">
        <v>0</v>
      </c>
      <c r="H40" s="85">
        <v>0</v>
      </c>
      <c r="I40" s="85">
        <v>0</v>
      </c>
      <c r="J40" s="85"/>
      <c r="K40" s="85">
        <v>0</v>
      </c>
      <c r="L40" s="85">
        <v>0</v>
      </c>
      <c r="M40" s="85">
        <v>0</v>
      </c>
      <c r="N40" s="85">
        <v>0</v>
      </c>
      <c r="O40" s="85">
        <v>0</v>
      </c>
      <c r="P40" s="85"/>
      <c r="Q40" s="85">
        <v>0</v>
      </c>
      <c r="R40" s="85"/>
      <c r="S40" s="85">
        <v>0</v>
      </c>
      <c r="T40" s="85"/>
      <c r="U40" s="85">
        <v>0</v>
      </c>
    </row>
    <row r="41" spans="1:22" ht="15" x14ac:dyDescent="0.25">
      <c r="A41" s="61">
        <v>127</v>
      </c>
      <c r="B41" s="62" t="s">
        <v>53</v>
      </c>
      <c r="C41" s="84">
        <v>1.3950839362976578E-3</v>
      </c>
      <c r="D41" s="15">
        <v>947096</v>
      </c>
      <c r="E41" s="85">
        <v>0</v>
      </c>
      <c r="F41" s="85">
        <v>0</v>
      </c>
      <c r="G41" s="85">
        <v>0</v>
      </c>
      <c r="H41" s="85">
        <v>219979</v>
      </c>
      <c r="I41" s="85">
        <v>219979</v>
      </c>
      <c r="J41" s="85"/>
      <c r="K41" s="85">
        <v>480568</v>
      </c>
      <c r="L41" s="85">
        <v>0</v>
      </c>
      <c r="M41" s="85">
        <v>656162</v>
      </c>
      <c r="N41" s="85">
        <v>32946</v>
      </c>
      <c r="O41" s="85">
        <v>1169676</v>
      </c>
      <c r="P41" s="85"/>
      <c r="Q41" s="85">
        <v>-105435</v>
      </c>
      <c r="R41" s="85"/>
      <c r="S41" s="85">
        <v>51976</v>
      </c>
      <c r="T41" s="85"/>
      <c r="U41" s="85">
        <v>-53459</v>
      </c>
    </row>
    <row r="42" spans="1:22" ht="15" x14ac:dyDescent="0.25">
      <c r="A42" s="61">
        <v>128</v>
      </c>
      <c r="B42" s="62" t="s">
        <v>54</v>
      </c>
      <c r="C42" s="84">
        <v>2.2310768157177614E-3</v>
      </c>
      <c r="D42" s="15">
        <v>1514635</v>
      </c>
      <c r="E42" s="85">
        <v>0</v>
      </c>
      <c r="F42" s="85">
        <v>0</v>
      </c>
      <c r="G42" s="85">
        <v>0</v>
      </c>
      <c r="H42" s="85">
        <v>7115</v>
      </c>
      <c r="I42" s="85">
        <v>7115</v>
      </c>
      <c r="J42" s="85"/>
      <c r="K42" s="85">
        <v>768545</v>
      </c>
      <c r="L42" s="85">
        <v>0</v>
      </c>
      <c r="M42" s="85">
        <v>1049361</v>
      </c>
      <c r="N42" s="85">
        <v>154311</v>
      </c>
      <c r="O42" s="85">
        <v>1972217</v>
      </c>
      <c r="P42" s="85"/>
      <c r="Q42" s="85">
        <v>-168619</v>
      </c>
      <c r="R42" s="85"/>
      <c r="S42" s="85">
        <v>-36379</v>
      </c>
      <c r="T42" s="85"/>
      <c r="U42" s="85">
        <v>-204998</v>
      </c>
    </row>
    <row r="43" spans="1:22" ht="15" x14ac:dyDescent="0.25">
      <c r="A43" s="61">
        <v>129</v>
      </c>
      <c r="B43" s="62" t="s">
        <v>55</v>
      </c>
      <c r="C43" s="84">
        <v>1.1301641791422866E-3</v>
      </c>
      <c r="D43" s="15">
        <v>767245</v>
      </c>
      <c r="E43" s="85">
        <v>0</v>
      </c>
      <c r="F43" s="85">
        <v>0</v>
      </c>
      <c r="G43" s="85">
        <v>0</v>
      </c>
      <c r="H43" s="85">
        <v>87808</v>
      </c>
      <c r="I43" s="85">
        <v>87808</v>
      </c>
      <c r="J43" s="85"/>
      <c r="K43" s="85">
        <v>389311</v>
      </c>
      <c r="L43" s="85">
        <v>0</v>
      </c>
      <c r="M43" s="85">
        <v>531560</v>
      </c>
      <c r="N43" s="85">
        <v>54468</v>
      </c>
      <c r="O43" s="85">
        <v>975339</v>
      </c>
      <c r="P43" s="85"/>
      <c r="Q43" s="85">
        <v>-85414</v>
      </c>
      <c r="R43" s="85"/>
      <c r="S43" s="85">
        <v>13229</v>
      </c>
      <c r="T43" s="85"/>
      <c r="U43" s="85">
        <v>-72185</v>
      </c>
      <c r="V43" s="86"/>
    </row>
    <row r="44" spans="1:22" ht="15" x14ac:dyDescent="0.25">
      <c r="A44" s="61">
        <v>131</v>
      </c>
      <c r="B44" s="62" t="s">
        <v>56</v>
      </c>
      <c r="C44" s="84">
        <v>0</v>
      </c>
      <c r="D44" s="15">
        <v>0</v>
      </c>
      <c r="E44" s="85">
        <v>0</v>
      </c>
      <c r="F44" s="85">
        <v>0</v>
      </c>
      <c r="G44" s="85">
        <v>0</v>
      </c>
      <c r="H44" s="85">
        <v>0</v>
      </c>
      <c r="I44" s="85">
        <v>0</v>
      </c>
      <c r="J44" s="85"/>
      <c r="K44" s="85">
        <v>0</v>
      </c>
      <c r="L44" s="85">
        <v>0</v>
      </c>
      <c r="M44" s="85">
        <v>0</v>
      </c>
      <c r="N44" s="85">
        <v>0</v>
      </c>
      <c r="O44" s="85">
        <v>0</v>
      </c>
      <c r="P44" s="85"/>
      <c r="Q44" s="85">
        <v>0</v>
      </c>
      <c r="R44" s="85"/>
      <c r="S44" s="85">
        <v>0</v>
      </c>
      <c r="T44" s="85"/>
      <c r="U44" s="85">
        <v>0</v>
      </c>
    </row>
    <row r="45" spans="1:22" ht="15" x14ac:dyDescent="0.25">
      <c r="A45" s="61">
        <v>132</v>
      </c>
      <c r="B45" s="62" t="s">
        <v>57</v>
      </c>
      <c r="C45" s="84">
        <v>4.5316869473762073E-4</v>
      </c>
      <c r="D45" s="15">
        <v>307647</v>
      </c>
      <c r="E45" s="85">
        <v>0</v>
      </c>
      <c r="F45" s="85">
        <v>0</v>
      </c>
      <c r="G45" s="85">
        <v>0</v>
      </c>
      <c r="H45" s="85">
        <v>199033</v>
      </c>
      <c r="I45" s="85">
        <v>199033</v>
      </c>
      <c r="J45" s="85"/>
      <c r="K45" s="85">
        <v>156104</v>
      </c>
      <c r="L45" s="85">
        <v>0</v>
      </c>
      <c r="M45" s="85">
        <v>213143</v>
      </c>
      <c r="N45" s="85">
        <v>0</v>
      </c>
      <c r="O45" s="85">
        <v>369247</v>
      </c>
      <c r="P45" s="85"/>
      <c r="Q45" s="85">
        <v>-34250</v>
      </c>
      <c r="R45" s="85"/>
      <c r="S45" s="85">
        <v>44322</v>
      </c>
      <c r="T45" s="85"/>
      <c r="U45" s="85">
        <v>10072</v>
      </c>
    </row>
    <row r="46" spans="1:22" ht="15" x14ac:dyDescent="0.25">
      <c r="A46" s="61">
        <v>133</v>
      </c>
      <c r="B46" s="62" t="s">
        <v>58</v>
      </c>
      <c r="C46" s="84">
        <v>1.2123392312257623E-3</v>
      </c>
      <c r="D46" s="15">
        <v>823031</v>
      </c>
      <c r="E46" s="85">
        <v>0</v>
      </c>
      <c r="F46" s="85">
        <v>0</v>
      </c>
      <c r="G46" s="85">
        <v>0</v>
      </c>
      <c r="H46" s="85">
        <v>72670</v>
      </c>
      <c r="I46" s="85">
        <v>72670</v>
      </c>
      <c r="J46" s="85"/>
      <c r="K46" s="85">
        <v>417618</v>
      </c>
      <c r="L46" s="85">
        <v>0</v>
      </c>
      <c r="M46" s="85">
        <v>570210</v>
      </c>
      <c r="N46" s="85">
        <v>4022</v>
      </c>
      <c r="O46" s="85">
        <v>991850</v>
      </c>
      <c r="P46" s="85"/>
      <c r="Q46" s="85">
        <v>-91626</v>
      </c>
      <c r="R46" s="85"/>
      <c r="S46" s="85">
        <v>14979</v>
      </c>
      <c r="T46" s="85"/>
      <c r="U46" s="85">
        <v>-76647</v>
      </c>
    </row>
    <row r="47" spans="1:22" ht="15" x14ac:dyDescent="0.25">
      <c r="A47" s="61">
        <v>135</v>
      </c>
      <c r="B47" s="62" t="s">
        <v>59</v>
      </c>
      <c r="C47" s="84">
        <v>0</v>
      </c>
      <c r="D47" s="15">
        <v>0</v>
      </c>
      <c r="E47" s="85">
        <v>0</v>
      </c>
      <c r="F47" s="85">
        <v>0</v>
      </c>
      <c r="G47" s="85">
        <v>0</v>
      </c>
      <c r="H47" s="85">
        <v>0</v>
      </c>
      <c r="I47" s="85">
        <v>0</v>
      </c>
      <c r="J47" s="85"/>
      <c r="K47" s="85">
        <v>0</v>
      </c>
      <c r="L47" s="85">
        <v>0</v>
      </c>
      <c r="M47" s="85">
        <v>0</v>
      </c>
      <c r="N47" s="85">
        <v>0</v>
      </c>
      <c r="O47" s="85">
        <v>0</v>
      </c>
      <c r="P47" s="85"/>
      <c r="Q47" s="85">
        <v>0</v>
      </c>
      <c r="R47" s="85"/>
      <c r="S47" s="85">
        <v>0</v>
      </c>
      <c r="T47" s="85"/>
      <c r="U47" s="85">
        <v>0</v>
      </c>
    </row>
    <row r="48" spans="1:22" ht="15" x14ac:dyDescent="0.25">
      <c r="A48" s="61">
        <v>136</v>
      </c>
      <c r="B48" s="62" t="s">
        <v>60</v>
      </c>
      <c r="C48" s="84">
        <v>2.2446318777417386E-3</v>
      </c>
      <c r="D48" s="15">
        <v>1523838</v>
      </c>
      <c r="E48" s="85">
        <v>0</v>
      </c>
      <c r="F48" s="85">
        <v>0</v>
      </c>
      <c r="G48" s="85">
        <v>0</v>
      </c>
      <c r="H48" s="85">
        <v>0</v>
      </c>
      <c r="I48" s="85">
        <v>0</v>
      </c>
      <c r="J48" s="85"/>
      <c r="K48" s="85">
        <v>773214</v>
      </c>
      <c r="L48" s="85">
        <v>0</v>
      </c>
      <c r="M48" s="85">
        <v>1055737</v>
      </c>
      <c r="N48" s="85">
        <v>238525</v>
      </c>
      <c r="O48" s="85">
        <v>2067476</v>
      </c>
      <c r="P48" s="85"/>
      <c r="Q48" s="85">
        <v>-169643</v>
      </c>
      <c r="R48" s="85"/>
      <c r="S48" s="85">
        <v>-51680</v>
      </c>
      <c r="T48" s="85"/>
      <c r="U48" s="85">
        <v>-221323</v>
      </c>
    </row>
    <row r="49" spans="1:21" ht="15" x14ac:dyDescent="0.25">
      <c r="A49" s="61">
        <v>137</v>
      </c>
      <c r="B49" s="62" t="s">
        <v>61</v>
      </c>
      <c r="C49" s="84">
        <v>0</v>
      </c>
      <c r="D49" s="15">
        <v>0</v>
      </c>
      <c r="E49" s="85">
        <v>0</v>
      </c>
      <c r="F49" s="85">
        <v>0</v>
      </c>
      <c r="G49" s="85">
        <v>0</v>
      </c>
      <c r="H49" s="85">
        <v>0</v>
      </c>
      <c r="I49" s="85">
        <v>0</v>
      </c>
      <c r="J49" s="85"/>
      <c r="K49" s="85">
        <v>0</v>
      </c>
      <c r="L49" s="85">
        <v>0</v>
      </c>
      <c r="M49" s="85">
        <v>0</v>
      </c>
      <c r="N49" s="85">
        <v>0</v>
      </c>
      <c r="O49" s="85">
        <v>0</v>
      </c>
      <c r="P49" s="85"/>
      <c r="Q49" s="85">
        <v>0</v>
      </c>
      <c r="R49" s="85"/>
      <c r="S49" s="85">
        <v>0</v>
      </c>
      <c r="T49" s="85"/>
      <c r="U49" s="85">
        <v>0</v>
      </c>
    </row>
    <row r="50" spans="1:21" ht="15" x14ac:dyDescent="0.25">
      <c r="A50" s="61">
        <v>138</v>
      </c>
      <c r="B50" s="62" t="s">
        <v>62</v>
      </c>
      <c r="C50" s="84">
        <v>0</v>
      </c>
      <c r="D50" s="15">
        <v>0</v>
      </c>
      <c r="E50" s="85">
        <v>0</v>
      </c>
      <c r="F50" s="85">
        <v>0</v>
      </c>
      <c r="G50" s="85">
        <v>0</v>
      </c>
      <c r="H50" s="85">
        <v>0</v>
      </c>
      <c r="I50" s="85">
        <v>0</v>
      </c>
      <c r="J50" s="85"/>
      <c r="K50" s="85">
        <v>0</v>
      </c>
      <c r="L50" s="85">
        <v>0</v>
      </c>
      <c r="M50" s="85">
        <v>0</v>
      </c>
      <c r="N50" s="85">
        <v>0</v>
      </c>
      <c r="O50" s="85">
        <v>0</v>
      </c>
      <c r="P50" s="85"/>
      <c r="Q50" s="85">
        <v>0</v>
      </c>
      <c r="R50" s="85"/>
      <c r="S50" s="85">
        <v>0</v>
      </c>
      <c r="T50" s="85"/>
      <c r="U50" s="85">
        <v>0</v>
      </c>
    </row>
    <row r="51" spans="1:21" ht="15" x14ac:dyDescent="0.25">
      <c r="A51" s="61">
        <v>140</v>
      </c>
      <c r="B51" s="62" t="s">
        <v>63</v>
      </c>
      <c r="C51" s="84">
        <v>1.17946452237685E-3</v>
      </c>
      <c r="D51" s="15">
        <v>800715</v>
      </c>
      <c r="E51" s="85">
        <v>0</v>
      </c>
      <c r="F51" s="85">
        <v>0</v>
      </c>
      <c r="G51" s="85">
        <v>0</v>
      </c>
      <c r="H51" s="85">
        <v>61230</v>
      </c>
      <c r="I51" s="85">
        <v>61230</v>
      </c>
      <c r="J51" s="85"/>
      <c r="K51" s="85">
        <v>406293</v>
      </c>
      <c r="L51" s="85">
        <v>0</v>
      </c>
      <c r="M51" s="85">
        <v>554748</v>
      </c>
      <c r="N51" s="85">
        <v>46696</v>
      </c>
      <c r="O51" s="85">
        <v>1007737</v>
      </c>
      <c r="P51" s="85"/>
      <c r="Q51" s="85">
        <v>-89140</v>
      </c>
      <c r="R51" s="85"/>
      <c r="S51" s="85">
        <v>7887</v>
      </c>
      <c r="T51" s="85"/>
      <c r="U51" s="85">
        <v>-81253</v>
      </c>
    </row>
    <row r="52" spans="1:21" ht="15" x14ac:dyDescent="0.25">
      <c r="A52" s="61">
        <v>141</v>
      </c>
      <c r="B52" s="62" t="s">
        <v>64</v>
      </c>
      <c r="C52" s="84">
        <v>4.3316493250470673E-3</v>
      </c>
      <c r="D52" s="15">
        <v>2940670</v>
      </c>
      <c r="E52" s="85">
        <v>0</v>
      </c>
      <c r="F52" s="85">
        <v>0</v>
      </c>
      <c r="G52" s="85">
        <v>0</v>
      </c>
      <c r="H52" s="85">
        <v>64044</v>
      </c>
      <c r="I52" s="85">
        <v>64044</v>
      </c>
      <c r="J52" s="85"/>
      <c r="K52" s="85">
        <v>1492135</v>
      </c>
      <c r="L52" s="85">
        <v>0</v>
      </c>
      <c r="M52" s="85">
        <v>2037341</v>
      </c>
      <c r="N52" s="85">
        <v>149902</v>
      </c>
      <c r="O52" s="85">
        <v>3679378</v>
      </c>
      <c r="P52" s="85"/>
      <c r="Q52" s="85">
        <v>-327374</v>
      </c>
      <c r="R52" s="85"/>
      <c r="S52" s="85">
        <v>-11450</v>
      </c>
      <c r="T52" s="85"/>
      <c r="U52" s="85">
        <v>-338824</v>
      </c>
    </row>
    <row r="53" spans="1:21" ht="15" x14ac:dyDescent="0.25">
      <c r="A53" s="61">
        <v>142</v>
      </c>
      <c r="B53" s="62" t="s">
        <v>65</v>
      </c>
      <c r="C53" s="84">
        <v>0</v>
      </c>
      <c r="D53" s="15">
        <v>0</v>
      </c>
      <c r="E53" s="85">
        <v>0</v>
      </c>
      <c r="F53" s="85">
        <v>0</v>
      </c>
      <c r="G53" s="85">
        <v>0</v>
      </c>
      <c r="H53" s="85">
        <v>0</v>
      </c>
      <c r="I53" s="85">
        <v>0</v>
      </c>
      <c r="J53" s="85"/>
      <c r="K53" s="85">
        <v>0</v>
      </c>
      <c r="L53" s="85">
        <v>0</v>
      </c>
      <c r="M53" s="85">
        <v>0</v>
      </c>
      <c r="N53" s="85">
        <v>0</v>
      </c>
      <c r="O53" s="85">
        <v>0</v>
      </c>
      <c r="P53" s="85"/>
      <c r="Q53" s="85">
        <v>0</v>
      </c>
      <c r="R53" s="85"/>
      <c r="S53" s="85">
        <v>0</v>
      </c>
      <c r="T53" s="85"/>
      <c r="U53" s="85">
        <v>0</v>
      </c>
    </row>
    <row r="54" spans="1:21" ht="15" x14ac:dyDescent="0.25">
      <c r="A54" s="61">
        <v>143</v>
      </c>
      <c r="B54" s="62" t="s">
        <v>66</v>
      </c>
      <c r="C54" s="84">
        <v>2.9490212785625736E-4</v>
      </c>
      <c r="D54" s="15">
        <v>200203</v>
      </c>
      <c r="E54" s="85">
        <v>0</v>
      </c>
      <c r="F54" s="85">
        <v>0</v>
      </c>
      <c r="G54" s="85">
        <v>0</v>
      </c>
      <c r="H54" s="85">
        <v>22284</v>
      </c>
      <c r="I54" s="85">
        <v>22284</v>
      </c>
      <c r="J54" s="85"/>
      <c r="K54" s="85">
        <v>101586</v>
      </c>
      <c r="L54" s="85">
        <v>0</v>
      </c>
      <c r="M54" s="85">
        <v>138704</v>
      </c>
      <c r="N54" s="85">
        <v>24599</v>
      </c>
      <c r="O54" s="85">
        <v>264889</v>
      </c>
      <c r="P54" s="85"/>
      <c r="Q54" s="85">
        <v>-22288</v>
      </c>
      <c r="R54" s="85"/>
      <c r="S54" s="85">
        <v>-1524</v>
      </c>
      <c r="T54" s="85"/>
      <c r="U54" s="85">
        <v>-23812</v>
      </c>
    </row>
    <row r="55" spans="1:21" ht="15" x14ac:dyDescent="0.25">
      <c r="A55" s="61">
        <v>146</v>
      </c>
      <c r="B55" s="62" t="s">
        <v>67</v>
      </c>
      <c r="C55" s="84">
        <v>6.8102048058866311E-4</v>
      </c>
      <c r="D55" s="15">
        <v>462333</v>
      </c>
      <c r="E55" s="85">
        <v>0</v>
      </c>
      <c r="F55" s="85">
        <v>0</v>
      </c>
      <c r="G55" s="85">
        <v>0</v>
      </c>
      <c r="H55" s="85">
        <v>37224</v>
      </c>
      <c r="I55" s="85">
        <v>37224</v>
      </c>
      <c r="J55" s="85"/>
      <c r="K55" s="85">
        <v>234593</v>
      </c>
      <c r="L55" s="85">
        <v>0</v>
      </c>
      <c r="M55" s="85">
        <v>320310</v>
      </c>
      <c r="N55" s="85">
        <v>2060</v>
      </c>
      <c r="O55" s="85">
        <v>556963</v>
      </c>
      <c r="P55" s="85"/>
      <c r="Q55" s="85">
        <v>-51469</v>
      </c>
      <c r="R55" s="85"/>
      <c r="S55" s="85">
        <v>7133</v>
      </c>
      <c r="T55" s="85"/>
      <c r="U55" s="85">
        <v>-44336</v>
      </c>
    </row>
    <row r="56" spans="1:21" ht="15" x14ac:dyDescent="0.25">
      <c r="A56" s="61">
        <v>147</v>
      </c>
      <c r="B56" s="62" t="s">
        <v>68</v>
      </c>
      <c r="C56" s="84">
        <v>4.1210335305505002E-4</v>
      </c>
      <c r="D56" s="15">
        <v>279768</v>
      </c>
      <c r="E56" s="85">
        <v>0</v>
      </c>
      <c r="F56" s="85">
        <v>0</v>
      </c>
      <c r="G56" s="85">
        <v>0</v>
      </c>
      <c r="H56" s="85">
        <v>62333</v>
      </c>
      <c r="I56" s="85">
        <v>62333</v>
      </c>
      <c r="J56" s="85"/>
      <c r="K56" s="85">
        <v>141958</v>
      </c>
      <c r="L56" s="85">
        <v>0</v>
      </c>
      <c r="M56" s="85">
        <v>193828</v>
      </c>
      <c r="N56" s="85">
        <v>13125</v>
      </c>
      <c r="O56" s="85">
        <v>348911</v>
      </c>
      <c r="P56" s="85"/>
      <c r="Q56" s="85">
        <v>-31146</v>
      </c>
      <c r="R56" s="85"/>
      <c r="S56" s="85">
        <v>13583</v>
      </c>
      <c r="T56" s="85"/>
      <c r="U56" s="85">
        <v>-17563</v>
      </c>
    </row>
    <row r="57" spans="1:21" ht="15" x14ac:dyDescent="0.25">
      <c r="A57" s="61">
        <v>148</v>
      </c>
      <c r="B57" s="62" t="s">
        <v>69</v>
      </c>
      <c r="C57" s="84">
        <v>7.3720718376697882E-5</v>
      </c>
      <c r="D57" s="15">
        <v>50045</v>
      </c>
      <c r="E57" s="85">
        <v>0</v>
      </c>
      <c r="F57" s="85">
        <v>0</v>
      </c>
      <c r="G57" s="85">
        <v>0</v>
      </c>
      <c r="H57" s="85">
        <v>21860</v>
      </c>
      <c r="I57" s="85">
        <v>21860</v>
      </c>
      <c r="J57" s="85"/>
      <c r="K57" s="85">
        <v>25395</v>
      </c>
      <c r="L57" s="85">
        <v>0</v>
      </c>
      <c r="M57" s="85">
        <v>34674</v>
      </c>
      <c r="N57" s="85">
        <v>3398</v>
      </c>
      <c r="O57" s="85">
        <v>63467</v>
      </c>
      <c r="P57" s="85"/>
      <c r="Q57" s="85">
        <v>-5572</v>
      </c>
      <c r="R57" s="85"/>
      <c r="S57" s="85">
        <v>3413</v>
      </c>
      <c r="T57" s="85"/>
      <c r="U57" s="85">
        <v>-2159</v>
      </c>
    </row>
    <row r="58" spans="1:21" ht="15" x14ac:dyDescent="0.25">
      <c r="A58" s="61">
        <v>149</v>
      </c>
      <c r="B58" s="62" t="s">
        <v>70</v>
      </c>
      <c r="C58" s="84">
        <v>0</v>
      </c>
      <c r="D58" s="15">
        <v>0</v>
      </c>
      <c r="E58" s="85">
        <v>0</v>
      </c>
      <c r="F58" s="85">
        <v>0</v>
      </c>
      <c r="G58" s="85">
        <v>0</v>
      </c>
      <c r="H58" s="85">
        <v>0</v>
      </c>
      <c r="I58" s="85">
        <v>0</v>
      </c>
      <c r="J58" s="85"/>
      <c r="K58" s="85">
        <v>0</v>
      </c>
      <c r="L58" s="85">
        <v>0</v>
      </c>
      <c r="M58" s="85">
        <v>0</v>
      </c>
      <c r="N58" s="85">
        <v>0</v>
      </c>
      <c r="O58" s="85">
        <v>0</v>
      </c>
      <c r="P58" s="85"/>
      <c r="Q58" s="85">
        <v>0</v>
      </c>
      <c r="R58" s="85"/>
      <c r="S58" s="85">
        <v>0</v>
      </c>
      <c r="T58" s="85"/>
      <c r="U58" s="85">
        <v>0</v>
      </c>
    </row>
    <row r="59" spans="1:21" ht="15" x14ac:dyDescent="0.25">
      <c r="A59" s="61">
        <v>150</v>
      </c>
      <c r="B59" s="62" t="s">
        <v>71</v>
      </c>
      <c r="C59" s="84">
        <v>0</v>
      </c>
      <c r="D59" s="15">
        <v>0</v>
      </c>
      <c r="E59" s="85">
        <v>0</v>
      </c>
      <c r="F59" s="85">
        <v>0</v>
      </c>
      <c r="G59" s="85">
        <v>0</v>
      </c>
      <c r="H59" s="85">
        <v>0</v>
      </c>
      <c r="I59" s="85">
        <v>0</v>
      </c>
      <c r="J59" s="85"/>
      <c r="K59" s="85">
        <v>0</v>
      </c>
      <c r="L59" s="85">
        <v>0</v>
      </c>
      <c r="M59" s="85">
        <v>0</v>
      </c>
      <c r="N59" s="85">
        <v>0</v>
      </c>
      <c r="O59" s="85">
        <v>0</v>
      </c>
      <c r="P59" s="85"/>
      <c r="Q59" s="85">
        <v>0</v>
      </c>
      <c r="R59" s="85"/>
      <c r="S59" s="85">
        <v>0</v>
      </c>
      <c r="T59" s="85"/>
      <c r="U59" s="85">
        <v>0</v>
      </c>
    </row>
    <row r="60" spans="1:21" ht="15" x14ac:dyDescent="0.25">
      <c r="A60" s="61">
        <v>151</v>
      </c>
      <c r="B60" s="62" t="s">
        <v>72</v>
      </c>
      <c r="C60" s="84">
        <v>1.5612841323045914E-3</v>
      </c>
      <c r="D60" s="15">
        <v>1059926</v>
      </c>
      <c r="E60" s="85">
        <v>0</v>
      </c>
      <c r="F60" s="85">
        <v>0</v>
      </c>
      <c r="G60" s="85">
        <v>0</v>
      </c>
      <c r="H60" s="85">
        <v>81987</v>
      </c>
      <c r="I60" s="85">
        <v>81987</v>
      </c>
      <c r="J60" s="85"/>
      <c r="K60" s="85">
        <v>537820</v>
      </c>
      <c r="L60" s="85">
        <v>0</v>
      </c>
      <c r="M60" s="85">
        <v>734332</v>
      </c>
      <c r="N60" s="85">
        <v>135365</v>
      </c>
      <c r="O60" s="85">
        <v>1407517</v>
      </c>
      <c r="P60" s="85"/>
      <c r="Q60" s="85">
        <v>-117997</v>
      </c>
      <c r="R60" s="85"/>
      <c r="S60" s="85">
        <v>-4820</v>
      </c>
      <c r="T60" s="85"/>
      <c r="U60" s="85">
        <v>-122817</v>
      </c>
    </row>
    <row r="61" spans="1:21" ht="15" x14ac:dyDescent="0.25">
      <c r="A61" s="61">
        <v>152</v>
      </c>
      <c r="B61" s="62" t="s">
        <v>73</v>
      </c>
      <c r="C61" s="84">
        <v>1.1492494251911154E-3</v>
      </c>
      <c r="D61" s="15">
        <v>780201</v>
      </c>
      <c r="E61" s="85">
        <v>0</v>
      </c>
      <c r="F61" s="85">
        <v>0</v>
      </c>
      <c r="G61" s="85">
        <v>0</v>
      </c>
      <c r="H61" s="85">
        <v>93394</v>
      </c>
      <c r="I61" s="85">
        <v>93394</v>
      </c>
      <c r="J61" s="85"/>
      <c r="K61" s="85">
        <v>395885</v>
      </c>
      <c r="L61" s="85">
        <v>0</v>
      </c>
      <c r="M61" s="85">
        <v>540536</v>
      </c>
      <c r="N61" s="85">
        <v>0</v>
      </c>
      <c r="O61" s="85">
        <v>936421</v>
      </c>
      <c r="P61" s="85"/>
      <c r="Q61" s="85">
        <v>-86858</v>
      </c>
      <c r="R61" s="85"/>
      <c r="S61" s="85">
        <v>18890</v>
      </c>
      <c r="T61" s="85"/>
      <c r="U61" s="85">
        <v>-67968</v>
      </c>
    </row>
    <row r="62" spans="1:21" ht="15" x14ac:dyDescent="0.25">
      <c r="A62" s="61">
        <v>154</v>
      </c>
      <c r="B62" s="62" t="s">
        <v>74</v>
      </c>
      <c r="C62" s="84">
        <v>1.9151500265340841E-2</v>
      </c>
      <c r="D62" s="15">
        <v>13001578</v>
      </c>
      <c r="E62" s="85">
        <v>0</v>
      </c>
      <c r="F62" s="85">
        <v>0</v>
      </c>
      <c r="G62" s="85">
        <v>0</v>
      </c>
      <c r="H62" s="85">
        <v>70095</v>
      </c>
      <c r="I62" s="85">
        <v>70095</v>
      </c>
      <c r="J62" s="85"/>
      <c r="K62" s="85">
        <v>6597168</v>
      </c>
      <c r="L62" s="85">
        <v>0</v>
      </c>
      <c r="M62" s="85">
        <v>9007687</v>
      </c>
      <c r="N62" s="85">
        <v>223478</v>
      </c>
      <c r="O62" s="85">
        <v>15828333</v>
      </c>
      <c r="P62" s="85"/>
      <c r="Q62" s="85">
        <v>-1447414</v>
      </c>
      <c r="R62" s="85"/>
      <c r="S62" s="85">
        <v>-40092</v>
      </c>
      <c r="T62" s="85"/>
      <c r="U62" s="85">
        <v>-1487506</v>
      </c>
    </row>
    <row r="63" spans="1:21" ht="15" x14ac:dyDescent="0.25">
      <c r="A63" s="61">
        <v>156</v>
      </c>
      <c r="B63" s="62" t="s">
        <v>75</v>
      </c>
      <c r="C63" s="84">
        <v>3.2710809966239471E-2</v>
      </c>
      <c r="D63" s="15">
        <v>22206730</v>
      </c>
      <c r="E63" s="85">
        <v>0</v>
      </c>
      <c r="F63" s="85">
        <v>0</v>
      </c>
      <c r="G63" s="85">
        <v>0</v>
      </c>
      <c r="H63" s="85">
        <v>876653</v>
      </c>
      <c r="I63" s="85">
        <v>876653</v>
      </c>
      <c r="J63" s="85"/>
      <c r="K63" s="85">
        <v>11267980</v>
      </c>
      <c r="L63" s="85">
        <v>0</v>
      </c>
      <c r="M63" s="85">
        <v>15385152</v>
      </c>
      <c r="N63" s="85">
        <v>1131142</v>
      </c>
      <c r="O63" s="85">
        <v>27784274</v>
      </c>
      <c r="P63" s="85"/>
      <c r="Q63" s="85">
        <v>-2472186</v>
      </c>
      <c r="R63" s="85"/>
      <c r="S63" s="85">
        <v>-129455</v>
      </c>
      <c r="T63" s="85"/>
      <c r="U63" s="85">
        <v>-2601641</v>
      </c>
    </row>
    <row r="64" spans="1:21" ht="15" x14ac:dyDescent="0.25">
      <c r="A64" s="61">
        <v>157</v>
      </c>
      <c r="B64" s="62" t="s">
        <v>76</v>
      </c>
      <c r="C64" s="84">
        <v>1.585721250359305E-4</v>
      </c>
      <c r="D64" s="15">
        <v>107651</v>
      </c>
      <c r="E64" s="85">
        <v>0</v>
      </c>
      <c r="F64" s="85">
        <v>0</v>
      </c>
      <c r="G64" s="85">
        <v>0</v>
      </c>
      <c r="H64" s="85">
        <v>26883</v>
      </c>
      <c r="I64" s="85">
        <v>26883</v>
      </c>
      <c r="J64" s="85"/>
      <c r="K64" s="85">
        <v>54624</v>
      </c>
      <c r="L64" s="85">
        <v>0</v>
      </c>
      <c r="M64" s="85">
        <v>74583</v>
      </c>
      <c r="N64" s="85">
        <v>26454</v>
      </c>
      <c r="O64" s="85">
        <v>155661</v>
      </c>
      <c r="P64" s="85"/>
      <c r="Q64" s="85">
        <v>-11984</v>
      </c>
      <c r="R64" s="85"/>
      <c r="S64" s="85">
        <v>-2100</v>
      </c>
      <c r="T64" s="85"/>
      <c r="U64" s="85">
        <v>-14084</v>
      </c>
    </row>
    <row r="65" spans="1:21" ht="15" x14ac:dyDescent="0.25">
      <c r="A65" s="61">
        <v>158</v>
      </c>
      <c r="B65" s="62" t="s">
        <v>422</v>
      </c>
      <c r="C65" s="84">
        <v>0</v>
      </c>
      <c r="D65" s="15">
        <v>0</v>
      </c>
      <c r="E65" s="85">
        <v>0</v>
      </c>
      <c r="F65" s="85">
        <v>0</v>
      </c>
      <c r="G65" s="85">
        <v>0</v>
      </c>
      <c r="H65" s="85">
        <v>0</v>
      </c>
      <c r="I65" s="85">
        <v>0</v>
      </c>
      <c r="J65" s="85"/>
      <c r="K65" s="85">
        <v>0</v>
      </c>
      <c r="L65" s="85">
        <v>0</v>
      </c>
      <c r="M65" s="85">
        <v>0</v>
      </c>
      <c r="N65" s="85">
        <v>0</v>
      </c>
      <c r="O65" s="85">
        <v>0</v>
      </c>
      <c r="P65" s="85"/>
      <c r="Q65" s="85">
        <v>0</v>
      </c>
      <c r="R65" s="85"/>
      <c r="S65" s="85">
        <v>0</v>
      </c>
      <c r="T65" s="85"/>
      <c r="U65" s="85">
        <v>0</v>
      </c>
    </row>
    <row r="66" spans="1:21" ht="15" x14ac:dyDescent="0.25">
      <c r="A66" s="61">
        <v>160</v>
      </c>
      <c r="B66" s="62" t="s">
        <v>77</v>
      </c>
      <c r="C66" s="84">
        <v>1.0857443949245086E-4</v>
      </c>
      <c r="D66" s="15">
        <v>73710</v>
      </c>
      <c r="E66" s="85">
        <v>0</v>
      </c>
      <c r="F66" s="85">
        <v>0</v>
      </c>
      <c r="G66" s="85">
        <v>0</v>
      </c>
      <c r="H66" s="85">
        <v>30347</v>
      </c>
      <c r="I66" s="85">
        <v>30347</v>
      </c>
      <c r="J66" s="85"/>
      <c r="K66" s="85">
        <v>37401</v>
      </c>
      <c r="L66" s="85">
        <v>0</v>
      </c>
      <c r="M66" s="85">
        <v>51067</v>
      </c>
      <c r="N66" s="85">
        <v>2174</v>
      </c>
      <c r="O66" s="85">
        <v>90642</v>
      </c>
      <c r="P66" s="85"/>
      <c r="Q66" s="85">
        <v>-8207</v>
      </c>
      <c r="R66" s="85"/>
      <c r="S66" s="85">
        <v>5258</v>
      </c>
      <c r="T66" s="85"/>
      <c r="U66" s="85">
        <v>-2949</v>
      </c>
    </row>
    <row r="67" spans="1:21" ht="15" x14ac:dyDescent="0.25">
      <c r="A67" s="61">
        <v>161</v>
      </c>
      <c r="B67" s="62" t="s">
        <v>78</v>
      </c>
      <c r="C67" s="84">
        <v>8.9548279182113475E-3</v>
      </c>
      <c r="D67" s="15">
        <v>6079258</v>
      </c>
      <c r="E67" s="85">
        <v>0</v>
      </c>
      <c r="F67" s="85">
        <v>0</v>
      </c>
      <c r="G67" s="85">
        <v>0</v>
      </c>
      <c r="H67" s="85">
        <v>208592</v>
      </c>
      <c r="I67" s="85">
        <v>208592</v>
      </c>
      <c r="J67" s="85"/>
      <c r="K67" s="85">
        <v>3084693</v>
      </c>
      <c r="L67" s="85">
        <v>0</v>
      </c>
      <c r="M67" s="85">
        <v>4211800</v>
      </c>
      <c r="N67" s="85">
        <v>52183</v>
      </c>
      <c r="O67" s="85">
        <v>7348676</v>
      </c>
      <c r="P67" s="85"/>
      <c r="Q67" s="85">
        <v>-676779</v>
      </c>
      <c r="R67" s="85"/>
      <c r="S67" s="85">
        <v>43253</v>
      </c>
      <c r="T67" s="85"/>
      <c r="U67" s="85">
        <v>-633526</v>
      </c>
    </row>
    <row r="68" spans="1:21" ht="15" x14ac:dyDescent="0.25">
      <c r="A68" s="61">
        <v>162</v>
      </c>
      <c r="B68" s="62" t="s">
        <v>79</v>
      </c>
      <c r="C68" s="84">
        <v>1.8177780187045691E-5</v>
      </c>
      <c r="D68" s="15">
        <v>12340</v>
      </c>
      <c r="E68" s="85">
        <v>0</v>
      </c>
      <c r="F68" s="85">
        <v>0</v>
      </c>
      <c r="G68" s="85">
        <v>0</v>
      </c>
      <c r="H68" s="85">
        <v>207</v>
      </c>
      <c r="I68" s="85">
        <v>207</v>
      </c>
      <c r="J68" s="85"/>
      <c r="K68" s="85">
        <v>6262</v>
      </c>
      <c r="L68" s="85">
        <v>0</v>
      </c>
      <c r="M68" s="85">
        <v>8550</v>
      </c>
      <c r="N68" s="85">
        <v>0</v>
      </c>
      <c r="O68" s="85">
        <v>14812</v>
      </c>
      <c r="P68" s="85"/>
      <c r="Q68" s="85">
        <v>-1375</v>
      </c>
      <c r="R68" s="85"/>
      <c r="S68" s="85">
        <v>49</v>
      </c>
      <c r="T68" s="85"/>
      <c r="U68" s="85">
        <v>-1326</v>
      </c>
    </row>
    <row r="69" spans="1:21" ht="15" x14ac:dyDescent="0.25">
      <c r="A69" s="61">
        <v>163</v>
      </c>
      <c r="B69" s="62" t="s">
        <v>80</v>
      </c>
      <c r="C69" s="84">
        <v>0</v>
      </c>
      <c r="D69" s="15">
        <v>0</v>
      </c>
      <c r="E69" s="85">
        <v>0</v>
      </c>
      <c r="F69" s="85">
        <v>0</v>
      </c>
      <c r="G69" s="85">
        <v>0</v>
      </c>
      <c r="H69" s="85">
        <v>0</v>
      </c>
      <c r="I69" s="85">
        <v>0</v>
      </c>
      <c r="J69" s="85"/>
      <c r="K69" s="85">
        <v>0</v>
      </c>
      <c r="L69" s="85">
        <v>0</v>
      </c>
      <c r="M69" s="85">
        <v>0</v>
      </c>
      <c r="N69" s="85">
        <v>0</v>
      </c>
      <c r="O69" s="85">
        <v>0</v>
      </c>
      <c r="P69" s="85"/>
      <c r="Q69" s="85">
        <v>0</v>
      </c>
      <c r="R69" s="85"/>
      <c r="S69" s="85">
        <v>0</v>
      </c>
      <c r="T69" s="85"/>
      <c r="U69" s="85">
        <v>0</v>
      </c>
    </row>
    <row r="70" spans="1:21" ht="15" x14ac:dyDescent="0.25">
      <c r="A70" s="61">
        <v>164</v>
      </c>
      <c r="B70" s="62" t="s">
        <v>81</v>
      </c>
      <c r="C70" s="84">
        <v>4.6947126871581576E-5</v>
      </c>
      <c r="D70" s="15">
        <v>31873</v>
      </c>
      <c r="E70" s="85">
        <v>0</v>
      </c>
      <c r="F70" s="85">
        <v>0</v>
      </c>
      <c r="G70" s="85">
        <v>0</v>
      </c>
      <c r="H70" s="85">
        <v>60909</v>
      </c>
      <c r="I70" s="85">
        <v>60909</v>
      </c>
      <c r="J70" s="85"/>
      <c r="K70" s="85">
        <v>16172</v>
      </c>
      <c r="L70" s="85">
        <v>0</v>
      </c>
      <c r="M70" s="85">
        <v>22081</v>
      </c>
      <c r="N70" s="85">
        <v>0</v>
      </c>
      <c r="O70" s="85">
        <v>38253</v>
      </c>
      <c r="P70" s="85"/>
      <c r="Q70" s="85">
        <v>-3548</v>
      </c>
      <c r="R70" s="85"/>
      <c r="S70" s="85">
        <v>12151</v>
      </c>
      <c r="T70" s="85"/>
      <c r="U70" s="85">
        <v>8603</v>
      </c>
    </row>
    <row r="71" spans="1:21" ht="15" x14ac:dyDescent="0.25">
      <c r="A71" s="61">
        <v>165</v>
      </c>
      <c r="B71" s="62" t="s">
        <v>82</v>
      </c>
      <c r="C71" s="84">
        <v>9.9321050282839113E-4</v>
      </c>
      <c r="D71" s="15">
        <v>674271</v>
      </c>
      <c r="E71" s="85">
        <v>0</v>
      </c>
      <c r="F71" s="85">
        <v>0</v>
      </c>
      <c r="G71" s="85">
        <v>0</v>
      </c>
      <c r="H71" s="85">
        <v>14407</v>
      </c>
      <c r="I71" s="85">
        <v>14407</v>
      </c>
      <c r="J71" s="85"/>
      <c r="K71" s="85">
        <v>342134</v>
      </c>
      <c r="L71" s="85">
        <v>0</v>
      </c>
      <c r="M71" s="85">
        <v>467145</v>
      </c>
      <c r="N71" s="85">
        <v>16941</v>
      </c>
      <c r="O71" s="85">
        <v>826220</v>
      </c>
      <c r="P71" s="85"/>
      <c r="Q71" s="85">
        <v>-75064</v>
      </c>
      <c r="R71" s="85"/>
      <c r="S71" s="85">
        <v>-1713</v>
      </c>
      <c r="T71" s="85"/>
      <c r="U71" s="85">
        <v>-76777</v>
      </c>
    </row>
    <row r="72" spans="1:21" ht="15" x14ac:dyDescent="0.25">
      <c r="A72" s="61">
        <v>166</v>
      </c>
      <c r="B72" s="62" t="s">
        <v>83</v>
      </c>
      <c r="C72" s="84">
        <v>1.6541913913512211E-4</v>
      </c>
      <c r="D72" s="15">
        <v>112299</v>
      </c>
      <c r="E72" s="85">
        <v>0</v>
      </c>
      <c r="F72" s="85">
        <v>0</v>
      </c>
      <c r="G72" s="85">
        <v>0</v>
      </c>
      <c r="H72" s="85">
        <v>500</v>
      </c>
      <c r="I72" s="85">
        <v>500</v>
      </c>
      <c r="J72" s="85"/>
      <c r="K72" s="85">
        <v>56982</v>
      </c>
      <c r="L72" s="85">
        <v>0</v>
      </c>
      <c r="M72" s="85">
        <v>77803</v>
      </c>
      <c r="N72" s="85">
        <v>35192</v>
      </c>
      <c r="O72" s="85">
        <v>169977</v>
      </c>
      <c r="P72" s="85"/>
      <c r="Q72" s="85">
        <v>-12502</v>
      </c>
      <c r="R72" s="85"/>
      <c r="S72" s="85">
        <v>-7666</v>
      </c>
      <c r="T72" s="85"/>
      <c r="U72" s="85">
        <v>-20168</v>
      </c>
    </row>
    <row r="73" spans="1:21" ht="15" x14ac:dyDescent="0.25">
      <c r="A73" s="61">
        <v>169</v>
      </c>
      <c r="B73" s="62" t="s">
        <v>84</v>
      </c>
      <c r="C73" s="84">
        <v>0</v>
      </c>
      <c r="D73" s="15">
        <v>0</v>
      </c>
      <c r="E73" s="85">
        <v>0</v>
      </c>
      <c r="F73" s="85">
        <v>0</v>
      </c>
      <c r="G73" s="85">
        <v>0</v>
      </c>
      <c r="H73" s="85">
        <v>0</v>
      </c>
      <c r="I73" s="85">
        <v>0</v>
      </c>
      <c r="J73" s="85"/>
      <c r="K73" s="85">
        <v>0</v>
      </c>
      <c r="L73" s="85">
        <v>0</v>
      </c>
      <c r="M73" s="85">
        <v>0</v>
      </c>
      <c r="N73" s="85">
        <v>0</v>
      </c>
      <c r="O73" s="85">
        <v>0</v>
      </c>
      <c r="P73" s="85"/>
      <c r="Q73" s="85">
        <v>0</v>
      </c>
      <c r="R73" s="85"/>
      <c r="S73" s="85">
        <v>0</v>
      </c>
      <c r="T73" s="85"/>
      <c r="U73" s="85">
        <v>0</v>
      </c>
    </row>
    <row r="74" spans="1:21" ht="15" x14ac:dyDescent="0.25">
      <c r="A74" s="61">
        <v>170</v>
      </c>
      <c r="B74" s="62" t="s">
        <v>85</v>
      </c>
      <c r="C74" s="84">
        <v>0</v>
      </c>
      <c r="D74" s="15">
        <v>0</v>
      </c>
      <c r="E74" s="85">
        <v>0</v>
      </c>
      <c r="F74" s="85">
        <v>0</v>
      </c>
      <c r="G74" s="85">
        <v>0</v>
      </c>
      <c r="H74" s="85">
        <v>0</v>
      </c>
      <c r="I74" s="85">
        <v>0</v>
      </c>
      <c r="J74" s="85"/>
      <c r="K74" s="85">
        <v>0</v>
      </c>
      <c r="L74" s="85">
        <v>0</v>
      </c>
      <c r="M74" s="85">
        <v>0</v>
      </c>
      <c r="N74" s="85">
        <v>0</v>
      </c>
      <c r="O74" s="85">
        <v>0</v>
      </c>
      <c r="P74" s="85"/>
      <c r="Q74" s="85">
        <v>0</v>
      </c>
      <c r="R74" s="85"/>
      <c r="S74" s="85">
        <v>0</v>
      </c>
      <c r="T74" s="85"/>
      <c r="U74" s="85">
        <v>0</v>
      </c>
    </row>
    <row r="75" spans="1:21" ht="15" x14ac:dyDescent="0.25">
      <c r="A75" s="61">
        <v>171</v>
      </c>
      <c r="B75" s="62" t="s">
        <v>86</v>
      </c>
      <c r="C75" s="84">
        <v>7.4610713009204731E-3</v>
      </c>
      <c r="D75" s="15">
        <v>5065175</v>
      </c>
      <c r="E75" s="85">
        <v>0</v>
      </c>
      <c r="F75" s="85">
        <v>0</v>
      </c>
      <c r="G75" s="85">
        <v>0</v>
      </c>
      <c r="H75" s="85">
        <v>145741</v>
      </c>
      <c r="I75" s="85">
        <v>145741</v>
      </c>
      <c r="J75" s="85"/>
      <c r="K75" s="85">
        <v>2570135</v>
      </c>
      <c r="L75" s="85">
        <v>0</v>
      </c>
      <c r="M75" s="85">
        <v>3509229</v>
      </c>
      <c r="N75" s="85">
        <v>0</v>
      </c>
      <c r="O75" s="85">
        <v>6079364</v>
      </c>
      <c r="P75" s="85"/>
      <c r="Q75" s="85">
        <v>-563886</v>
      </c>
      <c r="R75" s="85"/>
      <c r="S75" s="85">
        <v>40904</v>
      </c>
      <c r="T75" s="85"/>
      <c r="U75" s="85">
        <v>-522982</v>
      </c>
    </row>
    <row r="76" spans="1:21" ht="15" x14ac:dyDescent="0.25">
      <c r="A76" s="61">
        <v>172</v>
      </c>
      <c r="B76" s="62" t="s">
        <v>87</v>
      </c>
      <c r="C76" s="84">
        <v>3.1699900530523799E-3</v>
      </c>
      <c r="D76" s="15">
        <v>2152045</v>
      </c>
      <c r="E76" s="85">
        <v>0</v>
      </c>
      <c r="F76" s="85">
        <v>0</v>
      </c>
      <c r="G76" s="85">
        <v>0</v>
      </c>
      <c r="H76" s="85">
        <v>59893</v>
      </c>
      <c r="I76" s="85">
        <v>59893</v>
      </c>
      <c r="J76" s="85"/>
      <c r="K76" s="85">
        <v>1091975</v>
      </c>
      <c r="L76" s="85">
        <v>0</v>
      </c>
      <c r="M76" s="85">
        <v>1490968</v>
      </c>
      <c r="N76" s="85">
        <v>68231</v>
      </c>
      <c r="O76" s="85">
        <v>2651174</v>
      </c>
      <c r="P76" s="85"/>
      <c r="Q76" s="85">
        <v>-239578</v>
      </c>
      <c r="R76" s="85"/>
      <c r="S76" s="85">
        <v>-5513</v>
      </c>
      <c r="T76" s="85"/>
      <c r="U76" s="85">
        <v>-245091</v>
      </c>
    </row>
    <row r="77" spans="1:21" ht="15" x14ac:dyDescent="0.25">
      <c r="A77" s="61">
        <v>173</v>
      </c>
      <c r="B77" s="62" t="s">
        <v>88</v>
      </c>
      <c r="C77" s="84">
        <v>0</v>
      </c>
      <c r="D77" s="15">
        <v>0</v>
      </c>
      <c r="E77" s="85">
        <v>0</v>
      </c>
      <c r="F77" s="85">
        <v>0</v>
      </c>
      <c r="G77" s="85">
        <v>0</v>
      </c>
      <c r="H77" s="85">
        <v>0</v>
      </c>
      <c r="I77" s="85">
        <v>0</v>
      </c>
      <c r="J77" s="85"/>
      <c r="K77" s="85">
        <v>0</v>
      </c>
      <c r="L77" s="85">
        <v>0</v>
      </c>
      <c r="M77" s="85">
        <v>0</v>
      </c>
      <c r="N77" s="85">
        <v>0</v>
      </c>
      <c r="O77" s="85">
        <v>0</v>
      </c>
      <c r="P77" s="85"/>
      <c r="Q77" s="85">
        <v>0</v>
      </c>
      <c r="R77" s="85"/>
      <c r="S77" s="85">
        <v>0</v>
      </c>
      <c r="T77" s="85"/>
      <c r="U77" s="85">
        <v>0</v>
      </c>
    </row>
    <row r="78" spans="1:21" ht="15" x14ac:dyDescent="0.25">
      <c r="A78" s="61">
        <v>174</v>
      </c>
      <c r="B78" s="62" t="s">
        <v>89</v>
      </c>
      <c r="C78" s="84">
        <v>1.2624675114873583E-3</v>
      </c>
      <c r="D78" s="15">
        <v>857063</v>
      </c>
      <c r="E78" s="85">
        <v>0</v>
      </c>
      <c r="F78" s="85">
        <v>0</v>
      </c>
      <c r="G78" s="85">
        <v>0</v>
      </c>
      <c r="H78" s="85">
        <v>150327</v>
      </c>
      <c r="I78" s="85">
        <v>150327</v>
      </c>
      <c r="J78" s="85"/>
      <c r="K78" s="85">
        <v>434886</v>
      </c>
      <c r="L78" s="85">
        <v>0</v>
      </c>
      <c r="M78" s="85">
        <v>593787</v>
      </c>
      <c r="N78" s="85">
        <v>0</v>
      </c>
      <c r="O78" s="85">
        <v>1028673</v>
      </c>
      <c r="P78" s="85"/>
      <c r="Q78" s="85">
        <v>-95414</v>
      </c>
      <c r="R78" s="85"/>
      <c r="S78" s="85">
        <v>33265</v>
      </c>
      <c r="T78" s="85"/>
      <c r="U78" s="85">
        <v>-62149</v>
      </c>
    </row>
    <row r="79" spans="1:21" ht="15" x14ac:dyDescent="0.25">
      <c r="A79" s="61">
        <v>175</v>
      </c>
      <c r="B79" s="62" t="s">
        <v>90</v>
      </c>
      <c r="C79" s="84">
        <v>0</v>
      </c>
      <c r="D79" s="15">
        <v>0</v>
      </c>
      <c r="E79" s="85">
        <v>0</v>
      </c>
      <c r="F79" s="85">
        <v>0</v>
      </c>
      <c r="G79" s="85">
        <v>0</v>
      </c>
      <c r="H79" s="85">
        <v>0</v>
      </c>
      <c r="I79" s="85">
        <v>0</v>
      </c>
      <c r="J79" s="85"/>
      <c r="K79" s="85">
        <v>0</v>
      </c>
      <c r="L79" s="85">
        <v>0</v>
      </c>
      <c r="M79" s="85">
        <v>0</v>
      </c>
      <c r="N79" s="85">
        <v>0</v>
      </c>
      <c r="O79" s="85">
        <v>0</v>
      </c>
      <c r="P79" s="85"/>
      <c r="Q79" s="85">
        <v>0</v>
      </c>
      <c r="R79" s="85"/>
      <c r="S79" s="85">
        <v>0</v>
      </c>
      <c r="T79" s="85"/>
      <c r="U79" s="85">
        <v>0</v>
      </c>
    </row>
    <row r="80" spans="1:21" ht="15" x14ac:dyDescent="0.25">
      <c r="A80" s="61">
        <v>180</v>
      </c>
      <c r="B80" s="62" t="s">
        <v>91</v>
      </c>
      <c r="C80" s="84">
        <v>9.5807131505316578E-5</v>
      </c>
      <c r="D80" s="15">
        <v>65045</v>
      </c>
      <c r="E80" s="85">
        <v>0</v>
      </c>
      <c r="F80" s="85">
        <v>0</v>
      </c>
      <c r="G80" s="85">
        <v>0</v>
      </c>
      <c r="H80" s="85">
        <v>21019</v>
      </c>
      <c r="I80" s="85">
        <v>21019</v>
      </c>
      <c r="J80" s="85"/>
      <c r="K80" s="85">
        <v>33003</v>
      </c>
      <c r="L80" s="85">
        <v>0</v>
      </c>
      <c r="M80" s="85">
        <v>45062</v>
      </c>
      <c r="N80" s="85">
        <v>507</v>
      </c>
      <c r="O80" s="85">
        <v>78572</v>
      </c>
      <c r="P80" s="85"/>
      <c r="Q80" s="85">
        <v>-7241</v>
      </c>
      <c r="R80" s="85"/>
      <c r="S80" s="85">
        <v>4017</v>
      </c>
      <c r="T80" s="85"/>
      <c r="U80" s="85">
        <v>-3224</v>
      </c>
    </row>
    <row r="81" spans="1:21" ht="15" x14ac:dyDescent="0.25">
      <c r="A81" s="61">
        <v>181</v>
      </c>
      <c r="B81" s="62" t="s">
        <v>92</v>
      </c>
      <c r="C81" s="84">
        <v>1.4456533923057112E-3</v>
      </c>
      <c r="D81" s="15">
        <v>981427</v>
      </c>
      <c r="E81" s="85">
        <v>0</v>
      </c>
      <c r="F81" s="85">
        <v>0</v>
      </c>
      <c r="G81" s="85">
        <v>0</v>
      </c>
      <c r="H81" s="85">
        <v>25000</v>
      </c>
      <c r="I81" s="85">
        <v>25000</v>
      </c>
      <c r="J81" s="85"/>
      <c r="K81" s="85">
        <v>497988</v>
      </c>
      <c r="L81" s="85">
        <v>0</v>
      </c>
      <c r="M81" s="85">
        <v>679946</v>
      </c>
      <c r="N81" s="85">
        <v>186847</v>
      </c>
      <c r="O81" s="85">
        <v>1364781</v>
      </c>
      <c r="P81" s="85"/>
      <c r="Q81" s="85">
        <v>-109258</v>
      </c>
      <c r="R81" s="85"/>
      <c r="S81" s="85">
        <v>-31658</v>
      </c>
      <c r="T81" s="85"/>
      <c r="U81" s="85">
        <v>-140916</v>
      </c>
    </row>
    <row r="82" spans="1:21" ht="15" x14ac:dyDescent="0.25">
      <c r="A82" s="61">
        <v>182</v>
      </c>
      <c r="B82" s="62" t="s">
        <v>93</v>
      </c>
      <c r="C82" s="84">
        <v>5.9994761444026453E-3</v>
      </c>
      <c r="D82" s="15">
        <v>4072928</v>
      </c>
      <c r="E82" s="85">
        <v>0</v>
      </c>
      <c r="F82" s="85">
        <v>0</v>
      </c>
      <c r="G82" s="85">
        <v>0</v>
      </c>
      <c r="H82" s="85">
        <v>0</v>
      </c>
      <c r="I82" s="85">
        <v>0</v>
      </c>
      <c r="J82" s="85"/>
      <c r="K82" s="85">
        <v>2066655</v>
      </c>
      <c r="L82" s="85">
        <v>0</v>
      </c>
      <c r="M82" s="85">
        <v>2821784</v>
      </c>
      <c r="N82" s="85">
        <v>484226</v>
      </c>
      <c r="O82" s="85">
        <v>5372665</v>
      </c>
      <c r="P82" s="85"/>
      <c r="Q82" s="85">
        <v>-453423</v>
      </c>
      <c r="R82" s="85"/>
      <c r="S82" s="85">
        <v>-130752</v>
      </c>
      <c r="T82" s="85"/>
      <c r="U82" s="85">
        <v>-584175</v>
      </c>
    </row>
    <row r="83" spans="1:21" ht="15" x14ac:dyDescent="0.25">
      <c r="A83" s="61">
        <v>183</v>
      </c>
      <c r="B83" s="62" t="s">
        <v>94</v>
      </c>
      <c r="C83" s="84">
        <v>4.2755538707423071E-5</v>
      </c>
      <c r="D83" s="15">
        <v>29025</v>
      </c>
      <c r="E83" s="85">
        <v>0</v>
      </c>
      <c r="F83" s="85">
        <v>0</v>
      </c>
      <c r="G83" s="85">
        <v>0</v>
      </c>
      <c r="H83" s="85">
        <v>4502</v>
      </c>
      <c r="I83" s="85">
        <v>4502</v>
      </c>
      <c r="J83" s="85"/>
      <c r="K83" s="85">
        <v>14728</v>
      </c>
      <c r="L83" s="85">
        <v>0</v>
      </c>
      <c r="M83" s="85">
        <v>20110</v>
      </c>
      <c r="N83" s="85">
        <v>13303</v>
      </c>
      <c r="O83" s="85">
        <v>48141</v>
      </c>
      <c r="P83" s="85"/>
      <c r="Q83" s="85">
        <v>-3231</v>
      </c>
      <c r="R83" s="85"/>
      <c r="S83" s="85">
        <v>-1462</v>
      </c>
      <c r="T83" s="85"/>
      <c r="U83" s="85">
        <v>-4693</v>
      </c>
    </row>
    <row r="84" spans="1:21" ht="15" x14ac:dyDescent="0.25">
      <c r="A84" s="61">
        <v>184</v>
      </c>
      <c r="B84" s="62" t="s">
        <v>95</v>
      </c>
      <c r="C84" s="84">
        <v>1.4645862778500708E-5</v>
      </c>
      <c r="D84" s="15">
        <v>9942</v>
      </c>
      <c r="E84" s="85">
        <v>0</v>
      </c>
      <c r="F84" s="85">
        <v>0</v>
      </c>
      <c r="G84" s="85">
        <v>0</v>
      </c>
      <c r="H84" s="85">
        <v>2849</v>
      </c>
      <c r="I84" s="85">
        <v>2849</v>
      </c>
      <c r="J84" s="85"/>
      <c r="K84" s="85">
        <v>5045</v>
      </c>
      <c r="L84" s="85">
        <v>0</v>
      </c>
      <c r="M84" s="85">
        <v>6889</v>
      </c>
      <c r="N84" s="85">
        <v>14518</v>
      </c>
      <c r="O84" s="85">
        <v>26452</v>
      </c>
      <c r="P84" s="85"/>
      <c r="Q84" s="85">
        <v>-1107</v>
      </c>
      <c r="R84" s="85"/>
      <c r="S84" s="85">
        <v>-2077</v>
      </c>
      <c r="T84" s="85"/>
      <c r="U84" s="85">
        <v>-3184</v>
      </c>
    </row>
    <row r="85" spans="1:21" ht="15" x14ac:dyDescent="0.25">
      <c r="A85" s="61">
        <v>185</v>
      </c>
      <c r="B85" s="62" t="s">
        <v>96</v>
      </c>
      <c r="C85" s="84">
        <v>3.0305508913661282E-5</v>
      </c>
      <c r="D85" s="15">
        <v>20574</v>
      </c>
      <c r="E85" s="85">
        <v>0</v>
      </c>
      <c r="F85" s="85">
        <v>0</v>
      </c>
      <c r="G85" s="85">
        <v>0</v>
      </c>
      <c r="H85" s="85">
        <v>260</v>
      </c>
      <c r="I85" s="85">
        <v>260</v>
      </c>
      <c r="J85" s="85"/>
      <c r="K85" s="85">
        <v>10439</v>
      </c>
      <c r="L85" s="85">
        <v>0</v>
      </c>
      <c r="M85" s="85">
        <v>14254</v>
      </c>
      <c r="N85" s="85">
        <v>9213</v>
      </c>
      <c r="O85" s="85">
        <v>33906</v>
      </c>
      <c r="P85" s="85"/>
      <c r="Q85" s="85">
        <v>-2290</v>
      </c>
      <c r="R85" s="85"/>
      <c r="S85" s="85">
        <v>-2452</v>
      </c>
      <c r="T85" s="85"/>
      <c r="U85" s="85">
        <v>-4742</v>
      </c>
    </row>
    <row r="86" spans="1:21" ht="15" x14ac:dyDescent="0.25">
      <c r="A86" s="61">
        <v>186</v>
      </c>
      <c r="B86" s="62" t="s">
        <v>97</v>
      </c>
      <c r="C86" s="84">
        <v>3.3897700807490751E-5</v>
      </c>
      <c r="D86" s="15">
        <v>23013</v>
      </c>
      <c r="E86" s="85">
        <v>0</v>
      </c>
      <c r="F86" s="85">
        <v>0</v>
      </c>
      <c r="G86" s="85">
        <v>0</v>
      </c>
      <c r="H86" s="85">
        <v>3561</v>
      </c>
      <c r="I86" s="85">
        <v>3561</v>
      </c>
      <c r="J86" s="85"/>
      <c r="K86" s="85">
        <v>11677</v>
      </c>
      <c r="L86" s="85">
        <v>0</v>
      </c>
      <c r="M86" s="85">
        <v>15943</v>
      </c>
      <c r="N86" s="85">
        <v>18202</v>
      </c>
      <c r="O86" s="85">
        <v>45822</v>
      </c>
      <c r="P86" s="85"/>
      <c r="Q86" s="85">
        <v>-2561</v>
      </c>
      <c r="R86" s="85"/>
      <c r="S86" s="85">
        <v>-2668</v>
      </c>
      <c r="T86" s="85"/>
      <c r="U86" s="85">
        <v>-5229</v>
      </c>
    </row>
    <row r="87" spans="1:21" ht="15" x14ac:dyDescent="0.25">
      <c r="A87" s="61">
        <v>187</v>
      </c>
      <c r="B87" s="62" t="s">
        <v>98</v>
      </c>
      <c r="C87" s="84">
        <v>6.8393123594052629E-5</v>
      </c>
      <c r="D87" s="15">
        <v>46429</v>
      </c>
      <c r="E87" s="85">
        <v>0</v>
      </c>
      <c r="F87" s="85">
        <v>0</v>
      </c>
      <c r="G87" s="85">
        <v>0</v>
      </c>
      <c r="H87" s="85">
        <v>26548</v>
      </c>
      <c r="I87" s="85">
        <v>26548</v>
      </c>
      <c r="J87" s="85"/>
      <c r="K87" s="85">
        <v>23560</v>
      </c>
      <c r="L87" s="85">
        <v>0</v>
      </c>
      <c r="M87" s="85">
        <v>32168</v>
      </c>
      <c r="N87" s="85">
        <v>11165</v>
      </c>
      <c r="O87" s="85">
        <v>66893</v>
      </c>
      <c r="P87" s="85"/>
      <c r="Q87" s="85">
        <v>-5169</v>
      </c>
      <c r="R87" s="85"/>
      <c r="S87" s="85">
        <v>2213</v>
      </c>
      <c r="T87" s="85"/>
      <c r="U87" s="85">
        <v>-2956</v>
      </c>
    </row>
    <row r="88" spans="1:21" ht="15" x14ac:dyDescent="0.25">
      <c r="A88" s="61">
        <v>188</v>
      </c>
      <c r="B88" s="62" t="s">
        <v>99</v>
      </c>
      <c r="C88" s="84">
        <v>3.3187801314140156E-5</v>
      </c>
      <c r="D88" s="15">
        <v>22533</v>
      </c>
      <c r="E88" s="85">
        <v>0</v>
      </c>
      <c r="F88" s="85">
        <v>0</v>
      </c>
      <c r="G88" s="85">
        <v>0</v>
      </c>
      <c r="H88" s="85">
        <v>709</v>
      </c>
      <c r="I88" s="85">
        <v>709</v>
      </c>
      <c r="J88" s="85"/>
      <c r="K88" s="85">
        <v>11432</v>
      </c>
      <c r="L88" s="85">
        <v>0</v>
      </c>
      <c r="M88" s="85">
        <v>15609</v>
      </c>
      <c r="N88" s="85">
        <v>19797</v>
      </c>
      <c r="O88" s="85">
        <v>46838</v>
      </c>
      <c r="P88" s="85"/>
      <c r="Q88" s="85">
        <v>-2508</v>
      </c>
      <c r="R88" s="85"/>
      <c r="S88" s="85">
        <v>-4078</v>
      </c>
      <c r="T88" s="85"/>
      <c r="U88" s="85">
        <v>-6586</v>
      </c>
    </row>
    <row r="89" spans="1:21" ht="15" x14ac:dyDescent="0.25">
      <c r="A89" s="61">
        <v>190</v>
      </c>
      <c r="B89" s="62" t="s">
        <v>100</v>
      </c>
      <c r="C89" s="84">
        <v>3.2037563219961255E-5</v>
      </c>
      <c r="D89" s="15">
        <v>21750</v>
      </c>
      <c r="E89" s="85">
        <v>0</v>
      </c>
      <c r="F89" s="85">
        <v>0</v>
      </c>
      <c r="G89" s="85">
        <v>0</v>
      </c>
      <c r="H89" s="85">
        <v>1830</v>
      </c>
      <c r="I89" s="85">
        <v>1830</v>
      </c>
      <c r="J89" s="85"/>
      <c r="K89" s="85">
        <v>11036</v>
      </c>
      <c r="L89" s="85">
        <v>0</v>
      </c>
      <c r="M89" s="85">
        <v>15068</v>
      </c>
      <c r="N89" s="85">
        <v>1245</v>
      </c>
      <c r="O89" s="85">
        <v>27349</v>
      </c>
      <c r="P89" s="85"/>
      <c r="Q89" s="85">
        <v>-2422</v>
      </c>
      <c r="R89" s="85"/>
      <c r="S89" s="85">
        <v>174</v>
      </c>
      <c r="T89" s="85"/>
      <c r="U89" s="85">
        <v>-2248</v>
      </c>
    </row>
    <row r="90" spans="1:21" ht="15" x14ac:dyDescent="0.25">
      <c r="A90" s="61">
        <v>191</v>
      </c>
      <c r="B90" s="62" t="s">
        <v>101</v>
      </c>
      <c r="C90" s="84">
        <v>3.124330456158125E-3</v>
      </c>
      <c r="D90" s="15">
        <v>2121048</v>
      </c>
      <c r="E90" s="85">
        <v>0</v>
      </c>
      <c r="F90" s="85">
        <v>0</v>
      </c>
      <c r="G90" s="85">
        <v>0</v>
      </c>
      <c r="H90" s="85">
        <v>94017</v>
      </c>
      <c r="I90" s="85">
        <v>94017</v>
      </c>
      <c r="J90" s="85"/>
      <c r="K90" s="85">
        <v>1076246</v>
      </c>
      <c r="L90" s="85">
        <v>0</v>
      </c>
      <c r="M90" s="85">
        <v>1469493</v>
      </c>
      <c r="N90" s="85">
        <v>177878</v>
      </c>
      <c r="O90" s="85">
        <v>2723617</v>
      </c>
      <c r="P90" s="85"/>
      <c r="Q90" s="85">
        <v>-236129</v>
      </c>
      <c r="R90" s="85"/>
      <c r="S90" s="85">
        <v>-7023</v>
      </c>
      <c r="T90" s="85"/>
      <c r="U90" s="85">
        <v>-243152</v>
      </c>
    </row>
    <row r="91" spans="1:21" ht="15" x14ac:dyDescent="0.25">
      <c r="A91" s="61">
        <v>192</v>
      </c>
      <c r="B91" s="62" t="s">
        <v>102</v>
      </c>
      <c r="C91" s="84">
        <v>8.8643676358381423E-5</v>
      </c>
      <c r="D91" s="15">
        <v>60177</v>
      </c>
      <c r="E91" s="85">
        <v>0</v>
      </c>
      <c r="F91" s="85">
        <v>0</v>
      </c>
      <c r="G91" s="85">
        <v>0</v>
      </c>
      <c r="H91" s="85">
        <v>52928</v>
      </c>
      <c r="I91" s="85">
        <v>52928</v>
      </c>
      <c r="J91" s="85"/>
      <c r="K91" s="85">
        <v>30535</v>
      </c>
      <c r="L91" s="85">
        <v>0</v>
      </c>
      <c r="M91" s="85">
        <v>41693</v>
      </c>
      <c r="N91" s="85">
        <v>15691</v>
      </c>
      <c r="O91" s="85">
        <v>87919</v>
      </c>
      <c r="P91" s="85"/>
      <c r="Q91" s="85">
        <v>-6699</v>
      </c>
      <c r="R91" s="85"/>
      <c r="S91" s="85">
        <v>5630</v>
      </c>
      <c r="T91" s="85"/>
      <c r="U91" s="85">
        <v>-1069</v>
      </c>
    </row>
    <row r="92" spans="1:21" ht="15" x14ac:dyDescent="0.25">
      <c r="A92" s="61">
        <v>193</v>
      </c>
      <c r="B92" s="62" t="s">
        <v>103</v>
      </c>
      <c r="C92" s="84">
        <v>2.6591093758004944E-5</v>
      </c>
      <c r="D92" s="15">
        <v>18052</v>
      </c>
      <c r="E92" s="85">
        <v>0</v>
      </c>
      <c r="F92" s="85">
        <v>0</v>
      </c>
      <c r="G92" s="85">
        <v>0</v>
      </c>
      <c r="H92" s="85">
        <v>22036</v>
      </c>
      <c r="I92" s="85">
        <v>22036</v>
      </c>
      <c r="J92" s="85"/>
      <c r="K92" s="85">
        <v>9160</v>
      </c>
      <c r="L92" s="85">
        <v>0</v>
      </c>
      <c r="M92" s="85">
        <v>12507</v>
      </c>
      <c r="N92" s="85">
        <v>13308</v>
      </c>
      <c r="O92" s="85">
        <v>34975</v>
      </c>
      <c r="P92" s="85"/>
      <c r="Q92" s="85">
        <v>-2009</v>
      </c>
      <c r="R92" s="85"/>
      <c r="S92" s="85">
        <v>718</v>
      </c>
      <c r="T92" s="85"/>
      <c r="U92" s="85">
        <v>-1291</v>
      </c>
    </row>
    <row r="93" spans="1:21" ht="15" x14ac:dyDescent="0.25">
      <c r="A93" s="61">
        <v>194</v>
      </c>
      <c r="B93" s="62" t="s">
        <v>104</v>
      </c>
      <c r="C93" s="84">
        <v>6.5032720581967166E-3</v>
      </c>
      <c r="D93" s="15">
        <v>4414945</v>
      </c>
      <c r="E93" s="85">
        <v>0</v>
      </c>
      <c r="F93" s="85">
        <v>0</v>
      </c>
      <c r="G93" s="85">
        <v>0</v>
      </c>
      <c r="H93" s="85">
        <v>50349</v>
      </c>
      <c r="I93" s="85">
        <v>50349</v>
      </c>
      <c r="J93" s="85"/>
      <c r="K93" s="85">
        <v>2240199</v>
      </c>
      <c r="L93" s="85">
        <v>0</v>
      </c>
      <c r="M93" s="85">
        <v>3058739</v>
      </c>
      <c r="N93" s="85">
        <v>81646</v>
      </c>
      <c r="O93" s="85">
        <v>5380584</v>
      </c>
      <c r="P93" s="85"/>
      <c r="Q93" s="85">
        <v>-491498</v>
      </c>
      <c r="R93" s="85"/>
      <c r="S93" s="85">
        <v>-9047</v>
      </c>
      <c r="T93" s="85"/>
      <c r="U93" s="85">
        <v>-500545</v>
      </c>
    </row>
    <row r="94" spans="1:21" ht="15" x14ac:dyDescent="0.25">
      <c r="A94" s="61">
        <v>197</v>
      </c>
      <c r="B94" s="62" t="s">
        <v>105</v>
      </c>
      <c r="C94" s="84">
        <v>0</v>
      </c>
      <c r="D94" s="15">
        <v>0</v>
      </c>
      <c r="E94" s="85">
        <v>0</v>
      </c>
      <c r="F94" s="85">
        <v>0</v>
      </c>
      <c r="G94" s="85">
        <v>0</v>
      </c>
      <c r="H94" s="85">
        <v>0</v>
      </c>
      <c r="I94" s="85">
        <v>0</v>
      </c>
      <c r="J94" s="85"/>
      <c r="K94" s="85">
        <v>0</v>
      </c>
      <c r="L94" s="85">
        <v>0</v>
      </c>
      <c r="M94" s="85">
        <v>0</v>
      </c>
      <c r="N94" s="85">
        <v>0</v>
      </c>
      <c r="O94" s="85">
        <v>0</v>
      </c>
      <c r="P94" s="85"/>
      <c r="Q94" s="85">
        <v>0</v>
      </c>
      <c r="R94" s="85"/>
      <c r="S94" s="85">
        <v>0</v>
      </c>
      <c r="T94" s="85"/>
      <c r="U94" s="85">
        <v>0</v>
      </c>
    </row>
    <row r="95" spans="1:21" ht="15" x14ac:dyDescent="0.25">
      <c r="A95" s="61">
        <v>199</v>
      </c>
      <c r="B95" s="62" t="s">
        <v>106</v>
      </c>
      <c r="C95" s="84">
        <v>4.8783489523248858E-3</v>
      </c>
      <c r="D95" s="15">
        <v>3311815</v>
      </c>
      <c r="E95" s="85">
        <v>0</v>
      </c>
      <c r="F95" s="85">
        <v>0</v>
      </c>
      <c r="G95" s="85">
        <v>0</v>
      </c>
      <c r="H95" s="85">
        <v>329550</v>
      </c>
      <c r="I95" s="85">
        <v>329550</v>
      </c>
      <c r="J95" s="85"/>
      <c r="K95" s="85">
        <v>1680458</v>
      </c>
      <c r="L95" s="85">
        <v>0</v>
      </c>
      <c r="M95" s="85">
        <v>2294475</v>
      </c>
      <c r="N95" s="85">
        <v>0</v>
      </c>
      <c r="O95" s="85">
        <v>3974933</v>
      </c>
      <c r="P95" s="85"/>
      <c r="Q95" s="85">
        <v>-368692</v>
      </c>
      <c r="R95" s="85"/>
      <c r="S95" s="85">
        <v>73671</v>
      </c>
      <c r="T95" s="85"/>
      <c r="U95" s="85">
        <v>-295021</v>
      </c>
    </row>
    <row r="96" spans="1:21" ht="15" x14ac:dyDescent="0.25">
      <c r="A96" s="61">
        <v>200</v>
      </c>
      <c r="B96" s="62" t="s">
        <v>107</v>
      </c>
      <c r="C96" s="84">
        <v>1.474405996077668E-4</v>
      </c>
      <c r="D96" s="15">
        <v>100095</v>
      </c>
      <c r="E96" s="85">
        <v>0</v>
      </c>
      <c r="F96" s="85">
        <v>0</v>
      </c>
      <c r="G96" s="85">
        <v>0</v>
      </c>
      <c r="H96" s="85">
        <v>15682</v>
      </c>
      <c r="I96" s="85">
        <v>15682</v>
      </c>
      <c r="J96" s="85"/>
      <c r="K96" s="85">
        <v>50789</v>
      </c>
      <c r="L96" s="85">
        <v>0</v>
      </c>
      <c r="M96" s="85">
        <v>69347</v>
      </c>
      <c r="N96" s="85">
        <v>0</v>
      </c>
      <c r="O96" s="85">
        <v>120136</v>
      </c>
      <c r="P96" s="85"/>
      <c r="Q96" s="85">
        <v>-11143</v>
      </c>
      <c r="R96" s="85"/>
      <c r="S96" s="85">
        <v>3988</v>
      </c>
      <c r="T96" s="85"/>
      <c r="U96" s="85">
        <v>-7155</v>
      </c>
    </row>
    <row r="97" spans="1:21" ht="15" x14ac:dyDescent="0.25">
      <c r="A97" s="61">
        <v>201</v>
      </c>
      <c r="B97" s="62" t="s">
        <v>108</v>
      </c>
      <c r="C97" s="84">
        <v>3.1489199347173079E-3</v>
      </c>
      <c r="D97" s="15">
        <v>2137740</v>
      </c>
      <c r="E97" s="85">
        <v>0</v>
      </c>
      <c r="F97" s="85">
        <v>0</v>
      </c>
      <c r="G97" s="85">
        <v>0</v>
      </c>
      <c r="H97" s="85">
        <v>354221</v>
      </c>
      <c r="I97" s="85">
        <v>354221</v>
      </c>
      <c r="J97" s="85"/>
      <c r="K97" s="85">
        <v>1084717</v>
      </c>
      <c r="L97" s="85">
        <v>0</v>
      </c>
      <c r="M97" s="85">
        <v>1481058</v>
      </c>
      <c r="N97" s="85">
        <v>0</v>
      </c>
      <c r="O97" s="85">
        <v>2565775</v>
      </c>
      <c r="P97" s="85"/>
      <c r="Q97" s="85">
        <v>-237986</v>
      </c>
      <c r="R97" s="85"/>
      <c r="S97" s="85">
        <v>86953</v>
      </c>
      <c r="T97" s="85"/>
      <c r="U97" s="85">
        <v>-151033</v>
      </c>
    </row>
    <row r="98" spans="1:21" ht="15" x14ac:dyDescent="0.25">
      <c r="A98" s="61">
        <v>202</v>
      </c>
      <c r="B98" s="62" t="s">
        <v>109</v>
      </c>
      <c r="C98" s="84">
        <v>1.1058593300969472E-3</v>
      </c>
      <c r="D98" s="15">
        <v>750746</v>
      </c>
      <c r="E98" s="85">
        <v>0</v>
      </c>
      <c r="F98" s="85">
        <v>0</v>
      </c>
      <c r="G98" s="85">
        <v>0</v>
      </c>
      <c r="H98" s="85">
        <v>0</v>
      </c>
      <c r="I98" s="85">
        <v>0</v>
      </c>
      <c r="J98" s="85"/>
      <c r="K98" s="85">
        <v>380938</v>
      </c>
      <c r="L98" s="85">
        <v>0</v>
      </c>
      <c r="M98" s="85">
        <v>520128</v>
      </c>
      <c r="N98" s="85">
        <v>79796</v>
      </c>
      <c r="O98" s="85">
        <v>980862</v>
      </c>
      <c r="P98" s="85"/>
      <c r="Q98" s="85">
        <v>-83578</v>
      </c>
      <c r="R98" s="85"/>
      <c r="S98" s="85">
        <v>-18419</v>
      </c>
      <c r="T98" s="85"/>
      <c r="U98" s="85">
        <v>-101997</v>
      </c>
    </row>
    <row r="99" spans="1:21" ht="15" x14ac:dyDescent="0.25">
      <c r="A99" s="61">
        <v>203</v>
      </c>
      <c r="B99" s="62" t="s">
        <v>110</v>
      </c>
      <c r="C99" s="84">
        <v>2.6987390127294138E-3</v>
      </c>
      <c r="D99" s="15">
        <v>1832120</v>
      </c>
      <c r="E99" s="85">
        <v>0</v>
      </c>
      <c r="F99" s="85">
        <v>0</v>
      </c>
      <c r="G99" s="85">
        <v>0</v>
      </c>
      <c r="H99" s="85">
        <v>19586</v>
      </c>
      <c r="I99" s="85">
        <v>19586</v>
      </c>
      <c r="J99" s="85"/>
      <c r="K99" s="85">
        <v>929642</v>
      </c>
      <c r="L99" s="85">
        <v>0</v>
      </c>
      <c r="M99" s="85">
        <v>1269321</v>
      </c>
      <c r="N99" s="85">
        <v>326977</v>
      </c>
      <c r="O99" s="85">
        <v>2525940</v>
      </c>
      <c r="P99" s="85"/>
      <c r="Q99" s="85">
        <v>-203963</v>
      </c>
      <c r="R99" s="85"/>
      <c r="S99" s="85">
        <v>-56653</v>
      </c>
      <c r="T99" s="85"/>
      <c r="U99" s="85">
        <v>-260616</v>
      </c>
    </row>
    <row r="100" spans="1:21" ht="15" x14ac:dyDescent="0.25">
      <c r="A100" s="61">
        <v>204</v>
      </c>
      <c r="B100" s="62" t="s">
        <v>111</v>
      </c>
      <c r="C100" s="84">
        <v>2.2790337076469838E-2</v>
      </c>
      <c r="D100" s="15">
        <v>15471916</v>
      </c>
      <c r="E100" s="85">
        <v>0</v>
      </c>
      <c r="F100" s="85">
        <v>0</v>
      </c>
      <c r="G100" s="85">
        <v>0</v>
      </c>
      <c r="H100" s="85">
        <v>1575739</v>
      </c>
      <c r="I100" s="85">
        <v>1575739</v>
      </c>
      <c r="J100" s="85"/>
      <c r="K100" s="85">
        <v>7850648</v>
      </c>
      <c r="L100" s="85">
        <v>0</v>
      </c>
      <c r="M100" s="85">
        <v>10719172</v>
      </c>
      <c r="N100" s="85">
        <v>0</v>
      </c>
      <c r="O100" s="85">
        <v>18569820</v>
      </c>
      <c r="P100" s="85"/>
      <c r="Q100" s="85">
        <v>-1722426</v>
      </c>
      <c r="R100" s="85"/>
      <c r="S100" s="85">
        <v>394459</v>
      </c>
      <c r="T100" s="85"/>
      <c r="U100" s="85">
        <v>-1327967</v>
      </c>
    </row>
    <row r="101" spans="1:21" ht="15" x14ac:dyDescent="0.25">
      <c r="A101" s="61">
        <v>206</v>
      </c>
      <c r="B101" s="62" t="s">
        <v>112</v>
      </c>
      <c r="C101" s="84">
        <v>3.9108848633148882E-3</v>
      </c>
      <c r="D101" s="15">
        <v>2655024</v>
      </c>
      <c r="E101" s="85">
        <v>0</v>
      </c>
      <c r="F101" s="85">
        <v>0</v>
      </c>
      <c r="G101" s="85">
        <v>0</v>
      </c>
      <c r="H101" s="85">
        <v>0</v>
      </c>
      <c r="I101" s="85">
        <v>0</v>
      </c>
      <c r="J101" s="85"/>
      <c r="K101" s="85">
        <v>1347193</v>
      </c>
      <c r="L101" s="85">
        <v>0</v>
      </c>
      <c r="M101" s="85">
        <v>1839440</v>
      </c>
      <c r="N101" s="85">
        <v>1433279</v>
      </c>
      <c r="O101" s="85">
        <v>4619912</v>
      </c>
      <c r="P101" s="85"/>
      <c r="Q101" s="85">
        <v>-295572</v>
      </c>
      <c r="R101" s="85"/>
      <c r="S101" s="85">
        <v>-336908</v>
      </c>
      <c r="T101" s="85"/>
      <c r="U101" s="85">
        <v>-632480</v>
      </c>
    </row>
    <row r="102" spans="1:21" ht="15" x14ac:dyDescent="0.25">
      <c r="A102" s="61">
        <v>207</v>
      </c>
      <c r="B102" s="62" t="s">
        <v>113</v>
      </c>
      <c r="C102" s="84">
        <v>0</v>
      </c>
      <c r="D102" s="15">
        <v>0</v>
      </c>
      <c r="E102" s="85">
        <v>0</v>
      </c>
      <c r="F102" s="85">
        <v>0</v>
      </c>
      <c r="G102" s="85">
        <v>0</v>
      </c>
      <c r="H102" s="85">
        <v>0</v>
      </c>
      <c r="I102" s="85">
        <v>0</v>
      </c>
      <c r="J102" s="85"/>
      <c r="K102" s="85">
        <v>0</v>
      </c>
      <c r="L102" s="85">
        <v>0</v>
      </c>
      <c r="M102" s="85">
        <v>0</v>
      </c>
      <c r="N102" s="85">
        <v>0</v>
      </c>
      <c r="O102" s="85">
        <v>0</v>
      </c>
      <c r="P102" s="85"/>
      <c r="Q102" s="85">
        <v>0</v>
      </c>
      <c r="R102" s="85"/>
      <c r="S102" s="85">
        <v>0</v>
      </c>
      <c r="T102" s="85"/>
      <c r="U102" s="85">
        <v>0</v>
      </c>
    </row>
    <row r="103" spans="1:21" ht="15" x14ac:dyDescent="0.25">
      <c r="A103" s="61">
        <v>208</v>
      </c>
      <c r="B103" s="62" t="s">
        <v>114</v>
      </c>
      <c r="C103" s="84">
        <v>7.7783340070988305E-2</v>
      </c>
      <c r="D103" s="15">
        <v>52805588</v>
      </c>
      <c r="E103" s="85">
        <v>0</v>
      </c>
      <c r="F103" s="85">
        <v>0</v>
      </c>
      <c r="G103" s="85">
        <v>0</v>
      </c>
      <c r="H103" s="85">
        <v>6206978</v>
      </c>
      <c r="I103" s="85">
        <v>6206978</v>
      </c>
      <c r="J103" s="85"/>
      <c r="K103" s="85">
        <v>26794234</v>
      </c>
      <c r="L103" s="85">
        <v>0</v>
      </c>
      <c r="M103" s="85">
        <v>36584497</v>
      </c>
      <c r="N103" s="85">
        <v>0</v>
      </c>
      <c r="O103" s="85">
        <v>63378731</v>
      </c>
      <c r="P103" s="85"/>
      <c r="Q103" s="85">
        <v>-5878635</v>
      </c>
      <c r="R103" s="85"/>
      <c r="S103" s="85">
        <v>1411913</v>
      </c>
      <c r="T103" s="85"/>
      <c r="U103" s="85">
        <v>-4466722</v>
      </c>
    </row>
    <row r="104" spans="1:21" ht="15" x14ac:dyDescent="0.25">
      <c r="A104" s="61">
        <v>209</v>
      </c>
      <c r="B104" s="62" t="s">
        <v>115</v>
      </c>
      <c r="C104" s="84">
        <v>0</v>
      </c>
      <c r="D104" s="15">
        <v>0</v>
      </c>
      <c r="E104" s="85">
        <v>0</v>
      </c>
      <c r="F104" s="85">
        <v>0</v>
      </c>
      <c r="G104" s="85">
        <v>0</v>
      </c>
      <c r="H104" s="85">
        <v>0</v>
      </c>
      <c r="I104" s="85">
        <v>0</v>
      </c>
      <c r="J104" s="85"/>
      <c r="K104" s="85">
        <v>0</v>
      </c>
      <c r="L104" s="85">
        <v>0</v>
      </c>
      <c r="M104" s="85">
        <v>0</v>
      </c>
      <c r="N104" s="85">
        <v>0</v>
      </c>
      <c r="O104" s="85">
        <v>0</v>
      </c>
      <c r="P104" s="85"/>
      <c r="Q104" s="85">
        <v>0</v>
      </c>
      <c r="R104" s="85"/>
      <c r="S104" s="85">
        <v>0</v>
      </c>
      <c r="T104" s="85"/>
      <c r="U104" s="85">
        <v>0</v>
      </c>
    </row>
    <row r="105" spans="1:21" ht="15" x14ac:dyDescent="0.25">
      <c r="A105" s="61">
        <v>211</v>
      </c>
      <c r="B105" s="62" t="s">
        <v>116</v>
      </c>
      <c r="C105" s="84">
        <v>6.5438836669483962E-3</v>
      </c>
      <c r="D105" s="15">
        <v>4442517</v>
      </c>
      <c r="E105" s="85">
        <v>0</v>
      </c>
      <c r="F105" s="85">
        <v>0</v>
      </c>
      <c r="G105" s="85">
        <v>0</v>
      </c>
      <c r="H105" s="85">
        <v>327456</v>
      </c>
      <c r="I105" s="85">
        <v>327456</v>
      </c>
      <c r="J105" s="85"/>
      <c r="K105" s="85">
        <v>2254189</v>
      </c>
      <c r="L105" s="85">
        <v>0</v>
      </c>
      <c r="M105" s="85">
        <v>3077840</v>
      </c>
      <c r="N105" s="85">
        <v>0</v>
      </c>
      <c r="O105" s="85">
        <v>5332029</v>
      </c>
      <c r="P105" s="85"/>
      <c r="Q105" s="85">
        <v>-494567</v>
      </c>
      <c r="R105" s="85"/>
      <c r="S105" s="85">
        <v>80320</v>
      </c>
      <c r="T105" s="85"/>
      <c r="U105" s="85">
        <v>-414247</v>
      </c>
    </row>
    <row r="106" spans="1:21" ht="15" x14ac:dyDescent="0.25">
      <c r="A106" s="61">
        <v>212</v>
      </c>
      <c r="B106" s="62" t="s">
        <v>117</v>
      </c>
      <c r="C106" s="84">
        <v>6.7553416299476875E-3</v>
      </c>
      <c r="D106" s="15">
        <v>4586069</v>
      </c>
      <c r="E106" s="85">
        <v>0</v>
      </c>
      <c r="F106" s="85">
        <v>0</v>
      </c>
      <c r="G106" s="85">
        <v>0</v>
      </c>
      <c r="H106" s="85">
        <v>113568</v>
      </c>
      <c r="I106" s="85">
        <v>113568</v>
      </c>
      <c r="J106" s="85"/>
      <c r="K106" s="85">
        <v>2327030</v>
      </c>
      <c r="L106" s="85">
        <v>0</v>
      </c>
      <c r="M106" s="85">
        <v>3177297</v>
      </c>
      <c r="N106" s="85">
        <v>94288</v>
      </c>
      <c r="O106" s="85">
        <v>5598615</v>
      </c>
      <c r="P106" s="85"/>
      <c r="Q106" s="85">
        <v>-510548</v>
      </c>
      <c r="R106" s="85"/>
      <c r="S106" s="85">
        <v>-5748</v>
      </c>
      <c r="T106" s="85"/>
      <c r="U106" s="85">
        <v>-516296</v>
      </c>
    </row>
    <row r="107" spans="1:21" ht="15" x14ac:dyDescent="0.25">
      <c r="A107" s="61">
        <v>213</v>
      </c>
      <c r="B107" s="62" t="s">
        <v>118</v>
      </c>
      <c r="C107" s="84">
        <v>8.5795639957039222E-3</v>
      </c>
      <c r="D107" s="15">
        <v>5824499</v>
      </c>
      <c r="E107" s="85">
        <v>0</v>
      </c>
      <c r="F107" s="85">
        <v>0</v>
      </c>
      <c r="G107" s="85">
        <v>0</v>
      </c>
      <c r="H107" s="85">
        <v>348781</v>
      </c>
      <c r="I107" s="85">
        <v>348781</v>
      </c>
      <c r="J107" s="85"/>
      <c r="K107" s="85">
        <v>2955425</v>
      </c>
      <c r="L107" s="85">
        <v>0</v>
      </c>
      <c r="M107" s="85">
        <v>4035299</v>
      </c>
      <c r="N107" s="85">
        <v>123732</v>
      </c>
      <c r="O107" s="85">
        <v>7114456</v>
      </c>
      <c r="P107" s="85"/>
      <c r="Q107" s="85">
        <v>-648418</v>
      </c>
      <c r="R107" s="85"/>
      <c r="S107" s="85">
        <v>34641</v>
      </c>
      <c r="T107" s="85"/>
      <c r="U107" s="85">
        <v>-613777</v>
      </c>
    </row>
    <row r="108" spans="1:21" ht="15" x14ac:dyDescent="0.25">
      <c r="A108" s="61">
        <v>214</v>
      </c>
      <c r="B108" s="62" t="s">
        <v>119</v>
      </c>
      <c r="C108" s="84">
        <v>8.8414499370999752E-3</v>
      </c>
      <c r="D108" s="15">
        <v>6002288</v>
      </c>
      <c r="E108" s="85">
        <v>0</v>
      </c>
      <c r="F108" s="85">
        <v>0</v>
      </c>
      <c r="G108" s="85">
        <v>0</v>
      </c>
      <c r="H108" s="85">
        <v>438876</v>
      </c>
      <c r="I108" s="85">
        <v>438876</v>
      </c>
      <c r="J108" s="85"/>
      <c r="K108" s="85">
        <v>3045638</v>
      </c>
      <c r="L108" s="85">
        <v>0</v>
      </c>
      <c r="M108" s="85">
        <v>4158474</v>
      </c>
      <c r="N108" s="85">
        <v>0</v>
      </c>
      <c r="O108" s="85">
        <v>7204112</v>
      </c>
      <c r="P108" s="85"/>
      <c r="Q108" s="85">
        <v>-668210</v>
      </c>
      <c r="R108" s="85"/>
      <c r="S108" s="85">
        <v>103049</v>
      </c>
      <c r="T108" s="85"/>
      <c r="U108" s="85">
        <v>-565161</v>
      </c>
    </row>
    <row r="109" spans="1:21" ht="15" x14ac:dyDescent="0.25">
      <c r="A109" s="61">
        <v>215</v>
      </c>
      <c r="B109" s="62" t="s">
        <v>120</v>
      </c>
      <c r="C109" s="84">
        <v>7.5429809778395718E-3</v>
      </c>
      <c r="D109" s="15">
        <v>5120781</v>
      </c>
      <c r="E109" s="85">
        <v>0</v>
      </c>
      <c r="F109" s="85">
        <v>0</v>
      </c>
      <c r="G109" s="85">
        <v>0</v>
      </c>
      <c r="H109" s="85">
        <v>428064</v>
      </c>
      <c r="I109" s="85">
        <v>428064</v>
      </c>
      <c r="J109" s="85"/>
      <c r="K109" s="85">
        <v>2598351</v>
      </c>
      <c r="L109" s="85">
        <v>0</v>
      </c>
      <c r="M109" s="85">
        <v>3547754</v>
      </c>
      <c r="N109" s="85">
        <v>105130</v>
      </c>
      <c r="O109" s="85">
        <v>6251235</v>
      </c>
      <c r="P109" s="85"/>
      <c r="Q109" s="85">
        <v>-570077</v>
      </c>
      <c r="R109" s="85"/>
      <c r="S109" s="85">
        <v>92484</v>
      </c>
      <c r="T109" s="85"/>
      <c r="U109" s="85">
        <v>-477593</v>
      </c>
    </row>
    <row r="110" spans="1:21" ht="15" x14ac:dyDescent="0.25">
      <c r="A110" s="61">
        <v>216</v>
      </c>
      <c r="B110" s="62" t="s">
        <v>121</v>
      </c>
      <c r="C110" s="84">
        <v>3.5735312480436432E-2</v>
      </c>
      <c r="D110" s="15">
        <v>24260004</v>
      </c>
      <c r="E110" s="85">
        <v>0</v>
      </c>
      <c r="F110" s="85">
        <v>0</v>
      </c>
      <c r="G110" s="85">
        <v>0</v>
      </c>
      <c r="H110" s="85">
        <v>2850617</v>
      </c>
      <c r="I110" s="85">
        <v>2850617</v>
      </c>
      <c r="J110" s="85"/>
      <c r="K110" s="85">
        <v>12309838</v>
      </c>
      <c r="L110" s="85">
        <v>0</v>
      </c>
      <c r="M110" s="85">
        <v>16807692</v>
      </c>
      <c r="N110" s="85">
        <v>0</v>
      </c>
      <c r="O110" s="85">
        <v>29117530</v>
      </c>
      <c r="P110" s="85"/>
      <c r="Q110" s="85">
        <v>-2700770</v>
      </c>
      <c r="R110" s="85"/>
      <c r="S110" s="85">
        <v>652713</v>
      </c>
      <c r="T110" s="85"/>
      <c r="U110" s="85">
        <v>-2048057</v>
      </c>
    </row>
    <row r="111" spans="1:21" ht="15" x14ac:dyDescent="0.25">
      <c r="A111" s="61">
        <v>217</v>
      </c>
      <c r="B111" s="62" t="s">
        <v>122</v>
      </c>
      <c r="C111" s="84">
        <v>1.4109691931798207E-2</v>
      </c>
      <c r="D111" s="15">
        <v>9578793</v>
      </c>
      <c r="E111" s="85">
        <v>0</v>
      </c>
      <c r="F111" s="85">
        <v>0</v>
      </c>
      <c r="G111" s="85">
        <v>0</v>
      </c>
      <c r="H111" s="85">
        <v>340467</v>
      </c>
      <c r="I111" s="85">
        <v>340467</v>
      </c>
      <c r="J111" s="85"/>
      <c r="K111" s="85">
        <v>4860403</v>
      </c>
      <c r="L111" s="85">
        <v>0</v>
      </c>
      <c r="M111" s="85">
        <v>6636331</v>
      </c>
      <c r="N111" s="85">
        <v>505997</v>
      </c>
      <c r="O111" s="85">
        <v>12002731</v>
      </c>
      <c r="P111" s="85"/>
      <c r="Q111" s="85">
        <v>-1066369</v>
      </c>
      <c r="R111" s="85"/>
      <c r="S111" s="85">
        <v>-9951</v>
      </c>
      <c r="T111" s="85"/>
      <c r="U111" s="85">
        <v>-1076320</v>
      </c>
    </row>
    <row r="112" spans="1:21" ht="15" x14ac:dyDescent="0.25">
      <c r="A112" s="61">
        <v>218</v>
      </c>
      <c r="B112" s="62" t="s">
        <v>123</v>
      </c>
      <c r="C112" s="84">
        <v>1.5456847606547153E-3</v>
      </c>
      <c r="D112" s="15">
        <v>1049337</v>
      </c>
      <c r="E112" s="85">
        <v>0</v>
      </c>
      <c r="F112" s="85">
        <v>0</v>
      </c>
      <c r="G112" s="85">
        <v>0</v>
      </c>
      <c r="H112" s="85">
        <v>34301</v>
      </c>
      <c r="I112" s="85">
        <v>34301</v>
      </c>
      <c r="J112" s="85"/>
      <c r="K112" s="85">
        <v>532446</v>
      </c>
      <c r="L112" s="85">
        <v>0</v>
      </c>
      <c r="M112" s="85">
        <v>726995</v>
      </c>
      <c r="N112" s="85">
        <v>87234</v>
      </c>
      <c r="O112" s="85">
        <v>1346675</v>
      </c>
      <c r="P112" s="85"/>
      <c r="Q112" s="85">
        <v>-116817</v>
      </c>
      <c r="R112" s="85"/>
      <c r="S112" s="85">
        <v>-16554</v>
      </c>
      <c r="T112" s="85"/>
      <c r="U112" s="85">
        <v>-133371</v>
      </c>
    </row>
    <row r="113" spans="1:21" ht="15" x14ac:dyDescent="0.25">
      <c r="A113" s="61">
        <v>219</v>
      </c>
      <c r="B113" s="62" t="s">
        <v>124</v>
      </c>
      <c r="C113" s="84">
        <v>0</v>
      </c>
      <c r="D113" s="15">
        <v>0</v>
      </c>
      <c r="E113" s="85">
        <v>0</v>
      </c>
      <c r="F113" s="85">
        <v>0</v>
      </c>
      <c r="G113" s="85">
        <v>0</v>
      </c>
      <c r="H113" s="85">
        <v>0</v>
      </c>
      <c r="I113" s="85">
        <v>0</v>
      </c>
      <c r="J113" s="85"/>
      <c r="K113" s="85">
        <v>0</v>
      </c>
      <c r="L113" s="85">
        <v>0</v>
      </c>
      <c r="M113" s="85">
        <v>0</v>
      </c>
      <c r="N113" s="85">
        <v>0</v>
      </c>
      <c r="O113" s="85">
        <v>0</v>
      </c>
      <c r="P113" s="85"/>
      <c r="Q113" s="85">
        <v>0</v>
      </c>
      <c r="R113" s="85"/>
      <c r="S113" s="85">
        <v>0</v>
      </c>
      <c r="T113" s="85"/>
      <c r="U113" s="85">
        <v>0</v>
      </c>
    </row>
    <row r="114" spans="1:21" ht="15" x14ac:dyDescent="0.25">
      <c r="A114" s="61">
        <v>220</v>
      </c>
      <c r="B114" s="62" t="s">
        <v>125</v>
      </c>
      <c r="C114" s="84">
        <v>0</v>
      </c>
      <c r="D114" s="15">
        <v>0</v>
      </c>
      <c r="E114" s="85">
        <v>0</v>
      </c>
      <c r="F114" s="85">
        <v>0</v>
      </c>
      <c r="G114" s="85">
        <v>0</v>
      </c>
      <c r="H114" s="85">
        <v>0</v>
      </c>
      <c r="I114" s="85">
        <v>0</v>
      </c>
      <c r="J114" s="85"/>
      <c r="K114" s="85">
        <v>0</v>
      </c>
      <c r="L114" s="85">
        <v>0</v>
      </c>
      <c r="M114" s="85">
        <v>0</v>
      </c>
      <c r="N114" s="85">
        <v>0</v>
      </c>
      <c r="O114" s="85">
        <v>0</v>
      </c>
      <c r="P114" s="85"/>
      <c r="Q114" s="85">
        <v>0</v>
      </c>
      <c r="R114" s="85"/>
      <c r="S114" s="85">
        <v>0</v>
      </c>
      <c r="T114" s="85"/>
      <c r="U114" s="85">
        <v>0</v>
      </c>
    </row>
    <row r="115" spans="1:21" ht="15" x14ac:dyDescent="0.25">
      <c r="A115" s="61">
        <v>221</v>
      </c>
      <c r="B115" s="62" t="s">
        <v>126</v>
      </c>
      <c r="C115" s="84">
        <v>2.5221800604244012E-2</v>
      </c>
      <c r="D115" s="15">
        <v>17122587</v>
      </c>
      <c r="E115" s="85">
        <v>0</v>
      </c>
      <c r="F115" s="85">
        <v>0</v>
      </c>
      <c r="G115" s="85">
        <v>0</v>
      </c>
      <c r="H115" s="85">
        <v>769524</v>
      </c>
      <c r="I115" s="85">
        <v>769524</v>
      </c>
      <c r="J115" s="85"/>
      <c r="K115" s="85">
        <v>8688221</v>
      </c>
      <c r="L115" s="85">
        <v>0</v>
      </c>
      <c r="M115" s="85">
        <v>11862783</v>
      </c>
      <c r="N115" s="85">
        <v>0</v>
      </c>
      <c r="O115" s="85">
        <v>20551004</v>
      </c>
      <c r="P115" s="85"/>
      <c r="Q115" s="85">
        <v>-1906189</v>
      </c>
      <c r="R115" s="85"/>
      <c r="S115" s="85">
        <v>204411</v>
      </c>
      <c r="T115" s="85"/>
      <c r="U115" s="85">
        <v>-1701778</v>
      </c>
    </row>
    <row r="116" spans="1:21" ht="15" x14ac:dyDescent="0.25">
      <c r="A116" s="61">
        <v>222</v>
      </c>
      <c r="B116" s="62" t="s">
        <v>127</v>
      </c>
      <c r="C116" s="84">
        <v>1.9352144818250972E-3</v>
      </c>
      <c r="D116" s="15">
        <v>1313778</v>
      </c>
      <c r="E116" s="85">
        <v>0</v>
      </c>
      <c r="F116" s="85">
        <v>0</v>
      </c>
      <c r="G116" s="85">
        <v>0</v>
      </c>
      <c r="H116" s="85">
        <v>131145</v>
      </c>
      <c r="I116" s="85">
        <v>131145</v>
      </c>
      <c r="J116" s="85"/>
      <c r="K116" s="85">
        <v>666628</v>
      </c>
      <c r="L116" s="85">
        <v>0</v>
      </c>
      <c r="M116" s="85">
        <v>910206</v>
      </c>
      <c r="N116" s="85">
        <v>0</v>
      </c>
      <c r="O116" s="85">
        <v>1576834</v>
      </c>
      <c r="P116" s="85"/>
      <c r="Q116" s="85">
        <v>-146258</v>
      </c>
      <c r="R116" s="85"/>
      <c r="S116" s="85">
        <v>30767</v>
      </c>
      <c r="T116" s="85"/>
      <c r="U116" s="85">
        <v>-115491</v>
      </c>
    </row>
    <row r="117" spans="1:21" ht="15" x14ac:dyDescent="0.25">
      <c r="A117" s="61">
        <v>223</v>
      </c>
      <c r="B117" s="62" t="s">
        <v>128</v>
      </c>
      <c r="C117" s="84">
        <v>2.2671427237042356E-3</v>
      </c>
      <c r="D117" s="15">
        <v>1539121</v>
      </c>
      <c r="E117" s="85">
        <v>0</v>
      </c>
      <c r="F117" s="85">
        <v>0</v>
      </c>
      <c r="G117" s="85">
        <v>0</v>
      </c>
      <c r="H117" s="85">
        <v>190765</v>
      </c>
      <c r="I117" s="85">
        <v>190765</v>
      </c>
      <c r="J117" s="85"/>
      <c r="K117" s="85">
        <v>780969</v>
      </c>
      <c r="L117" s="85">
        <v>0</v>
      </c>
      <c r="M117" s="85">
        <v>1066324</v>
      </c>
      <c r="N117" s="85">
        <v>14209</v>
      </c>
      <c r="O117" s="85">
        <v>1861502</v>
      </c>
      <c r="P117" s="85"/>
      <c r="Q117" s="85">
        <v>-171343</v>
      </c>
      <c r="R117" s="85"/>
      <c r="S117" s="85">
        <v>36648</v>
      </c>
      <c r="T117" s="85"/>
      <c r="U117" s="85">
        <v>-134695</v>
      </c>
    </row>
    <row r="118" spans="1:21" ht="15" x14ac:dyDescent="0.25">
      <c r="A118" s="61">
        <v>226</v>
      </c>
      <c r="B118" s="62" t="s">
        <v>129</v>
      </c>
      <c r="C118" s="84">
        <v>1.259368398368981E-4</v>
      </c>
      <c r="D118" s="15">
        <v>85498</v>
      </c>
      <c r="E118" s="85">
        <v>0</v>
      </c>
      <c r="F118" s="85">
        <v>0</v>
      </c>
      <c r="G118" s="85">
        <v>0</v>
      </c>
      <c r="H118" s="85">
        <v>23217</v>
      </c>
      <c r="I118" s="85">
        <v>23217</v>
      </c>
      <c r="J118" s="85"/>
      <c r="K118" s="85">
        <v>43382</v>
      </c>
      <c r="L118" s="85">
        <v>0</v>
      </c>
      <c r="M118" s="85">
        <v>59233</v>
      </c>
      <c r="N118" s="85">
        <v>10034</v>
      </c>
      <c r="O118" s="85">
        <v>112649</v>
      </c>
      <c r="P118" s="85"/>
      <c r="Q118" s="85">
        <v>-9518</v>
      </c>
      <c r="R118" s="85"/>
      <c r="S118" s="85">
        <v>4383</v>
      </c>
      <c r="T118" s="85"/>
      <c r="U118" s="85">
        <v>-5135</v>
      </c>
    </row>
    <row r="119" spans="1:21" ht="15" x14ac:dyDescent="0.25">
      <c r="A119" s="61">
        <v>229</v>
      </c>
      <c r="B119" s="62" t="s">
        <v>130</v>
      </c>
      <c r="C119" s="84">
        <v>9.4391518246760148E-3</v>
      </c>
      <c r="D119" s="15">
        <v>6408057</v>
      </c>
      <c r="E119" s="85">
        <v>0</v>
      </c>
      <c r="F119" s="85">
        <v>0</v>
      </c>
      <c r="G119" s="85">
        <v>0</v>
      </c>
      <c r="H119" s="85">
        <v>45552</v>
      </c>
      <c r="I119" s="85">
        <v>45552</v>
      </c>
      <c r="J119" s="85"/>
      <c r="K119" s="85">
        <v>3251530</v>
      </c>
      <c r="L119" s="85">
        <v>0</v>
      </c>
      <c r="M119" s="85">
        <v>4439596</v>
      </c>
      <c r="N119" s="85">
        <v>671248</v>
      </c>
      <c r="O119" s="85">
        <v>8362374</v>
      </c>
      <c r="P119" s="85"/>
      <c r="Q119" s="85">
        <v>-713383</v>
      </c>
      <c r="R119" s="85"/>
      <c r="S119" s="85">
        <v>-163249</v>
      </c>
      <c r="T119" s="85"/>
      <c r="U119" s="85">
        <v>-876632</v>
      </c>
    </row>
    <row r="120" spans="1:21" ht="15" x14ac:dyDescent="0.25">
      <c r="A120" s="61">
        <v>230</v>
      </c>
      <c r="B120" s="62" t="s">
        <v>131</v>
      </c>
      <c r="C120" s="84">
        <v>0</v>
      </c>
      <c r="D120" s="15">
        <v>0</v>
      </c>
      <c r="E120" s="85">
        <v>0</v>
      </c>
      <c r="F120" s="85">
        <v>0</v>
      </c>
      <c r="G120" s="85">
        <v>0</v>
      </c>
      <c r="H120" s="85">
        <v>0</v>
      </c>
      <c r="I120" s="85">
        <v>0</v>
      </c>
      <c r="J120" s="85"/>
      <c r="K120" s="85">
        <v>0</v>
      </c>
      <c r="L120" s="85">
        <v>0</v>
      </c>
      <c r="M120" s="85">
        <v>0</v>
      </c>
      <c r="N120" s="85">
        <v>0</v>
      </c>
      <c r="O120" s="85">
        <v>0</v>
      </c>
      <c r="P120" s="85"/>
      <c r="Q120" s="85">
        <v>0</v>
      </c>
      <c r="R120" s="85"/>
      <c r="S120" s="85">
        <v>0</v>
      </c>
      <c r="T120" s="85"/>
      <c r="U120" s="85">
        <v>0</v>
      </c>
    </row>
    <row r="121" spans="1:21" ht="15" x14ac:dyDescent="0.25">
      <c r="A121" s="61">
        <v>231</v>
      </c>
      <c r="B121" s="62" t="s">
        <v>132</v>
      </c>
      <c r="C121" s="84">
        <v>0</v>
      </c>
      <c r="D121" s="15">
        <v>0</v>
      </c>
      <c r="E121" s="85">
        <v>0</v>
      </c>
      <c r="F121" s="85">
        <v>0</v>
      </c>
      <c r="G121" s="85">
        <v>0</v>
      </c>
      <c r="H121" s="85">
        <v>0</v>
      </c>
      <c r="I121" s="85">
        <v>0</v>
      </c>
      <c r="J121" s="85"/>
      <c r="K121" s="85">
        <v>0</v>
      </c>
      <c r="L121" s="85">
        <v>0</v>
      </c>
      <c r="M121" s="85">
        <v>0</v>
      </c>
      <c r="N121" s="85">
        <v>0</v>
      </c>
      <c r="O121" s="85">
        <v>0</v>
      </c>
      <c r="P121" s="85"/>
      <c r="Q121" s="85">
        <v>0</v>
      </c>
      <c r="R121" s="85"/>
      <c r="S121" s="85">
        <v>0</v>
      </c>
      <c r="T121" s="85"/>
      <c r="U121" s="85">
        <v>0</v>
      </c>
    </row>
    <row r="122" spans="1:21" ht="15" x14ac:dyDescent="0.25">
      <c r="A122" s="61">
        <v>232</v>
      </c>
      <c r="B122" s="62" t="s">
        <v>133</v>
      </c>
      <c r="C122" s="84">
        <v>0</v>
      </c>
      <c r="D122" s="15">
        <v>0</v>
      </c>
      <c r="E122" s="85">
        <v>0</v>
      </c>
      <c r="F122" s="85">
        <v>0</v>
      </c>
      <c r="G122" s="85">
        <v>0</v>
      </c>
      <c r="H122" s="85">
        <v>0</v>
      </c>
      <c r="I122" s="85">
        <v>0</v>
      </c>
      <c r="J122" s="85"/>
      <c r="K122" s="85">
        <v>0</v>
      </c>
      <c r="L122" s="85">
        <v>0</v>
      </c>
      <c r="M122" s="85">
        <v>0</v>
      </c>
      <c r="N122" s="85">
        <v>0</v>
      </c>
      <c r="O122" s="85">
        <v>0</v>
      </c>
      <c r="P122" s="85"/>
      <c r="Q122" s="85">
        <v>0</v>
      </c>
      <c r="R122" s="85"/>
      <c r="S122" s="85">
        <v>0</v>
      </c>
      <c r="T122" s="85"/>
      <c r="U122" s="85">
        <v>0</v>
      </c>
    </row>
    <row r="123" spans="1:21" ht="15" x14ac:dyDescent="0.25">
      <c r="A123" s="61">
        <v>233</v>
      </c>
      <c r="B123" s="62" t="s">
        <v>134</v>
      </c>
      <c r="C123" s="84">
        <v>8.9352738706103063E-5</v>
      </c>
      <c r="D123" s="15">
        <v>60659</v>
      </c>
      <c r="E123" s="85">
        <v>0</v>
      </c>
      <c r="F123" s="85">
        <v>0</v>
      </c>
      <c r="G123" s="85">
        <v>0</v>
      </c>
      <c r="H123" s="85">
        <v>6279</v>
      </c>
      <c r="I123" s="85">
        <v>6279</v>
      </c>
      <c r="J123" s="85"/>
      <c r="K123" s="85">
        <v>30780</v>
      </c>
      <c r="L123" s="85">
        <v>0</v>
      </c>
      <c r="M123" s="85">
        <v>42026</v>
      </c>
      <c r="N123" s="85">
        <v>13458</v>
      </c>
      <c r="O123" s="85">
        <v>86264</v>
      </c>
      <c r="P123" s="85"/>
      <c r="Q123" s="85">
        <v>-6753</v>
      </c>
      <c r="R123" s="85"/>
      <c r="S123" s="85">
        <v>-1061</v>
      </c>
      <c r="T123" s="85"/>
      <c r="U123" s="85">
        <v>-7814</v>
      </c>
    </row>
    <row r="124" spans="1:21" ht="15" x14ac:dyDescent="0.25">
      <c r="A124" s="61">
        <v>234</v>
      </c>
      <c r="B124" s="62" t="s">
        <v>135</v>
      </c>
      <c r="C124" s="84">
        <v>8.1606797630543685E-4</v>
      </c>
      <c r="D124" s="15">
        <v>554011</v>
      </c>
      <c r="E124" s="85">
        <v>0</v>
      </c>
      <c r="F124" s="85">
        <v>0</v>
      </c>
      <c r="G124" s="85">
        <v>0</v>
      </c>
      <c r="H124" s="85">
        <v>61863</v>
      </c>
      <c r="I124" s="85">
        <v>61863</v>
      </c>
      <c r="J124" s="85"/>
      <c r="K124" s="85">
        <v>281113</v>
      </c>
      <c r="L124" s="85">
        <v>0</v>
      </c>
      <c r="M124" s="85">
        <v>383828</v>
      </c>
      <c r="N124" s="85">
        <v>37190</v>
      </c>
      <c r="O124" s="85">
        <v>702131</v>
      </c>
      <c r="P124" s="85"/>
      <c r="Q124" s="85">
        <v>-61676</v>
      </c>
      <c r="R124" s="85"/>
      <c r="S124" s="85">
        <v>2337</v>
      </c>
      <c r="T124" s="85"/>
      <c r="U124" s="85">
        <v>-59339</v>
      </c>
    </row>
    <row r="125" spans="1:21" ht="15" x14ac:dyDescent="0.25">
      <c r="A125" s="61">
        <v>236</v>
      </c>
      <c r="B125" s="62" t="s">
        <v>136</v>
      </c>
      <c r="C125" s="84">
        <v>6.8097911722313664E-2</v>
      </c>
      <c r="D125" s="15">
        <v>46230342</v>
      </c>
      <c r="E125" s="85">
        <v>0</v>
      </c>
      <c r="F125" s="85">
        <v>0</v>
      </c>
      <c r="G125" s="85">
        <v>0</v>
      </c>
      <c r="H125" s="85">
        <v>4862064</v>
      </c>
      <c r="I125" s="85">
        <v>4862064</v>
      </c>
      <c r="J125" s="85"/>
      <c r="K125" s="85">
        <v>23457868</v>
      </c>
      <c r="L125" s="85">
        <v>0</v>
      </c>
      <c r="M125" s="85">
        <v>32029067</v>
      </c>
      <c r="N125" s="85">
        <v>0</v>
      </c>
      <c r="O125" s="85">
        <v>55486935</v>
      </c>
      <c r="P125" s="85"/>
      <c r="Q125" s="85">
        <v>-5146639</v>
      </c>
      <c r="R125" s="85"/>
      <c r="S125" s="85">
        <v>1101442</v>
      </c>
      <c r="T125" s="85"/>
      <c r="U125" s="85">
        <v>-4045197</v>
      </c>
    </row>
    <row r="126" spans="1:21" ht="15" x14ac:dyDescent="0.25">
      <c r="A126" s="61">
        <v>238</v>
      </c>
      <c r="B126" s="62" t="s">
        <v>137</v>
      </c>
      <c r="C126" s="84">
        <v>2.2315171543185897E-3</v>
      </c>
      <c r="D126" s="15">
        <v>1514933</v>
      </c>
      <c r="E126" s="85">
        <v>0</v>
      </c>
      <c r="F126" s="85">
        <v>0</v>
      </c>
      <c r="G126" s="85">
        <v>0</v>
      </c>
      <c r="H126" s="85">
        <v>409754</v>
      </c>
      <c r="I126" s="85">
        <v>409754</v>
      </c>
      <c r="J126" s="85"/>
      <c r="K126" s="85">
        <v>768697</v>
      </c>
      <c r="L126" s="85">
        <v>0</v>
      </c>
      <c r="M126" s="85">
        <v>1049568</v>
      </c>
      <c r="N126" s="85">
        <v>0</v>
      </c>
      <c r="O126" s="85">
        <v>1818265</v>
      </c>
      <c r="P126" s="85"/>
      <c r="Q126" s="85">
        <v>-168652</v>
      </c>
      <c r="R126" s="85"/>
      <c r="S126" s="85">
        <v>93525</v>
      </c>
      <c r="T126" s="85"/>
      <c r="U126" s="85">
        <v>-75127</v>
      </c>
    </row>
    <row r="127" spans="1:21" ht="15" x14ac:dyDescent="0.25">
      <c r="A127" s="61">
        <v>239</v>
      </c>
      <c r="B127" s="62" t="s">
        <v>138</v>
      </c>
      <c r="C127" s="84">
        <v>3.5023661678430074E-4</v>
      </c>
      <c r="D127" s="15">
        <v>237768</v>
      </c>
      <c r="E127" s="85">
        <v>0</v>
      </c>
      <c r="F127" s="85">
        <v>0</v>
      </c>
      <c r="G127" s="85">
        <v>0</v>
      </c>
      <c r="H127" s="85">
        <v>38164</v>
      </c>
      <c r="I127" s="85">
        <v>38164</v>
      </c>
      <c r="J127" s="85"/>
      <c r="K127" s="85">
        <v>120647</v>
      </c>
      <c r="L127" s="85">
        <v>0</v>
      </c>
      <c r="M127" s="85">
        <v>164730</v>
      </c>
      <c r="N127" s="85">
        <v>0</v>
      </c>
      <c r="O127" s="85">
        <v>285377</v>
      </c>
      <c r="P127" s="85"/>
      <c r="Q127" s="85">
        <v>-26471</v>
      </c>
      <c r="R127" s="85"/>
      <c r="S127" s="85">
        <v>8324</v>
      </c>
      <c r="T127" s="85"/>
      <c r="U127" s="85">
        <v>-18147</v>
      </c>
    </row>
    <row r="128" spans="1:21" ht="15" x14ac:dyDescent="0.25">
      <c r="A128" s="61">
        <v>241</v>
      </c>
      <c r="B128" s="62" t="s">
        <v>139</v>
      </c>
      <c r="C128" s="84">
        <v>1.209620182222929E-3</v>
      </c>
      <c r="D128" s="15">
        <v>821189</v>
      </c>
      <c r="E128" s="85">
        <v>0</v>
      </c>
      <c r="F128" s="85">
        <v>0</v>
      </c>
      <c r="G128" s="85">
        <v>0</v>
      </c>
      <c r="H128" s="85">
        <v>196732</v>
      </c>
      <c r="I128" s="85">
        <v>196732</v>
      </c>
      <c r="J128" s="85"/>
      <c r="K128" s="85">
        <v>416681</v>
      </c>
      <c r="L128" s="85">
        <v>0</v>
      </c>
      <c r="M128" s="85">
        <v>568931</v>
      </c>
      <c r="N128" s="85">
        <v>171200</v>
      </c>
      <c r="O128" s="85">
        <v>1156812</v>
      </c>
      <c r="P128" s="85"/>
      <c r="Q128" s="85">
        <v>-91419</v>
      </c>
      <c r="R128" s="85"/>
      <c r="S128" s="85">
        <v>24586</v>
      </c>
      <c r="T128" s="85"/>
      <c r="U128" s="85">
        <v>-66833</v>
      </c>
    </row>
    <row r="129" spans="1:21" ht="15" x14ac:dyDescent="0.25">
      <c r="A129" s="61">
        <v>242</v>
      </c>
      <c r="B129" s="62" t="s">
        <v>140</v>
      </c>
      <c r="C129" s="84">
        <v>9.822176087163818E-3</v>
      </c>
      <c r="D129" s="15">
        <v>6668084</v>
      </c>
      <c r="E129" s="85">
        <v>0</v>
      </c>
      <c r="F129" s="85">
        <v>0</v>
      </c>
      <c r="G129" s="85">
        <v>0</v>
      </c>
      <c r="H129" s="85">
        <v>828115</v>
      </c>
      <c r="I129" s="85">
        <v>828115</v>
      </c>
      <c r="J129" s="85"/>
      <c r="K129" s="85">
        <v>3383471</v>
      </c>
      <c r="L129" s="85">
        <v>0</v>
      </c>
      <c r="M129" s="85">
        <v>4619747</v>
      </c>
      <c r="N129" s="85">
        <v>0</v>
      </c>
      <c r="O129" s="85">
        <v>8003218</v>
      </c>
      <c r="P129" s="85"/>
      <c r="Q129" s="85">
        <v>-742332</v>
      </c>
      <c r="R129" s="85"/>
      <c r="S129" s="85">
        <v>188383</v>
      </c>
      <c r="T129" s="85"/>
      <c r="U129" s="85">
        <v>-553949</v>
      </c>
    </row>
    <row r="130" spans="1:21" ht="15" x14ac:dyDescent="0.25">
      <c r="A130" s="61">
        <v>245</v>
      </c>
      <c r="B130" s="62" t="s">
        <v>141</v>
      </c>
      <c r="C130" s="84">
        <v>5.3393901645571633E-4</v>
      </c>
      <c r="D130" s="15">
        <v>362480</v>
      </c>
      <c r="E130" s="85">
        <v>0</v>
      </c>
      <c r="F130" s="85">
        <v>0</v>
      </c>
      <c r="G130" s="85">
        <v>0</v>
      </c>
      <c r="H130" s="85">
        <v>126242</v>
      </c>
      <c r="I130" s="85">
        <v>126242</v>
      </c>
      <c r="J130" s="85"/>
      <c r="K130" s="85">
        <v>183927</v>
      </c>
      <c r="L130" s="85">
        <v>0</v>
      </c>
      <c r="M130" s="85">
        <v>251132</v>
      </c>
      <c r="N130" s="85">
        <v>0</v>
      </c>
      <c r="O130" s="85">
        <v>435059</v>
      </c>
      <c r="P130" s="85"/>
      <c r="Q130" s="85">
        <v>-40354</v>
      </c>
      <c r="R130" s="85"/>
      <c r="S130" s="85">
        <v>28892</v>
      </c>
      <c r="T130" s="85"/>
      <c r="U130" s="85">
        <v>-11462</v>
      </c>
    </row>
    <row r="131" spans="1:21" ht="15" x14ac:dyDescent="0.25">
      <c r="A131" s="61">
        <v>246</v>
      </c>
      <c r="B131" s="62" t="s">
        <v>142</v>
      </c>
      <c r="C131" s="84">
        <v>0</v>
      </c>
      <c r="D131" s="15">
        <v>0</v>
      </c>
      <c r="E131" s="85">
        <v>0</v>
      </c>
      <c r="F131" s="85">
        <v>0</v>
      </c>
      <c r="G131" s="85">
        <v>0</v>
      </c>
      <c r="H131" s="85">
        <v>0</v>
      </c>
      <c r="I131" s="85">
        <v>0</v>
      </c>
      <c r="J131" s="85"/>
      <c r="K131" s="85">
        <v>0</v>
      </c>
      <c r="L131" s="85">
        <v>0</v>
      </c>
      <c r="M131" s="85">
        <v>0</v>
      </c>
      <c r="N131" s="85">
        <v>476</v>
      </c>
      <c r="O131" s="85">
        <v>476</v>
      </c>
      <c r="P131" s="85"/>
      <c r="Q131" s="85">
        <v>0</v>
      </c>
      <c r="R131" s="85"/>
      <c r="S131" s="85">
        <v>-139</v>
      </c>
      <c r="T131" s="85"/>
      <c r="U131" s="85">
        <v>-139</v>
      </c>
    </row>
    <row r="132" spans="1:21" ht="15" x14ac:dyDescent="0.25">
      <c r="A132" s="61">
        <v>247</v>
      </c>
      <c r="B132" s="62" t="s">
        <v>143</v>
      </c>
      <c r="C132" s="84">
        <v>4.070899725127753E-2</v>
      </c>
      <c r="D132" s="15">
        <v>27636542</v>
      </c>
      <c r="E132" s="85">
        <v>0</v>
      </c>
      <c r="F132" s="85">
        <v>0</v>
      </c>
      <c r="G132" s="85">
        <v>0</v>
      </c>
      <c r="H132" s="85">
        <v>2250839</v>
      </c>
      <c r="I132" s="85">
        <v>2250839</v>
      </c>
      <c r="J132" s="85"/>
      <c r="K132" s="85">
        <v>14023136</v>
      </c>
      <c r="L132" s="85">
        <v>0</v>
      </c>
      <c r="M132" s="85">
        <v>19147007</v>
      </c>
      <c r="N132" s="85">
        <v>179304</v>
      </c>
      <c r="O132" s="85">
        <v>33349447</v>
      </c>
      <c r="P132" s="85"/>
      <c r="Q132" s="85">
        <v>-3076666</v>
      </c>
      <c r="R132" s="85"/>
      <c r="S132" s="85">
        <v>421221</v>
      </c>
      <c r="T132" s="85"/>
      <c r="U132" s="85">
        <v>-2655445</v>
      </c>
    </row>
    <row r="133" spans="1:21" ht="15" x14ac:dyDescent="0.25">
      <c r="A133" s="61">
        <v>261</v>
      </c>
      <c r="B133" s="62" t="s">
        <v>144</v>
      </c>
      <c r="C133" s="84">
        <v>2.413597165761098E-3</v>
      </c>
      <c r="D133" s="15">
        <v>1638546</v>
      </c>
      <c r="E133" s="85">
        <v>0</v>
      </c>
      <c r="F133" s="85">
        <v>0</v>
      </c>
      <c r="G133" s="85">
        <v>0</v>
      </c>
      <c r="H133" s="85">
        <v>285900</v>
      </c>
      <c r="I133" s="85">
        <v>285900</v>
      </c>
      <c r="J133" s="85"/>
      <c r="K133" s="85">
        <v>831418</v>
      </c>
      <c r="L133" s="85">
        <v>0</v>
      </c>
      <c r="M133" s="85">
        <v>1135208</v>
      </c>
      <c r="N133" s="85">
        <v>248910</v>
      </c>
      <c r="O133" s="85">
        <v>2215536</v>
      </c>
      <c r="P133" s="85"/>
      <c r="Q133" s="85">
        <v>-182412</v>
      </c>
      <c r="R133" s="85"/>
      <c r="S133" s="85">
        <v>32152</v>
      </c>
      <c r="T133" s="85"/>
      <c r="U133" s="85">
        <v>-150260</v>
      </c>
    </row>
    <row r="134" spans="1:21" ht="15" x14ac:dyDescent="0.25">
      <c r="A134" s="61">
        <v>262</v>
      </c>
      <c r="B134" s="62" t="s">
        <v>145</v>
      </c>
      <c r="C134" s="84">
        <v>8.7998044534965403E-3</v>
      </c>
      <c r="D134" s="15">
        <v>5974016</v>
      </c>
      <c r="E134" s="85">
        <v>0</v>
      </c>
      <c r="F134" s="85">
        <v>0</v>
      </c>
      <c r="G134" s="85">
        <v>0</v>
      </c>
      <c r="H134" s="85">
        <v>72912</v>
      </c>
      <c r="I134" s="85">
        <v>72912</v>
      </c>
      <c r="J134" s="85"/>
      <c r="K134" s="85">
        <v>3031292</v>
      </c>
      <c r="L134" s="85">
        <v>0</v>
      </c>
      <c r="M134" s="85">
        <v>4138887</v>
      </c>
      <c r="N134" s="85">
        <v>541197</v>
      </c>
      <c r="O134" s="85">
        <v>7711376</v>
      </c>
      <c r="P134" s="85"/>
      <c r="Q134" s="85">
        <v>-665063</v>
      </c>
      <c r="R134" s="85"/>
      <c r="S134" s="85">
        <v>-84725</v>
      </c>
      <c r="T134" s="85"/>
      <c r="U134" s="85">
        <v>-749788</v>
      </c>
    </row>
    <row r="135" spans="1:21" ht="15" x14ac:dyDescent="0.25">
      <c r="A135" s="61">
        <v>263</v>
      </c>
      <c r="B135" s="62" t="s">
        <v>146</v>
      </c>
      <c r="C135" s="84">
        <v>2.0026700023147243E-4</v>
      </c>
      <c r="D135" s="15">
        <v>135957</v>
      </c>
      <c r="E135" s="85">
        <v>0</v>
      </c>
      <c r="F135" s="85">
        <v>0</v>
      </c>
      <c r="G135" s="85">
        <v>0</v>
      </c>
      <c r="H135" s="85">
        <v>32744</v>
      </c>
      <c r="I135" s="85">
        <v>32744</v>
      </c>
      <c r="J135" s="85"/>
      <c r="K135" s="85">
        <v>68987</v>
      </c>
      <c r="L135" s="85">
        <v>0</v>
      </c>
      <c r="M135" s="85">
        <v>94193</v>
      </c>
      <c r="N135" s="85">
        <v>57895</v>
      </c>
      <c r="O135" s="85">
        <v>221075</v>
      </c>
      <c r="P135" s="85"/>
      <c r="Q135" s="85">
        <v>-15136</v>
      </c>
      <c r="R135" s="85"/>
      <c r="S135" s="85">
        <v>-1699</v>
      </c>
      <c r="T135" s="85"/>
      <c r="U135" s="85">
        <v>-16835</v>
      </c>
    </row>
    <row r="136" spans="1:21" ht="15" x14ac:dyDescent="0.25">
      <c r="A136" s="61">
        <v>268</v>
      </c>
      <c r="B136" s="62" t="s">
        <v>147</v>
      </c>
      <c r="C136" s="84">
        <v>3.2513681424970941E-3</v>
      </c>
      <c r="D136" s="15">
        <v>2207288</v>
      </c>
      <c r="E136" s="85">
        <v>0</v>
      </c>
      <c r="F136" s="85">
        <v>0</v>
      </c>
      <c r="G136" s="85">
        <v>0</v>
      </c>
      <c r="H136" s="85">
        <v>47573</v>
      </c>
      <c r="I136" s="85">
        <v>47573</v>
      </c>
      <c r="J136" s="85"/>
      <c r="K136" s="85">
        <v>1120007</v>
      </c>
      <c r="L136" s="85">
        <v>0</v>
      </c>
      <c r="M136" s="85">
        <v>1529244</v>
      </c>
      <c r="N136" s="85">
        <v>144070</v>
      </c>
      <c r="O136" s="85">
        <v>2793321</v>
      </c>
      <c r="P136" s="85"/>
      <c r="Q136" s="85">
        <v>-245728</v>
      </c>
      <c r="R136" s="85"/>
      <c r="S136" s="85">
        <v>-18857</v>
      </c>
      <c r="T136" s="85"/>
      <c r="U136" s="85">
        <v>-264585</v>
      </c>
    </row>
    <row r="137" spans="1:21" ht="15" x14ac:dyDescent="0.25">
      <c r="A137" s="61">
        <v>270</v>
      </c>
      <c r="B137" s="62" t="s">
        <v>148</v>
      </c>
      <c r="C137" s="84">
        <v>9.7021160096421558E-4</v>
      </c>
      <c r="D137" s="15">
        <v>658657</v>
      </c>
      <c r="E137" s="85">
        <v>0</v>
      </c>
      <c r="F137" s="85">
        <v>0</v>
      </c>
      <c r="G137" s="85">
        <v>0</v>
      </c>
      <c r="H137" s="85">
        <v>1170643</v>
      </c>
      <c r="I137" s="85">
        <v>1170643</v>
      </c>
      <c r="J137" s="85"/>
      <c r="K137" s="85">
        <v>334211</v>
      </c>
      <c r="L137" s="85">
        <v>0</v>
      </c>
      <c r="M137" s="85">
        <v>456328</v>
      </c>
      <c r="N137" s="85">
        <v>0</v>
      </c>
      <c r="O137" s="85">
        <v>790539</v>
      </c>
      <c r="P137" s="85"/>
      <c r="Q137" s="85">
        <v>-73326</v>
      </c>
      <c r="R137" s="85"/>
      <c r="S137" s="85">
        <v>252877</v>
      </c>
      <c r="T137" s="85"/>
      <c r="U137" s="85">
        <v>179551</v>
      </c>
    </row>
    <row r="138" spans="1:21" ht="15" x14ac:dyDescent="0.25">
      <c r="A138" s="61">
        <v>275</v>
      </c>
      <c r="B138" s="62" t="s">
        <v>149</v>
      </c>
      <c r="C138" s="84">
        <v>1.4011783564764223E-3</v>
      </c>
      <c r="D138" s="15">
        <v>951233</v>
      </c>
      <c r="E138" s="85">
        <v>0</v>
      </c>
      <c r="F138" s="85">
        <v>0</v>
      </c>
      <c r="G138" s="85">
        <v>0</v>
      </c>
      <c r="H138" s="85">
        <v>0</v>
      </c>
      <c r="I138" s="85">
        <v>0</v>
      </c>
      <c r="J138" s="85"/>
      <c r="K138" s="85">
        <v>482668</v>
      </c>
      <c r="L138" s="85">
        <v>0</v>
      </c>
      <c r="M138" s="85">
        <v>659028</v>
      </c>
      <c r="N138" s="85">
        <v>133043</v>
      </c>
      <c r="O138" s="85">
        <v>1274739</v>
      </c>
      <c r="P138" s="85"/>
      <c r="Q138" s="85">
        <v>-105898</v>
      </c>
      <c r="R138" s="85"/>
      <c r="S138" s="85">
        <v>-32858</v>
      </c>
      <c r="T138" s="85"/>
      <c r="U138" s="85">
        <v>-138756</v>
      </c>
    </row>
    <row r="139" spans="1:21" ht="15" x14ac:dyDescent="0.25">
      <c r="A139" s="61">
        <v>276</v>
      </c>
      <c r="B139" s="62" t="s">
        <v>150</v>
      </c>
      <c r="C139" s="84">
        <v>1.9744715889491332E-3</v>
      </c>
      <c r="D139" s="15">
        <v>1340431</v>
      </c>
      <c r="E139" s="85">
        <v>0</v>
      </c>
      <c r="F139" s="85">
        <v>0</v>
      </c>
      <c r="G139" s="85">
        <v>0</v>
      </c>
      <c r="H139" s="85">
        <v>25103</v>
      </c>
      <c r="I139" s="85">
        <v>25103</v>
      </c>
      <c r="J139" s="85"/>
      <c r="K139" s="85">
        <v>680151</v>
      </c>
      <c r="L139" s="85">
        <v>0</v>
      </c>
      <c r="M139" s="85">
        <v>928670</v>
      </c>
      <c r="N139" s="85">
        <v>333575</v>
      </c>
      <c r="O139" s="85">
        <v>1942396</v>
      </c>
      <c r="P139" s="85"/>
      <c r="Q139" s="85">
        <v>-149225</v>
      </c>
      <c r="R139" s="85"/>
      <c r="S139" s="85">
        <v>-85748</v>
      </c>
      <c r="T139" s="85"/>
      <c r="U139" s="85">
        <v>-234973</v>
      </c>
    </row>
    <row r="140" spans="1:21" ht="15" x14ac:dyDescent="0.25">
      <c r="A140" s="61">
        <v>277</v>
      </c>
      <c r="B140" s="62" t="s">
        <v>151</v>
      </c>
      <c r="C140" s="84">
        <v>7.5420877434534807E-4</v>
      </c>
      <c r="D140" s="15">
        <v>512018</v>
      </c>
      <c r="E140" s="85">
        <v>0</v>
      </c>
      <c r="F140" s="85">
        <v>0</v>
      </c>
      <c r="G140" s="85">
        <v>0</v>
      </c>
      <c r="H140" s="85">
        <v>21870</v>
      </c>
      <c r="I140" s="85">
        <v>21870</v>
      </c>
      <c r="J140" s="85"/>
      <c r="K140" s="85">
        <v>259804</v>
      </c>
      <c r="L140" s="85">
        <v>0</v>
      </c>
      <c r="M140" s="85">
        <v>354733</v>
      </c>
      <c r="N140" s="85">
        <v>10141</v>
      </c>
      <c r="O140" s="85">
        <v>624678</v>
      </c>
      <c r="P140" s="85"/>
      <c r="Q140" s="85">
        <v>-57001</v>
      </c>
      <c r="R140" s="85"/>
      <c r="S140" s="85">
        <v>3021</v>
      </c>
      <c r="T140" s="85"/>
      <c r="U140" s="85">
        <v>-53980</v>
      </c>
    </row>
    <row r="141" spans="1:21" ht="15" x14ac:dyDescent="0.25">
      <c r="A141" s="61">
        <v>278</v>
      </c>
      <c r="B141" s="62" t="s">
        <v>152</v>
      </c>
      <c r="C141" s="84">
        <v>1.1739686613227854E-3</v>
      </c>
      <c r="D141" s="15">
        <v>796984</v>
      </c>
      <c r="E141" s="85">
        <v>0</v>
      </c>
      <c r="F141" s="85">
        <v>0</v>
      </c>
      <c r="G141" s="85">
        <v>0</v>
      </c>
      <c r="H141" s="85">
        <v>132137</v>
      </c>
      <c r="I141" s="85">
        <v>132137</v>
      </c>
      <c r="J141" s="85"/>
      <c r="K141" s="85">
        <v>404400</v>
      </c>
      <c r="L141" s="85">
        <v>0</v>
      </c>
      <c r="M141" s="85">
        <v>552163</v>
      </c>
      <c r="N141" s="85">
        <v>31853</v>
      </c>
      <c r="O141" s="85">
        <v>988416</v>
      </c>
      <c r="P141" s="85"/>
      <c r="Q141" s="85">
        <v>-88725</v>
      </c>
      <c r="R141" s="85"/>
      <c r="S141" s="85">
        <v>16698</v>
      </c>
      <c r="T141" s="85"/>
      <c r="U141" s="85">
        <v>-72027</v>
      </c>
    </row>
    <row r="142" spans="1:21" ht="15" x14ac:dyDescent="0.25">
      <c r="A142" s="61">
        <v>279</v>
      </c>
      <c r="B142" s="62" t="s">
        <v>153</v>
      </c>
      <c r="C142" s="84">
        <v>1.3397820960491435E-3</v>
      </c>
      <c r="D142" s="15">
        <v>909550</v>
      </c>
      <c r="E142" s="85">
        <v>0</v>
      </c>
      <c r="F142" s="85">
        <v>0</v>
      </c>
      <c r="G142" s="85">
        <v>0</v>
      </c>
      <c r="H142" s="85">
        <v>0</v>
      </c>
      <c r="I142" s="85">
        <v>0</v>
      </c>
      <c r="J142" s="85"/>
      <c r="K142" s="85">
        <v>461518</v>
      </c>
      <c r="L142" s="85">
        <v>0</v>
      </c>
      <c r="M142" s="85">
        <v>630151</v>
      </c>
      <c r="N142" s="85">
        <v>347361</v>
      </c>
      <c r="O142" s="85">
        <v>1439030</v>
      </c>
      <c r="P142" s="85"/>
      <c r="Q142" s="85">
        <v>-101257</v>
      </c>
      <c r="R142" s="85"/>
      <c r="S142" s="85">
        <v>-76153</v>
      </c>
      <c r="T142" s="85"/>
      <c r="U142" s="85">
        <v>-177410</v>
      </c>
    </row>
    <row r="143" spans="1:21" ht="15" x14ac:dyDescent="0.25">
      <c r="A143" s="61">
        <v>280</v>
      </c>
      <c r="B143" s="62" t="s">
        <v>154</v>
      </c>
      <c r="C143" s="84">
        <v>1.5939754225462007E-2</v>
      </c>
      <c r="D143" s="15">
        <v>10821187</v>
      </c>
      <c r="E143" s="85">
        <v>0</v>
      </c>
      <c r="F143" s="85">
        <v>0</v>
      </c>
      <c r="G143" s="85">
        <v>0</v>
      </c>
      <c r="H143" s="85">
        <v>0</v>
      </c>
      <c r="I143" s="85">
        <v>0</v>
      </c>
      <c r="J143" s="85"/>
      <c r="K143" s="85">
        <v>5490809</v>
      </c>
      <c r="L143" s="85">
        <v>0</v>
      </c>
      <c r="M143" s="85">
        <v>7497080</v>
      </c>
      <c r="N143" s="85">
        <v>1665255</v>
      </c>
      <c r="O143" s="85">
        <v>14653144</v>
      </c>
      <c r="P143" s="85"/>
      <c r="Q143" s="85">
        <v>-1204680</v>
      </c>
      <c r="R143" s="85"/>
      <c r="S143" s="85">
        <v>-440626</v>
      </c>
      <c r="T143" s="85"/>
      <c r="U143" s="85">
        <v>-1645306</v>
      </c>
    </row>
    <row r="144" spans="1:21" ht="15" x14ac:dyDescent="0.25">
      <c r="A144" s="61">
        <v>282</v>
      </c>
      <c r="B144" s="62" t="s">
        <v>155</v>
      </c>
      <c r="C144" s="84">
        <v>2.194365468451366E-3</v>
      </c>
      <c r="D144" s="15">
        <v>1489710</v>
      </c>
      <c r="E144" s="85">
        <v>0</v>
      </c>
      <c r="F144" s="85">
        <v>0</v>
      </c>
      <c r="G144" s="85">
        <v>0</v>
      </c>
      <c r="H144" s="85">
        <v>258409</v>
      </c>
      <c r="I144" s="85">
        <v>258409</v>
      </c>
      <c r="J144" s="85"/>
      <c r="K144" s="85">
        <v>755899</v>
      </c>
      <c r="L144" s="85">
        <v>0</v>
      </c>
      <c r="M144" s="85">
        <v>1032094</v>
      </c>
      <c r="N144" s="85">
        <v>0</v>
      </c>
      <c r="O144" s="85">
        <v>1787993</v>
      </c>
      <c r="P144" s="85"/>
      <c r="Q144" s="85">
        <v>-165844</v>
      </c>
      <c r="R144" s="85"/>
      <c r="S144" s="85">
        <v>62318</v>
      </c>
      <c r="T144" s="85"/>
      <c r="U144" s="85">
        <v>-103526</v>
      </c>
    </row>
    <row r="145" spans="1:21" ht="15" x14ac:dyDescent="0.25">
      <c r="A145" s="61">
        <v>283</v>
      </c>
      <c r="B145" s="62" t="s">
        <v>156</v>
      </c>
      <c r="C145" s="84">
        <v>4.2736192271938013E-3</v>
      </c>
      <c r="D145" s="15">
        <v>2901276</v>
      </c>
      <c r="E145" s="85">
        <v>0</v>
      </c>
      <c r="F145" s="85">
        <v>0</v>
      </c>
      <c r="G145" s="85">
        <v>0</v>
      </c>
      <c r="H145" s="85">
        <v>0</v>
      </c>
      <c r="I145" s="85">
        <v>0</v>
      </c>
      <c r="J145" s="85"/>
      <c r="K145" s="85">
        <v>1472145</v>
      </c>
      <c r="L145" s="85">
        <v>0</v>
      </c>
      <c r="M145" s="85">
        <v>2010048</v>
      </c>
      <c r="N145" s="85">
        <v>913067</v>
      </c>
      <c r="O145" s="85">
        <v>4395260</v>
      </c>
      <c r="P145" s="85"/>
      <c r="Q145" s="85">
        <v>-322988</v>
      </c>
      <c r="R145" s="85"/>
      <c r="S145" s="85">
        <v>-214378</v>
      </c>
      <c r="T145" s="85"/>
      <c r="U145" s="85">
        <v>-537366</v>
      </c>
    </row>
    <row r="146" spans="1:21" ht="15" x14ac:dyDescent="0.25">
      <c r="A146" s="61">
        <v>284</v>
      </c>
      <c r="B146" s="62" t="s">
        <v>157</v>
      </c>
      <c r="C146" s="84">
        <v>5.4837140709883454E-4</v>
      </c>
      <c r="D146" s="15">
        <v>372279</v>
      </c>
      <c r="E146" s="85">
        <v>0</v>
      </c>
      <c r="F146" s="85">
        <v>0</v>
      </c>
      <c r="G146" s="85">
        <v>0</v>
      </c>
      <c r="H146" s="85">
        <v>17531</v>
      </c>
      <c r="I146" s="85">
        <v>17531</v>
      </c>
      <c r="J146" s="85"/>
      <c r="K146" s="85">
        <v>188899</v>
      </c>
      <c r="L146" s="85">
        <v>0</v>
      </c>
      <c r="M146" s="85">
        <v>257920</v>
      </c>
      <c r="N146" s="85">
        <v>100774</v>
      </c>
      <c r="O146" s="85">
        <v>547593</v>
      </c>
      <c r="P146" s="85"/>
      <c r="Q146" s="85">
        <v>-41444</v>
      </c>
      <c r="R146" s="85"/>
      <c r="S146" s="85">
        <v>-16781</v>
      </c>
      <c r="T146" s="85"/>
      <c r="U146" s="85">
        <v>-58225</v>
      </c>
    </row>
    <row r="147" spans="1:21" ht="15" x14ac:dyDescent="0.25">
      <c r="A147" s="61">
        <v>285</v>
      </c>
      <c r="B147" s="62" t="s">
        <v>158</v>
      </c>
      <c r="C147" s="84">
        <v>1.9934639118331485E-3</v>
      </c>
      <c r="D147" s="15">
        <v>1353323</v>
      </c>
      <c r="E147" s="85">
        <v>0</v>
      </c>
      <c r="F147" s="85">
        <v>0</v>
      </c>
      <c r="G147" s="85">
        <v>0</v>
      </c>
      <c r="H147" s="85">
        <v>106248</v>
      </c>
      <c r="I147" s="85">
        <v>106248</v>
      </c>
      <c r="J147" s="85"/>
      <c r="K147" s="85">
        <v>686694</v>
      </c>
      <c r="L147" s="85">
        <v>0</v>
      </c>
      <c r="M147" s="85">
        <v>937603</v>
      </c>
      <c r="N147" s="85">
        <v>43527</v>
      </c>
      <c r="O147" s="85">
        <v>1667824</v>
      </c>
      <c r="P147" s="85"/>
      <c r="Q147" s="85">
        <v>-150660</v>
      </c>
      <c r="R147" s="85"/>
      <c r="S147" s="85">
        <v>20507</v>
      </c>
      <c r="T147" s="85"/>
      <c r="U147" s="85">
        <v>-130153</v>
      </c>
    </row>
    <row r="148" spans="1:21" ht="15" x14ac:dyDescent="0.25">
      <c r="A148" s="61">
        <v>286</v>
      </c>
      <c r="B148" s="62" t="s">
        <v>159</v>
      </c>
      <c r="C148" s="84">
        <v>2.682844965818147E-3</v>
      </c>
      <c r="D148" s="15">
        <v>1821333</v>
      </c>
      <c r="E148" s="85">
        <v>0</v>
      </c>
      <c r="F148" s="85">
        <v>0</v>
      </c>
      <c r="G148" s="85">
        <v>0</v>
      </c>
      <c r="H148" s="85">
        <v>0</v>
      </c>
      <c r="I148" s="85">
        <v>0</v>
      </c>
      <c r="J148" s="85"/>
      <c r="K148" s="85">
        <v>924167</v>
      </c>
      <c r="L148" s="85">
        <v>0</v>
      </c>
      <c r="M148" s="85">
        <v>1261845</v>
      </c>
      <c r="N148" s="85">
        <v>284851</v>
      </c>
      <c r="O148" s="85">
        <v>2470863</v>
      </c>
      <c r="P148" s="85"/>
      <c r="Q148" s="85">
        <v>-202761</v>
      </c>
      <c r="R148" s="85"/>
      <c r="S148" s="85">
        <v>-67168</v>
      </c>
      <c r="T148" s="85"/>
      <c r="U148" s="85">
        <v>-269929</v>
      </c>
    </row>
    <row r="149" spans="1:21" ht="15" x14ac:dyDescent="0.25">
      <c r="A149" s="61">
        <v>287</v>
      </c>
      <c r="B149" s="62" t="s">
        <v>160</v>
      </c>
      <c r="C149" s="84">
        <v>7.8642381243864692E-4</v>
      </c>
      <c r="D149" s="15">
        <v>533890</v>
      </c>
      <c r="E149" s="85">
        <v>0</v>
      </c>
      <c r="F149" s="85">
        <v>0</v>
      </c>
      <c r="G149" s="85">
        <v>0</v>
      </c>
      <c r="H149" s="85">
        <v>11466</v>
      </c>
      <c r="I149" s="85">
        <v>11466</v>
      </c>
      <c r="J149" s="85"/>
      <c r="K149" s="85">
        <v>270901</v>
      </c>
      <c r="L149" s="85">
        <v>0</v>
      </c>
      <c r="M149" s="85">
        <v>369885</v>
      </c>
      <c r="N149" s="85">
        <v>54498</v>
      </c>
      <c r="O149" s="85">
        <v>695284</v>
      </c>
      <c r="P149" s="85"/>
      <c r="Q149" s="85">
        <v>-59436</v>
      </c>
      <c r="R149" s="85"/>
      <c r="S149" s="85">
        <v>-8342</v>
      </c>
      <c r="T149" s="85"/>
      <c r="U149" s="85">
        <v>-67778</v>
      </c>
    </row>
    <row r="150" spans="1:21" ht="15" x14ac:dyDescent="0.25">
      <c r="A150" s="61">
        <v>288</v>
      </c>
      <c r="B150" s="62" t="s">
        <v>161</v>
      </c>
      <c r="C150" s="84">
        <v>1.2819704932050338E-3</v>
      </c>
      <c r="D150" s="15">
        <v>870303</v>
      </c>
      <c r="E150" s="85">
        <v>0</v>
      </c>
      <c r="F150" s="85">
        <v>0</v>
      </c>
      <c r="G150" s="85">
        <v>0</v>
      </c>
      <c r="H150" s="85">
        <v>17110</v>
      </c>
      <c r="I150" s="85">
        <v>17110</v>
      </c>
      <c r="J150" s="85"/>
      <c r="K150" s="85">
        <v>441604</v>
      </c>
      <c r="L150" s="85">
        <v>0</v>
      </c>
      <c r="M150" s="85">
        <v>602960</v>
      </c>
      <c r="N150" s="85">
        <v>112070</v>
      </c>
      <c r="O150" s="85">
        <v>1156634</v>
      </c>
      <c r="P150" s="85"/>
      <c r="Q150" s="85">
        <v>-96888</v>
      </c>
      <c r="R150" s="85"/>
      <c r="S150" s="85">
        <v>-17911</v>
      </c>
      <c r="T150" s="85"/>
      <c r="U150" s="85">
        <v>-114799</v>
      </c>
    </row>
    <row r="151" spans="1:21" ht="15" x14ac:dyDescent="0.25">
      <c r="A151" s="61">
        <v>290</v>
      </c>
      <c r="B151" s="62" t="s">
        <v>162</v>
      </c>
      <c r="C151" s="84">
        <v>3.0073502374053755E-3</v>
      </c>
      <c r="D151" s="15">
        <v>2041631</v>
      </c>
      <c r="E151" s="85">
        <v>0</v>
      </c>
      <c r="F151" s="85">
        <v>0</v>
      </c>
      <c r="G151" s="85">
        <v>0</v>
      </c>
      <c r="H151" s="85">
        <v>82561</v>
      </c>
      <c r="I151" s="85">
        <v>82561</v>
      </c>
      <c r="J151" s="85"/>
      <c r="K151" s="85">
        <v>1035950</v>
      </c>
      <c r="L151" s="85">
        <v>0</v>
      </c>
      <c r="M151" s="85">
        <v>1414473</v>
      </c>
      <c r="N151" s="85">
        <v>281700</v>
      </c>
      <c r="O151" s="85">
        <v>2732123</v>
      </c>
      <c r="P151" s="85"/>
      <c r="Q151" s="85">
        <v>-227287</v>
      </c>
      <c r="R151" s="85"/>
      <c r="S151" s="85">
        <v>-54412</v>
      </c>
      <c r="T151" s="85"/>
      <c r="U151" s="85">
        <v>-281699</v>
      </c>
    </row>
    <row r="152" spans="1:21" ht="15" x14ac:dyDescent="0.25">
      <c r="A152" s="61">
        <v>291</v>
      </c>
      <c r="B152" s="62" t="s">
        <v>163</v>
      </c>
      <c r="C152" s="84">
        <v>2.0733418363107822E-3</v>
      </c>
      <c r="D152" s="15">
        <v>1407551</v>
      </c>
      <c r="E152" s="85">
        <v>0</v>
      </c>
      <c r="F152" s="85">
        <v>0</v>
      </c>
      <c r="G152" s="85">
        <v>0</v>
      </c>
      <c r="H152" s="85">
        <v>147864</v>
      </c>
      <c r="I152" s="85">
        <v>147864</v>
      </c>
      <c r="J152" s="85"/>
      <c r="K152" s="85">
        <v>714210</v>
      </c>
      <c r="L152" s="85">
        <v>0</v>
      </c>
      <c r="M152" s="85">
        <v>975172</v>
      </c>
      <c r="N152" s="85">
        <v>175311</v>
      </c>
      <c r="O152" s="85">
        <v>1864693</v>
      </c>
      <c r="P152" s="85"/>
      <c r="Q152" s="85">
        <v>-156697</v>
      </c>
      <c r="R152" s="85"/>
      <c r="S152" s="85">
        <v>-19267</v>
      </c>
      <c r="T152" s="85"/>
      <c r="U152" s="85">
        <v>-175964</v>
      </c>
    </row>
    <row r="153" spans="1:21" ht="15" x14ac:dyDescent="0.25">
      <c r="A153" s="61">
        <v>292</v>
      </c>
      <c r="B153" s="62" t="s">
        <v>164</v>
      </c>
      <c r="C153" s="84">
        <v>1.5811537838077475E-3</v>
      </c>
      <c r="D153" s="15">
        <v>1073416</v>
      </c>
      <c r="E153" s="85">
        <v>0</v>
      </c>
      <c r="F153" s="85">
        <v>0</v>
      </c>
      <c r="G153" s="85">
        <v>0</v>
      </c>
      <c r="H153" s="85">
        <v>29378</v>
      </c>
      <c r="I153" s="85">
        <v>29378</v>
      </c>
      <c r="J153" s="85"/>
      <c r="K153" s="85">
        <v>544664</v>
      </c>
      <c r="L153" s="85">
        <v>0</v>
      </c>
      <c r="M153" s="85">
        <v>743677</v>
      </c>
      <c r="N153" s="85">
        <v>62945</v>
      </c>
      <c r="O153" s="85">
        <v>1351286</v>
      </c>
      <c r="P153" s="85"/>
      <c r="Q153" s="85">
        <v>-119498</v>
      </c>
      <c r="R153" s="85"/>
      <c r="S153" s="85">
        <v>-11910</v>
      </c>
      <c r="T153" s="85"/>
      <c r="U153" s="85">
        <v>-131408</v>
      </c>
    </row>
    <row r="154" spans="1:21" ht="15" x14ac:dyDescent="0.25">
      <c r="A154" s="61">
        <v>293</v>
      </c>
      <c r="B154" s="62" t="s">
        <v>165</v>
      </c>
      <c r="C154" s="84">
        <v>3.6336423225013558E-3</v>
      </c>
      <c r="D154" s="15">
        <v>2466809</v>
      </c>
      <c r="E154" s="85">
        <v>0</v>
      </c>
      <c r="F154" s="85">
        <v>0</v>
      </c>
      <c r="G154" s="85">
        <v>0</v>
      </c>
      <c r="H154" s="85">
        <v>99827</v>
      </c>
      <c r="I154" s="85">
        <v>99827</v>
      </c>
      <c r="J154" s="85"/>
      <c r="K154" s="85">
        <v>1251690</v>
      </c>
      <c r="L154" s="85">
        <v>0</v>
      </c>
      <c r="M154" s="85">
        <v>1709042</v>
      </c>
      <c r="N154" s="85">
        <v>598574</v>
      </c>
      <c r="O154" s="85">
        <v>3559306</v>
      </c>
      <c r="P154" s="85"/>
      <c r="Q154" s="85">
        <v>-274620</v>
      </c>
      <c r="R154" s="85"/>
      <c r="S154" s="85">
        <v>-94251</v>
      </c>
      <c r="T154" s="85"/>
      <c r="U154" s="85">
        <v>-368871</v>
      </c>
    </row>
    <row r="155" spans="1:21" ht="15" x14ac:dyDescent="0.25">
      <c r="A155" s="61">
        <v>294</v>
      </c>
      <c r="B155" s="62" t="s">
        <v>166</v>
      </c>
      <c r="C155" s="84">
        <v>1.4597509246972488E-3</v>
      </c>
      <c r="D155" s="15">
        <v>990995</v>
      </c>
      <c r="E155" s="85">
        <v>0</v>
      </c>
      <c r="F155" s="85">
        <v>0</v>
      </c>
      <c r="G155" s="85">
        <v>0</v>
      </c>
      <c r="H155" s="85">
        <v>79494</v>
      </c>
      <c r="I155" s="85">
        <v>79494</v>
      </c>
      <c r="J155" s="85"/>
      <c r="K155" s="85">
        <v>502844</v>
      </c>
      <c r="L155" s="85">
        <v>0</v>
      </c>
      <c r="M155" s="85">
        <v>686577</v>
      </c>
      <c r="N155" s="85">
        <v>123042</v>
      </c>
      <c r="O155" s="85">
        <v>1312463</v>
      </c>
      <c r="P155" s="85"/>
      <c r="Q155" s="85">
        <v>-110324</v>
      </c>
      <c r="R155" s="85"/>
      <c r="S155" s="85">
        <v>-5718</v>
      </c>
      <c r="T155" s="85"/>
      <c r="U155" s="85">
        <v>-116042</v>
      </c>
    </row>
    <row r="156" spans="1:21" ht="15" x14ac:dyDescent="0.25">
      <c r="A156" s="61">
        <v>295</v>
      </c>
      <c r="B156" s="62" t="s">
        <v>167</v>
      </c>
      <c r="C156" s="84">
        <v>8.5349148335838124E-3</v>
      </c>
      <c r="D156" s="15">
        <v>5794186</v>
      </c>
      <c r="E156" s="85">
        <v>0</v>
      </c>
      <c r="F156" s="85">
        <v>0</v>
      </c>
      <c r="G156" s="85">
        <v>0</v>
      </c>
      <c r="H156" s="85">
        <v>0</v>
      </c>
      <c r="I156" s="85">
        <v>0</v>
      </c>
      <c r="J156" s="85"/>
      <c r="K156" s="85">
        <v>2940045</v>
      </c>
      <c r="L156" s="85">
        <v>0</v>
      </c>
      <c r="M156" s="85">
        <v>4014299</v>
      </c>
      <c r="N156" s="85">
        <v>2207058</v>
      </c>
      <c r="O156" s="85">
        <v>9161402</v>
      </c>
      <c r="P156" s="85"/>
      <c r="Q156" s="85">
        <v>-645044</v>
      </c>
      <c r="R156" s="85"/>
      <c r="S156" s="85">
        <v>-458306</v>
      </c>
      <c r="T156" s="85"/>
      <c r="U156" s="85">
        <v>-1103350</v>
      </c>
    </row>
    <row r="157" spans="1:21" ht="15" x14ac:dyDescent="0.25">
      <c r="A157" s="61">
        <v>296</v>
      </c>
      <c r="B157" s="62" t="s">
        <v>168</v>
      </c>
      <c r="C157" s="84">
        <v>1.3688243522087175E-3</v>
      </c>
      <c r="D157" s="15">
        <v>929270</v>
      </c>
      <c r="E157" s="85">
        <v>0</v>
      </c>
      <c r="F157" s="85">
        <v>0</v>
      </c>
      <c r="G157" s="85">
        <v>0</v>
      </c>
      <c r="H157" s="85">
        <v>59458</v>
      </c>
      <c r="I157" s="85">
        <v>59458</v>
      </c>
      <c r="J157" s="85"/>
      <c r="K157" s="85">
        <v>471523</v>
      </c>
      <c r="L157" s="85">
        <v>0</v>
      </c>
      <c r="M157" s="85">
        <v>643811</v>
      </c>
      <c r="N157" s="85">
        <v>39269</v>
      </c>
      <c r="O157" s="85">
        <v>1154603</v>
      </c>
      <c r="P157" s="85"/>
      <c r="Q157" s="85">
        <v>-103451</v>
      </c>
      <c r="R157" s="85"/>
      <c r="S157" s="85">
        <v>8757</v>
      </c>
      <c r="T157" s="85"/>
      <c r="U157" s="85">
        <v>-94694</v>
      </c>
    </row>
    <row r="158" spans="1:21" ht="15" x14ac:dyDescent="0.25">
      <c r="A158" s="61">
        <v>297</v>
      </c>
      <c r="B158" s="62" t="s">
        <v>169</v>
      </c>
      <c r="C158" s="84">
        <v>2.3615091275821275E-3</v>
      </c>
      <c r="D158" s="15">
        <v>1603184</v>
      </c>
      <c r="E158" s="85">
        <v>0</v>
      </c>
      <c r="F158" s="85">
        <v>0</v>
      </c>
      <c r="G158" s="85">
        <v>0</v>
      </c>
      <c r="H158" s="85">
        <v>111824</v>
      </c>
      <c r="I158" s="85">
        <v>111824</v>
      </c>
      <c r="J158" s="85"/>
      <c r="K158" s="85">
        <v>813475</v>
      </c>
      <c r="L158" s="85">
        <v>0</v>
      </c>
      <c r="M158" s="85">
        <v>1110709</v>
      </c>
      <c r="N158" s="85">
        <v>93671</v>
      </c>
      <c r="O158" s="85">
        <v>2017855</v>
      </c>
      <c r="P158" s="85"/>
      <c r="Q158" s="85">
        <v>-178475</v>
      </c>
      <c r="R158" s="85"/>
      <c r="S158" s="85">
        <v>6105</v>
      </c>
      <c r="T158" s="85"/>
      <c r="U158" s="85">
        <v>-172370</v>
      </c>
    </row>
    <row r="159" spans="1:21" ht="15" x14ac:dyDescent="0.25">
      <c r="A159" s="61">
        <v>298</v>
      </c>
      <c r="B159" s="62" t="s">
        <v>170</v>
      </c>
      <c r="C159" s="84">
        <v>2.5023772968569987E-3</v>
      </c>
      <c r="D159" s="15">
        <v>1698814</v>
      </c>
      <c r="E159" s="85">
        <v>0</v>
      </c>
      <c r="F159" s="85">
        <v>0</v>
      </c>
      <c r="G159" s="85">
        <v>0</v>
      </c>
      <c r="H159" s="85">
        <v>73278</v>
      </c>
      <c r="I159" s="85">
        <v>73278</v>
      </c>
      <c r="J159" s="85"/>
      <c r="K159" s="85">
        <v>862001</v>
      </c>
      <c r="L159" s="85">
        <v>0</v>
      </c>
      <c r="M159" s="85">
        <v>1176964</v>
      </c>
      <c r="N159" s="85">
        <v>224126</v>
      </c>
      <c r="O159" s="85">
        <v>2263091</v>
      </c>
      <c r="P159" s="85"/>
      <c r="Q159" s="85">
        <v>-189123</v>
      </c>
      <c r="R159" s="85"/>
      <c r="S159" s="85">
        <v>-37105</v>
      </c>
      <c r="T159" s="85"/>
      <c r="U159" s="85">
        <v>-226228</v>
      </c>
    </row>
    <row r="160" spans="1:21" ht="15" x14ac:dyDescent="0.25">
      <c r="A160" s="61">
        <v>299</v>
      </c>
      <c r="B160" s="62" t="s">
        <v>171</v>
      </c>
      <c r="C160" s="84">
        <v>1.4971278027386607E-3</v>
      </c>
      <c r="D160" s="15">
        <v>1016371</v>
      </c>
      <c r="E160" s="85">
        <v>0</v>
      </c>
      <c r="F160" s="85">
        <v>0</v>
      </c>
      <c r="G160" s="85">
        <v>0</v>
      </c>
      <c r="H160" s="85">
        <v>84701</v>
      </c>
      <c r="I160" s="85">
        <v>84701</v>
      </c>
      <c r="J160" s="85"/>
      <c r="K160" s="85">
        <v>515720</v>
      </c>
      <c r="L160" s="85">
        <v>0</v>
      </c>
      <c r="M160" s="85">
        <v>704157</v>
      </c>
      <c r="N160" s="85">
        <v>18600</v>
      </c>
      <c r="O160" s="85">
        <v>1238477</v>
      </c>
      <c r="P160" s="85"/>
      <c r="Q160" s="85">
        <v>-113148</v>
      </c>
      <c r="R160" s="85"/>
      <c r="S160" s="85">
        <v>12966</v>
      </c>
      <c r="T160" s="85"/>
      <c r="U160" s="85">
        <v>-100182</v>
      </c>
    </row>
    <row r="161" spans="1:21" ht="15" x14ac:dyDescent="0.25">
      <c r="A161" s="61">
        <v>301</v>
      </c>
      <c r="B161" s="62" t="s">
        <v>172</v>
      </c>
      <c r="C161" s="84">
        <v>4.9497583116200504E-3</v>
      </c>
      <c r="D161" s="15">
        <v>3360295</v>
      </c>
      <c r="E161" s="85">
        <v>0</v>
      </c>
      <c r="F161" s="85">
        <v>0</v>
      </c>
      <c r="G161" s="85">
        <v>0</v>
      </c>
      <c r="H161" s="85">
        <v>9807</v>
      </c>
      <c r="I161" s="85">
        <v>9807</v>
      </c>
      <c r="J161" s="85"/>
      <c r="K161" s="85">
        <v>1705056</v>
      </c>
      <c r="L161" s="85">
        <v>0</v>
      </c>
      <c r="M161" s="85">
        <v>2328062</v>
      </c>
      <c r="N161" s="85">
        <v>61842</v>
      </c>
      <c r="O161" s="85">
        <v>4094960</v>
      </c>
      <c r="P161" s="85"/>
      <c r="Q161" s="85">
        <v>-374088</v>
      </c>
      <c r="R161" s="85"/>
      <c r="S161" s="85">
        <v>-13196</v>
      </c>
      <c r="T161" s="85"/>
      <c r="U161" s="85">
        <v>-387284</v>
      </c>
    </row>
    <row r="162" spans="1:21" ht="15" x14ac:dyDescent="0.25">
      <c r="A162" s="61">
        <v>305</v>
      </c>
      <c r="B162" s="62" t="s">
        <v>173</v>
      </c>
      <c r="C162" s="84">
        <v>0</v>
      </c>
      <c r="D162" s="15">
        <v>0</v>
      </c>
      <c r="E162" s="85">
        <v>0</v>
      </c>
      <c r="F162" s="85">
        <v>0</v>
      </c>
      <c r="G162" s="85">
        <v>0</v>
      </c>
      <c r="H162" s="85">
        <v>0</v>
      </c>
      <c r="I162" s="85">
        <v>0</v>
      </c>
      <c r="J162" s="85"/>
      <c r="K162" s="85">
        <v>0</v>
      </c>
      <c r="L162" s="85">
        <v>0</v>
      </c>
      <c r="M162" s="85">
        <v>0</v>
      </c>
      <c r="N162" s="85">
        <v>0</v>
      </c>
      <c r="O162" s="85">
        <v>0</v>
      </c>
      <c r="P162" s="85"/>
      <c r="Q162" s="85">
        <v>0</v>
      </c>
      <c r="R162" s="85"/>
      <c r="S162" s="85">
        <v>0</v>
      </c>
      <c r="T162" s="85"/>
      <c r="U162" s="85">
        <v>0</v>
      </c>
    </row>
    <row r="163" spans="1:21" ht="15" x14ac:dyDescent="0.25">
      <c r="A163" s="61">
        <v>310</v>
      </c>
      <c r="B163" s="62" t="s">
        <v>174</v>
      </c>
      <c r="C163" s="84">
        <v>1.2268988680044811E-3</v>
      </c>
      <c r="D163" s="15">
        <v>832916</v>
      </c>
      <c r="E163" s="85">
        <v>0</v>
      </c>
      <c r="F163" s="85">
        <v>0</v>
      </c>
      <c r="G163" s="85">
        <v>0</v>
      </c>
      <c r="H163" s="85">
        <v>181129</v>
      </c>
      <c r="I163" s="85">
        <v>181129</v>
      </c>
      <c r="J163" s="85"/>
      <c r="K163" s="85">
        <v>422633</v>
      </c>
      <c r="L163" s="85">
        <v>0</v>
      </c>
      <c r="M163" s="85">
        <v>577058</v>
      </c>
      <c r="N163" s="85">
        <v>94730</v>
      </c>
      <c r="O163" s="85">
        <v>1094421</v>
      </c>
      <c r="P163" s="85"/>
      <c r="Q163" s="85">
        <v>-92726</v>
      </c>
      <c r="R163" s="85"/>
      <c r="S163" s="85">
        <v>28394</v>
      </c>
      <c r="T163" s="85"/>
      <c r="U163" s="85">
        <v>-64332</v>
      </c>
    </row>
    <row r="164" spans="1:21" ht="15" x14ac:dyDescent="0.25">
      <c r="A164" s="61">
        <v>311</v>
      </c>
      <c r="B164" s="62" t="s">
        <v>175</v>
      </c>
      <c r="C164" s="84">
        <v>0</v>
      </c>
      <c r="D164" s="15">
        <v>0</v>
      </c>
      <c r="E164" s="85">
        <v>0</v>
      </c>
      <c r="F164" s="85">
        <v>0</v>
      </c>
      <c r="G164" s="85">
        <v>0</v>
      </c>
      <c r="H164" s="85">
        <v>0</v>
      </c>
      <c r="I164" s="85">
        <v>0</v>
      </c>
      <c r="J164" s="85"/>
      <c r="K164" s="85">
        <v>0</v>
      </c>
      <c r="L164" s="85">
        <v>0</v>
      </c>
      <c r="M164" s="85">
        <v>0</v>
      </c>
      <c r="N164" s="85">
        <v>0</v>
      </c>
      <c r="O164" s="85">
        <v>0</v>
      </c>
      <c r="P164" s="85"/>
      <c r="Q164" s="85">
        <v>0</v>
      </c>
      <c r="R164" s="85"/>
      <c r="S164" s="85">
        <v>0</v>
      </c>
      <c r="T164" s="85"/>
      <c r="U164" s="85">
        <v>0</v>
      </c>
    </row>
    <row r="165" spans="1:21" ht="15" x14ac:dyDescent="0.25">
      <c r="A165" s="61">
        <v>319</v>
      </c>
      <c r="B165" s="62" t="s">
        <v>176</v>
      </c>
      <c r="C165" s="84">
        <v>0</v>
      </c>
      <c r="D165" s="15">
        <v>0</v>
      </c>
      <c r="E165" s="85">
        <v>0</v>
      </c>
      <c r="F165" s="85">
        <v>0</v>
      </c>
      <c r="G165" s="85">
        <v>0</v>
      </c>
      <c r="H165" s="85">
        <v>0</v>
      </c>
      <c r="I165" s="85">
        <v>0</v>
      </c>
      <c r="J165" s="85"/>
      <c r="K165" s="85">
        <v>0</v>
      </c>
      <c r="L165" s="85">
        <v>0</v>
      </c>
      <c r="M165" s="85">
        <v>0</v>
      </c>
      <c r="N165" s="85">
        <v>0</v>
      </c>
      <c r="O165" s="85">
        <v>0</v>
      </c>
      <c r="P165" s="85"/>
      <c r="Q165" s="85">
        <v>0</v>
      </c>
      <c r="R165" s="85"/>
      <c r="S165" s="85">
        <v>0</v>
      </c>
      <c r="T165" s="85"/>
      <c r="U165" s="85">
        <v>0</v>
      </c>
    </row>
    <row r="166" spans="1:21" ht="15" x14ac:dyDescent="0.25">
      <c r="A166" s="61">
        <v>320</v>
      </c>
      <c r="B166" s="62" t="s">
        <v>177</v>
      </c>
      <c r="C166" s="84">
        <v>8.3950219389666695E-4</v>
      </c>
      <c r="D166" s="15">
        <v>569920</v>
      </c>
      <c r="E166" s="85">
        <v>0</v>
      </c>
      <c r="F166" s="85">
        <v>0</v>
      </c>
      <c r="G166" s="85">
        <v>0</v>
      </c>
      <c r="H166" s="85">
        <v>131209</v>
      </c>
      <c r="I166" s="85">
        <v>131209</v>
      </c>
      <c r="J166" s="85"/>
      <c r="K166" s="85">
        <v>289186</v>
      </c>
      <c r="L166" s="85">
        <v>0</v>
      </c>
      <c r="M166" s="85">
        <v>394850</v>
      </c>
      <c r="N166" s="85">
        <v>2715</v>
      </c>
      <c r="O166" s="85">
        <v>686751</v>
      </c>
      <c r="P166" s="85"/>
      <c r="Q166" s="85">
        <v>-63447</v>
      </c>
      <c r="R166" s="85"/>
      <c r="S166" s="85">
        <v>26962</v>
      </c>
      <c r="T166" s="85"/>
      <c r="U166" s="85">
        <v>-36485</v>
      </c>
    </row>
    <row r="167" spans="1:21" ht="15" x14ac:dyDescent="0.25">
      <c r="A167" s="61">
        <v>325</v>
      </c>
      <c r="B167" s="62" t="s">
        <v>178</v>
      </c>
      <c r="C167" s="84">
        <v>0</v>
      </c>
      <c r="D167" s="15">
        <v>0</v>
      </c>
      <c r="E167" s="85">
        <v>0</v>
      </c>
      <c r="F167" s="85">
        <v>0</v>
      </c>
      <c r="G167" s="85">
        <v>0</v>
      </c>
      <c r="H167" s="85">
        <v>0</v>
      </c>
      <c r="I167" s="85">
        <v>0</v>
      </c>
      <c r="J167" s="85"/>
      <c r="K167" s="85">
        <v>0</v>
      </c>
      <c r="L167" s="85">
        <v>0</v>
      </c>
      <c r="M167" s="85">
        <v>0</v>
      </c>
      <c r="N167" s="85">
        <v>0</v>
      </c>
      <c r="O167" s="85">
        <v>0</v>
      </c>
      <c r="P167" s="85"/>
      <c r="Q167" s="85">
        <v>0</v>
      </c>
      <c r="R167" s="85"/>
      <c r="S167" s="85">
        <v>0</v>
      </c>
      <c r="T167" s="85"/>
      <c r="U167" s="85">
        <v>0</v>
      </c>
    </row>
    <row r="168" spans="1:21" ht="15" x14ac:dyDescent="0.25">
      <c r="A168" s="61">
        <v>326</v>
      </c>
      <c r="B168" s="62" t="s">
        <v>179</v>
      </c>
      <c r="C168" s="84">
        <v>0</v>
      </c>
      <c r="D168" s="15">
        <v>0</v>
      </c>
      <c r="E168" s="85">
        <v>0</v>
      </c>
      <c r="F168" s="85">
        <v>0</v>
      </c>
      <c r="G168" s="85">
        <v>0</v>
      </c>
      <c r="H168" s="85">
        <v>0</v>
      </c>
      <c r="I168" s="85">
        <v>0</v>
      </c>
      <c r="J168" s="85"/>
      <c r="K168" s="85">
        <v>0</v>
      </c>
      <c r="L168" s="85">
        <v>0</v>
      </c>
      <c r="M168" s="85">
        <v>0</v>
      </c>
      <c r="N168" s="85">
        <v>0</v>
      </c>
      <c r="O168" s="85">
        <v>0</v>
      </c>
      <c r="P168" s="85"/>
      <c r="Q168" s="85">
        <v>0</v>
      </c>
      <c r="R168" s="85"/>
      <c r="S168" s="85">
        <v>0</v>
      </c>
      <c r="T168" s="85"/>
      <c r="U168" s="85">
        <v>0</v>
      </c>
    </row>
    <row r="169" spans="1:21" ht="15" x14ac:dyDescent="0.25">
      <c r="A169" s="61">
        <v>330</v>
      </c>
      <c r="B169" s="62" t="s">
        <v>180</v>
      </c>
      <c r="C169" s="84">
        <v>6.9298915164577803E-6</v>
      </c>
      <c r="D169" s="15">
        <v>4704</v>
      </c>
      <c r="E169" s="85">
        <v>0</v>
      </c>
      <c r="F169" s="85">
        <v>0</v>
      </c>
      <c r="G169" s="85">
        <v>0</v>
      </c>
      <c r="H169" s="85">
        <v>5254</v>
      </c>
      <c r="I169" s="85">
        <v>5254</v>
      </c>
      <c r="J169" s="85"/>
      <c r="K169" s="85">
        <v>2387</v>
      </c>
      <c r="L169" s="85">
        <v>0</v>
      </c>
      <c r="M169" s="85">
        <v>3259</v>
      </c>
      <c r="N169" s="85">
        <v>10175</v>
      </c>
      <c r="O169" s="85">
        <v>15821</v>
      </c>
      <c r="P169" s="85"/>
      <c r="Q169" s="85">
        <v>-524</v>
      </c>
      <c r="R169" s="85"/>
      <c r="S169" s="85">
        <v>-1421</v>
      </c>
      <c r="T169" s="85"/>
      <c r="U169" s="85">
        <v>-1945</v>
      </c>
    </row>
    <row r="170" spans="1:21" ht="15" x14ac:dyDescent="0.25">
      <c r="A170" s="61">
        <v>350</v>
      </c>
      <c r="B170" s="62" t="s">
        <v>181</v>
      </c>
      <c r="C170" s="84">
        <v>3.523813838856736E-4</v>
      </c>
      <c r="D170" s="15">
        <v>239225</v>
      </c>
      <c r="E170" s="85">
        <v>0</v>
      </c>
      <c r="F170" s="85">
        <v>0</v>
      </c>
      <c r="G170" s="85">
        <v>0</v>
      </c>
      <c r="H170" s="85">
        <v>73196</v>
      </c>
      <c r="I170" s="85">
        <v>73196</v>
      </c>
      <c r="J170" s="85"/>
      <c r="K170" s="85">
        <v>121386</v>
      </c>
      <c r="L170" s="85">
        <v>0</v>
      </c>
      <c r="M170" s="85">
        <v>165739</v>
      </c>
      <c r="N170" s="85">
        <v>0</v>
      </c>
      <c r="O170" s="85">
        <v>287125</v>
      </c>
      <c r="P170" s="85"/>
      <c r="Q170" s="85">
        <v>-26632</v>
      </c>
      <c r="R170" s="85"/>
      <c r="S170" s="85">
        <v>16410</v>
      </c>
      <c r="T170" s="85"/>
      <c r="U170" s="85">
        <v>-10222</v>
      </c>
    </row>
    <row r="171" spans="1:21" ht="15" x14ac:dyDescent="0.25">
      <c r="A171" s="61">
        <v>360</v>
      </c>
      <c r="B171" s="62" t="s">
        <v>182</v>
      </c>
      <c r="C171" s="84">
        <v>2.6411023733217547E-4</v>
      </c>
      <c r="D171" s="15">
        <v>179301</v>
      </c>
      <c r="E171" s="85">
        <v>0</v>
      </c>
      <c r="F171" s="85">
        <v>0</v>
      </c>
      <c r="G171" s="85">
        <v>0</v>
      </c>
      <c r="H171" s="85">
        <v>87042</v>
      </c>
      <c r="I171" s="85">
        <v>87042</v>
      </c>
      <c r="J171" s="85"/>
      <c r="K171" s="85">
        <v>90979</v>
      </c>
      <c r="L171" s="85">
        <v>0</v>
      </c>
      <c r="M171" s="85">
        <v>124221</v>
      </c>
      <c r="N171" s="85">
        <v>50642</v>
      </c>
      <c r="O171" s="85">
        <v>265842</v>
      </c>
      <c r="P171" s="85"/>
      <c r="Q171" s="85">
        <v>-19961</v>
      </c>
      <c r="R171" s="85"/>
      <c r="S171" s="85">
        <v>11102</v>
      </c>
      <c r="T171" s="85"/>
      <c r="U171" s="85">
        <v>-8859</v>
      </c>
    </row>
    <row r="172" spans="1:21" ht="15" x14ac:dyDescent="0.25">
      <c r="A172" s="61">
        <v>400</v>
      </c>
      <c r="B172" s="62" t="s">
        <v>183</v>
      </c>
      <c r="C172" s="84">
        <v>8.6318922946784017E-5</v>
      </c>
      <c r="D172" s="15">
        <v>58601</v>
      </c>
      <c r="E172" s="85">
        <v>0</v>
      </c>
      <c r="F172" s="85">
        <v>0</v>
      </c>
      <c r="G172" s="85">
        <v>0</v>
      </c>
      <c r="H172" s="85">
        <v>93501</v>
      </c>
      <c r="I172" s="85">
        <v>93501</v>
      </c>
      <c r="J172" s="85"/>
      <c r="K172" s="85">
        <v>29735</v>
      </c>
      <c r="L172" s="85">
        <v>0</v>
      </c>
      <c r="M172" s="85">
        <v>40599</v>
      </c>
      <c r="N172" s="85">
        <v>0</v>
      </c>
      <c r="O172" s="85">
        <v>70334</v>
      </c>
      <c r="P172" s="85"/>
      <c r="Q172" s="85">
        <v>-6523</v>
      </c>
      <c r="R172" s="85"/>
      <c r="S172" s="85">
        <v>21942</v>
      </c>
      <c r="T172" s="85"/>
      <c r="U172" s="85">
        <v>15419</v>
      </c>
    </row>
    <row r="173" spans="1:21" ht="15" x14ac:dyDescent="0.25">
      <c r="A173" s="61">
        <v>402</v>
      </c>
      <c r="B173" s="62" t="s">
        <v>184</v>
      </c>
      <c r="C173" s="84">
        <v>1.7280192643684248E-3</v>
      </c>
      <c r="D173" s="15">
        <v>1173120</v>
      </c>
      <c r="E173" s="85">
        <v>0</v>
      </c>
      <c r="F173" s="85">
        <v>0</v>
      </c>
      <c r="G173" s="85">
        <v>0</v>
      </c>
      <c r="H173" s="85">
        <v>39283</v>
      </c>
      <c r="I173" s="85">
        <v>39283</v>
      </c>
      <c r="J173" s="85"/>
      <c r="K173" s="85">
        <v>595255</v>
      </c>
      <c r="L173" s="85">
        <v>0</v>
      </c>
      <c r="M173" s="85">
        <v>812754</v>
      </c>
      <c r="N173" s="85">
        <v>73751</v>
      </c>
      <c r="O173" s="85">
        <v>1481760</v>
      </c>
      <c r="P173" s="85"/>
      <c r="Q173" s="85">
        <v>-130599</v>
      </c>
      <c r="R173" s="85"/>
      <c r="S173" s="85">
        <v>-11571</v>
      </c>
      <c r="T173" s="85"/>
      <c r="U173" s="85">
        <v>-142170</v>
      </c>
    </row>
    <row r="174" spans="1:21" ht="15" x14ac:dyDescent="0.25">
      <c r="A174" s="61">
        <v>403</v>
      </c>
      <c r="B174" s="62" t="s">
        <v>185</v>
      </c>
      <c r="C174" s="84">
        <v>5.325135248787383E-3</v>
      </c>
      <c r="D174" s="15">
        <v>3615129</v>
      </c>
      <c r="E174" s="85">
        <v>0</v>
      </c>
      <c r="F174" s="85">
        <v>0</v>
      </c>
      <c r="G174" s="85">
        <v>0</v>
      </c>
      <c r="H174" s="85">
        <v>192670</v>
      </c>
      <c r="I174" s="85">
        <v>192670</v>
      </c>
      <c r="J174" s="85"/>
      <c r="K174" s="85">
        <v>1834363</v>
      </c>
      <c r="L174" s="85">
        <v>0</v>
      </c>
      <c r="M174" s="85">
        <v>2504616</v>
      </c>
      <c r="N174" s="85">
        <v>49069</v>
      </c>
      <c r="O174" s="85">
        <v>4388048</v>
      </c>
      <c r="P174" s="85"/>
      <c r="Q174" s="85">
        <v>-402458</v>
      </c>
      <c r="R174" s="85"/>
      <c r="S174" s="85">
        <v>43320</v>
      </c>
      <c r="T174" s="85"/>
      <c r="U174" s="85">
        <v>-359138</v>
      </c>
    </row>
    <row r="175" spans="1:21" ht="15" x14ac:dyDescent="0.25">
      <c r="A175" s="61">
        <v>405</v>
      </c>
      <c r="B175" s="62" t="s">
        <v>186</v>
      </c>
      <c r="C175" s="84">
        <v>3.0575069806183557E-5</v>
      </c>
      <c r="D175" s="15">
        <v>20759</v>
      </c>
      <c r="E175" s="85">
        <v>0</v>
      </c>
      <c r="F175" s="85">
        <v>0</v>
      </c>
      <c r="G175" s="85">
        <v>0</v>
      </c>
      <c r="H175" s="85">
        <v>10391</v>
      </c>
      <c r="I175" s="85">
        <v>10391</v>
      </c>
      <c r="J175" s="85"/>
      <c r="K175" s="85">
        <v>10532</v>
      </c>
      <c r="L175" s="85">
        <v>0</v>
      </c>
      <c r="M175" s="85">
        <v>14381</v>
      </c>
      <c r="N175" s="85">
        <v>6107</v>
      </c>
      <c r="O175" s="85">
        <v>31020</v>
      </c>
      <c r="P175" s="85"/>
      <c r="Q175" s="85">
        <v>-2311</v>
      </c>
      <c r="R175" s="85"/>
      <c r="S175" s="85">
        <v>693</v>
      </c>
      <c r="T175" s="85"/>
      <c r="U175" s="85">
        <v>-1618</v>
      </c>
    </row>
    <row r="176" spans="1:21" ht="15" x14ac:dyDescent="0.25">
      <c r="A176" s="61">
        <v>407</v>
      </c>
      <c r="B176" s="62" t="s">
        <v>187</v>
      </c>
      <c r="C176" s="84">
        <v>1.8177780187045691E-5</v>
      </c>
      <c r="D176" s="15">
        <v>12340</v>
      </c>
      <c r="E176" s="85">
        <v>0</v>
      </c>
      <c r="F176" s="85">
        <v>0</v>
      </c>
      <c r="G176" s="85">
        <v>0</v>
      </c>
      <c r="H176" s="85">
        <v>0</v>
      </c>
      <c r="I176" s="85">
        <v>0</v>
      </c>
      <c r="J176" s="85"/>
      <c r="K176" s="85">
        <v>6262</v>
      </c>
      <c r="L176" s="85">
        <v>0</v>
      </c>
      <c r="M176" s="85">
        <v>8550</v>
      </c>
      <c r="N176" s="85">
        <v>39243</v>
      </c>
      <c r="O176" s="85">
        <v>54055</v>
      </c>
      <c r="P176" s="85"/>
      <c r="Q176" s="85">
        <v>-1375</v>
      </c>
      <c r="R176" s="85"/>
      <c r="S176" s="85">
        <v>-9038</v>
      </c>
      <c r="T176" s="85"/>
      <c r="U176" s="85">
        <v>-10413</v>
      </c>
    </row>
    <row r="177" spans="1:21" ht="15" x14ac:dyDescent="0.25">
      <c r="A177" s="61">
        <v>408</v>
      </c>
      <c r="B177" s="62" t="s">
        <v>188</v>
      </c>
      <c r="C177" s="84">
        <v>0</v>
      </c>
      <c r="D177" s="15">
        <v>0</v>
      </c>
      <c r="E177" s="85">
        <v>0</v>
      </c>
      <c r="F177" s="85">
        <v>0</v>
      </c>
      <c r="G177" s="85">
        <v>0</v>
      </c>
      <c r="H177" s="85">
        <v>0</v>
      </c>
      <c r="I177" s="85">
        <v>0</v>
      </c>
      <c r="J177" s="85"/>
      <c r="K177" s="85">
        <v>0</v>
      </c>
      <c r="L177" s="85">
        <v>0</v>
      </c>
      <c r="M177" s="85">
        <v>0</v>
      </c>
      <c r="N177" s="85">
        <v>0</v>
      </c>
      <c r="O177" s="85">
        <v>0</v>
      </c>
      <c r="P177" s="85"/>
      <c r="Q177" s="85">
        <v>0</v>
      </c>
      <c r="R177" s="85"/>
      <c r="S177" s="85">
        <v>0</v>
      </c>
      <c r="T177" s="85"/>
      <c r="U177" s="85">
        <v>0</v>
      </c>
    </row>
    <row r="178" spans="1:21" ht="15" x14ac:dyDescent="0.25">
      <c r="A178" s="61">
        <v>409</v>
      </c>
      <c r="B178" s="62" t="s">
        <v>189</v>
      </c>
      <c r="C178" s="84">
        <v>2.1322609828219943E-3</v>
      </c>
      <c r="D178" s="15">
        <v>1447552</v>
      </c>
      <c r="E178" s="85">
        <v>0</v>
      </c>
      <c r="F178" s="85">
        <v>0</v>
      </c>
      <c r="G178" s="85">
        <v>0</v>
      </c>
      <c r="H178" s="85">
        <v>0</v>
      </c>
      <c r="I178" s="85">
        <v>0</v>
      </c>
      <c r="J178" s="85"/>
      <c r="K178" s="85">
        <v>734506</v>
      </c>
      <c r="L178" s="85">
        <v>0</v>
      </c>
      <c r="M178" s="85">
        <v>1002884</v>
      </c>
      <c r="N178" s="85">
        <v>248258</v>
      </c>
      <c r="O178" s="85">
        <v>1985648</v>
      </c>
      <c r="P178" s="85"/>
      <c r="Q178" s="85">
        <v>-161150</v>
      </c>
      <c r="R178" s="85"/>
      <c r="S178" s="85">
        <v>-55002</v>
      </c>
      <c r="T178" s="85"/>
      <c r="U178" s="85">
        <v>-216152</v>
      </c>
    </row>
    <row r="179" spans="1:21" ht="15" x14ac:dyDescent="0.25">
      <c r="A179" s="61">
        <v>411</v>
      </c>
      <c r="B179" s="62" t="s">
        <v>190</v>
      </c>
      <c r="C179" s="84">
        <v>2.8816837956066287E-3</v>
      </c>
      <c r="D179" s="15">
        <v>1956319</v>
      </c>
      <c r="E179" s="85">
        <v>0</v>
      </c>
      <c r="F179" s="85">
        <v>0</v>
      </c>
      <c r="G179" s="85">
        <v>0</v>
      </c>
      <c r="H179" s="85">
        <v>60816</v>
      </c>
      <c r="I179" s="85">
        <v>60816</v>
      </c>
      <c r="J179" s="85"/>
      <c r="K179" s="85">
        <v>992661</v>
      </c>
      <c r="L179" s="85">
        <v>0</v>
      </c>
      <c r="M179" s="85">
        <v>1355367</v>
      </c>
      <c r="N179" s="85">
        <v>55829</v>
      </c>
      <c r="O179" s="85">
        <v>2403857</v>
      </c>
      <c r="P179" s="85"/>
      <c r="Q179" s="85">
        <v>-217790</v>
      </c>
      <c r="R179" s="85"/>
      <c r="S179" s="85">
        <v>-134</v>
      </c>
      <c r="T179" s="85"/>
      <c r="U179" s="85">
        <v>-217924</v>
      </c>
    </row>
    <row r="180" spans="1:21" ht="15" x14ac:dyDescent="0.25">
      <c r="A180" s="61">
        <v>413</v>
      </c>
      <c r="B180" s="62" t="s">
        <v>191</v>
      </c>
      <c r="C180" s="84">
        <v>9.0287830373641522E-5</v>
      </c>
      <c r="D180" s="15">
        <v>61295</v>
      </c>
      <c r="E180" s="85">
        <v>0</v>
      </c>
      <c r="F180" s="85">
        <v>0</v>
      </c>
      <c r="G180" s="85">
        <v>0</v>
      </c>
      <c r="H180" s="85">
        <v>10979</v>
      </c>
      <c r="I180" s="85">
        <v>10979</v>
      </c>
      <c r="J180" s="85"/>
      <c r="K180" s="85">
        <v>31102</v>
      </c>
      <c r="L180" s="85">
        <v>0</v>
      </c>
      <c r="M180" s="85">
        <v>42466</v>
      </c>
      <c r="N180" s="85">
        <v>14257</v>
      </c>
      <c r="O180" s="85">
        <v>87825</v>
      </c>
      <c r="P180" s="85"/>
      <c r="Q180" s="85">
        <v>-6825</v>
      </c>
      <c r="R180" s="85"/>
      <c r="S180" s="85">
        <v>142</v>
      </c>
      <c r="T180" s="85"/>
      <c r="U180" s="85">
        <v>-6683</v>
      </c>
    </row>
    <row r="181" spans="1:21" ht="15" x14ac:dyDescent="0.25">
      <c r="A181" s="61">
        <v>417</v>
      </c>
      <c r="B181" s="62" t="s">
        <v>192</v>
      </c>
      <c r="C181" s="84">
        <v>3.9982075238707847E-5</v>
      </c>
      <c r="D181" s="15">
        <v>27143</v>
      </c>
      <c r="E181" s="85">
        <v>0</v>
      </c>
      <c r="F181" s="85">
        <v>0</v>
      </c>
      <c r="G181" s="85">
        <v>0</v>
      </c>
      <c r="H181" s="85">
        <v>6602</v>
      </c>
      <c r="I181" s="85">
        <v>6602</v>
      </c>
      <c r="J181" s="85"/>
      <c r="K181" s="85">
        <v>13773</v>
      </c>
      <c r="L181" s="85">
        <v>0</v>
      </c>
      <c r="M181" s="85">
        <v>18805</v>
      </c>
      <c r="N181" s="85">
        <v>15456</v>
      </c>
      <c r="O181" s="85">
        <v>48034</v>
      </c>
      <c r="P181" s="85"/>
      <c r="Q181" s="85">
        <v>-3022</v>
      </c>
      <c r="R181" s="85"/>
      <c r="S181" s="85">
        <v>-1854</v>
      </c>
      <c r="T181" s="85"/>
      <c r="U181" s="85">
        <v>-4876</v>
      </c>
    </row>
    <row r="182" spans="1:21" ht="15" x14ac:dyDescent="0.25">
      <c r="A182" s="61">
        <v>423</v>
      </c>
      <c r="B182" s="62" t="s">
        <v>193</v>
      </c>
      <c r="C182" s="84">
        <v>4.2863697922683561E-4</v>
      </c>
      <c r="D182" s="15">
        <v>290993</v>
      </c>
      <c r="E182" s="85">
        <v>0</v>
      </c>
      <c r="F182" s="85">
        <v>0</v>
      </c>
      <c r="G182" s="85">
        <v>0</v>
      </c>
      <c r="H182" s="85">
        <v>74103</v>
      </c>
      <c r="I182" s="85">
        <v>74103</v>
      </c>
      <c r="J182" s="85"/>
      <c r="K182" s="85">
        <v>147654</v>
      </c>
      <c r="L182" s="85">
        <v>0</v>
      </c>
      <c r="M182" s="85">
        <v>201604</v>
      </c>
      <c r="N182" s="85">
        <v>8444</v>
      </c>
      <c r="O182" s="85">
        <v>357702</v>
      </c>
      <c r="P182" s="85"/>
      <c r="Q182" s="85">
        <v>-32395</v>
      </c>
      <c r="R182" s="85"/>
      <c r="S182" s="85">
        <v>14052</v>
      </c>
      <c r="T182" s="85"/>
      <c r="U182" s="85">
        <v>-18343</v>
      </c>
    </row>
    <row r="183" spans="1:21" ht="15" x14ac:dyDescent="0.25">
      <c r="A183" s="61">
        <v>425</v>
      </c>
      <c r="B183" s="62" t="s">
        <v>194</v>
      </c>
      <c r="C183" s="84">
        <v>1.4967854101764196E-3</v>
      </c>
      <c r="D183" s="15">
        <v>1016140</v>
      </c>
      <c r="E183" s="85">
        <v>0</v>
      </c>
      <c r="F183" s="85">
        <v>0</v>
      </c>
      <c r="G183" s="85">
        <v>0</v>
      </c>
      <c r="H183" s="85">
        <v>349714</v>
      </c>
      <c r="I183" s="85">
        <v>349714</v>
      </c>
      <c r="J183" s="85"/>
      <c r="K183" s="85">
        <v>515602</v>
      </c>
      <c r="L183" s="85">
        <v>0</v>
      </c>
      <c r="M183" s="85">
        <v>703996</v>
      </c>
      <c r="N183" s="85">
        <v>0</v>
      </c>
      <c r="O183" s="85">
        <v>1219598</v>
      </c>
      <c r="P183" s="85"/>
      <c r="Q183" s="85">
        <v>-113122</v>
      </c>
      <c r="R183" s="85"/>
      <c r="S183" s="85">
        <v>80641</v>
      </c>
      <c r="T183" s="85"/>
      <c r="U183" s="85">
        <v>-32481</v>
      </c>
    </row>
    <row r="184" spans="1:21" ht="15" x14ac:dyDescent="0.25">
      <c r="A184" s="61">
        <v>440</v>
      </c>
      <c r="B184" s="62" t="s">
        <v>195</v>
      </c>
      <c r="C184" s="84">
        <v>8.9103813453334426E-3</v>
      </c>
      <c r="D184" s="15">
        <v>6049084</v>
      </c>
      <c r="E184" s="85">
        <v>0</v>
      </c>
      <c r="F184" s="85">
        <v>0</v>
      </c>
      <c r="G184" s="85">
        <v>0</v>
      </c>
      <c r="H184" s="85">
        <v>0</v>
      </c>
      <c r="I184" s="85">
        <v>0</v>
      </c>
      <c r="J184" s="85"/>
      <c r="K184" s="85">
        <v>3069383</v>
      </c>
      <c r="L184" s="85">
        <v>0</v>
      </c>
      <c r="M184" s="85">
        <v>4190895</v>
      </c>
      <c r="N184" s="85">
        <v>278567</v>
      </c>
      <c r="O184" s="85">
        <v>7538845</v>
      </c>
      <c r="P184" s="85"/>
      <c r="Q184" s="85">
        <v>-673420</v>
      </c>
      <c r="R184" s="85"/>
      <c r="S184" s="85">
        <v>-68829</v>
      </c>
      <c r="T184" s="85"/>
      <c r="U184" s="85">
        <v>-742249</v>
      </c>
    </row>
    <row r="185" spans="1:21" ht="15" x14ac:dyDescent="0.25">
      <c r="A185" s="61">
        <v>450</v>
      </c>
      <c r="B185" s="62" t="s">
        <v>196</v>
      </c>
      <c r="C185" s="84">
        <v>0</v>
      </c>
      <c r="D185" s="15">
        <v>0</v>
      </c>
      <c r="E185" s="85">
        <v>0</v>
      </c>
      <c r="F185" s="85">
        <v>0</v>
      </c>
      <c r="G185" s="85">
        <v>0</v>
      </c>
      <c r="H185" s="85">
        <v>0</v>
      </c>
      <c r="I185" s="85">
        <v>0</v>
      </c>
      <c r="J185" s="85"/>
      <c r="K185" s="85">
        <v>0</v>
      </c>
      <c r="L185" s="85">
        <v>0</v>
      </c>
      <c r="M185" s="85">
        <v>0</v>
      </c>
      <c r="N185" s="85">
        <v>0</v>
      </c>
      <c r="O185" s="85">
        <v>0</v>
      </c>
      <c r="P185" s="85"/>
      <c r="Q185" s="85">
        <v>0</v>
      </c>
      <c r="R185" s="85"/>
      <c r="S185" s="85">
        <v>0</v>
      </c>
      <c r="T185" s="85"/>
      <c r="U185" s="85">
        <v>0</v>
      </c>
    </row>
    <row r="186" spans="1:21" ht="15" x14ac:dyDescent="0.25">
      <c r="A186" s="61">
        <v>451</v>
      </c>
      <c r="B186" s="62" t="s">
        <v>197</v>
      </c>
      <c r="C186" s="84">
        <v>0</v>
      </c>
      <c r="D186" s="15">
        <v>0</v>
      </c>
      <c r="E186" s="85">
        <v>0</v>
      </c>
      <c r="F186" s="85">
        <v>0</v>
      </c>
      <c r="G186" s="85">
        <v>0</v>
      </c>
      <c r="H186" s="85">
        <v>0</v>
      </c>
      <c r="I186" s="85">
        <v>0</v>
      </c>
      <c r="J186" s="85"/>
      <c r="K186" s="85">
        <v>0</v>
      </c>
      <c r="L186" s="85">
        <v>0</v>
      </c>
      <c r="M186" s="85">
        <v>0</v>
      </c>
      <c r="N186" s="85">
        <v>0</v>
      </c>
      <c r="O186" s="85">
        <v>0</v>
      </c>
      <c r="P186" s="85"/>
      <c r="Q186" s="85">
        <v>0</v>
      </c>
      <c r="R186" s="85"/>
      <c r="S186" s="85">
        <v>0</v>
      </c>
      <c r="T186" s="85"/>
      <c r="U186" s="85">
        <v>0</v>
      </c>
    </row>
    <row r="187" spans="1:21" ht="15" x14ac:dyDescent="0.25">
      <c r="A187" s="61">
        <v>452</v>
      </c>
      <c r="B187" s="62" t="s">
        <v>198</v>
      </c>
      <c r="C187" s="84">
        <v>0</v>
      </c>
      <c r="D187" s="15">
        <v>0</v>
      </c>
      <c r="E187" s="85">
        <v>0</v>
      </c>
      <c r="F187" s="85">
        <v>0</v>
      </c>
      <c r="G187" s="85">
        <v>0</v>
      </c>
      <c r="H187" s="85">
        <v>0</v>
      </c>
      <c r="I187" s="85">
        <v>0</v>
      </c>
      <c r="J187" s="85"/>
      <c r="K187" s="85">
        <v>0</v>
      </c>
      <c r="L187" s="85">
        <v>0</v>
      </c>
      <c r="M187" s="85">
        <v>0</v>
      </c>
      <c r="N187" s="85">
        <v>0</v>
      </c>
      <c r="O187" s="85">
        <v>0</v>
      </c>
      <c r="P187" s="85"/>
      <c r="Q187" s="85">
        <v>0</v>
      </c>
      <c r="R187" s="85"/>
      <c r="S187" s="85">
        <v>0</v>
      </c>
      <c r="T187" s="85"/>
      <c r="U187" s="85">
        <v>0</v>
      </c>
    </row>
    <row r="188" spans="1:21" ht="15" x14ac:dyDescent="0.25">
      <c r="A188" s="61">
        <v>453</v>
      </c>
      <c r="B188" s="62" t="s">
        <v>199</v>
      </c>
      <c r="C188" s="84">
        <v>0</v>
      </c>
      <c r="D188" s="15">
        <v>0</v>
      </c>
      <c r="E188" s="85">
        <v>0</v>
      </c>
      <c r="F188" s="85">
        <v>0</v>
      </c>
      <c r="G188" s="85">
        <v>0</v>
      </c>
      <c r="H188" s="85">
        <v>0</v>
      </c>
      <c r="I188" s="85">
        <v>0</v>
      </c>
      <c r="J188" s="85"/>
      <c r="K188" s="85">
        <v>0</v>
      </c>
      <c r="L188" s="85">
        <v>0</v>
      </c>
      <c r="M188" s="85">
        <v>0</v>
      </c>
      <c r="N188" s="85">
        <v>0</v>
      </c>
      <c r="O188" s="85">
        <v>0</v>
      </c>
      <c r="P188" s="85"/>
      <c r="Q188" s="85">
        <v>0</v>
      </c>
      <c r="R188" s="85"/>
      <c r="S188" s="85">
        <v>0</v>
      </c>
      <c r="T188" s="85"/>
      <c r="U188" s="85">
        <v>0</v>
      </c>
    </row>
    <row r="189" spans="1:21" ht="15" x14ac:dyDescent="0.25">
      <c r="A189" s="61">
        <v>454</v>
      </c>
      <c r="B189" s="62" t="s">
        <v>200</v>
      </c>
      <c r="C189" s="84">
        <v>4.2680195600817469E-5</v>
      </c>
      <c r="D189" s="15">
        <v>28973</v>
      </c>
      <c r="E189" s="85">
        <v>0</v>
      </c>
      <c r="F189" s="85">
        <v>0</v>
      </c>
      <c r="G189" s="85">
        <v>0</v>
      </c>
      <c r="H189" s="85">
        <v>21252</v>
      </c>
      <c r="I189" s="85">
        <v>21252</v>
      </c>
      <c r="J189" s="85"/>
      <c r="K189" s="85">
        <v>14702</v>
      </c>
      <c r="L189" s="85">
        <v>0</v>
      </c>
      <c r="M189" s="85">
        <v>20074</v>
      </c>
      <c r="N189" s="85">
        <v>0</v>
      </c>
      <c r="O189" s="85">
        <v>34776</v>
      </c>
      <c r="P189" s="85"/>
      <c r="Q189" s="85">
        <v>-3227</v>
      </c>
      <c r="R189" s="85"/>
      <c r="S189" s="85">
        <v>4727</v>
      </c>
      <c r="T189" s="85"/>
      <c r="U189" s="85">
        <v>1500</v>
      </c>
    </row>
    <row r="190" spans="1:21" ht="15" x14ac:dyDescent="0.25">
      <c r="A190" s="61">
        <v>501</v>
      </c>
      <c r="B190" s="62" t="s">
        <v>201</v>
      </c>
      <c r="C190" s="84">
        <v>8.9733507698266463E-2</v>
      </c>
      <c r="D190" s="15">
        <v>60918294</v>
      </c>
      <c r="E190" s="85">
        <v>0</v>
      </c>
      <c r="F190" s="85">
        <v>0</v>
      </c>
      <c r="G190" s="85">
        <v>0</v>
      </c>
      <c r="H190" s="85">
        <v>2990869</v>
      </c>
      <c r="I190" s="85">
        <v>2990869</v>
      </c>
      <c r="J190" s="85"/>
      <c r="K190" s="85">
        <v>30910739</v>
      </c>
      <c r="L190" s="85">
        <v>0</v>
      </c>
      <c r="M190" s="85">
        <v>42205121</v>
      </c>
      <c r="N190" s="85">
        <v>1116039</v>
      </c>
      <c r="O190" s="85">
        <v>74231899</v>
      </c>
      <c r="P190" s="85"/>
      <c r="Q190" s="85">
        <v>-6781783</v>
      </c>
      <c r="R190" s="85"/>
      <c r="S190" s="85">
        <v>625616</v>
      </c>
      <c r="T190" s="85"/>
      <c r="U190" s="85">
        <v>-6156167</v>
      </c>
    </row>
    <row r="191" spans="1:21" ht="15" x14ac:dyDescent="0.25">
      <c r="A191" s="61">
        <v>502</v>
      </c>
      <c r="B191" s="62" t="s">
        <v>202</v>
      </c>
      <c r="C191" s="84">
        <v>0</v>
      </c>
      <c r="D191" s="15">
        <v>0</v>
      </c>
      <c r="E191" s="85">
        <v>0</v>
      </c>
      <c r="F191" s="85">
        <v>0</v>
      </c>
      <c r="G191" s="85">
        <v>0</v>
      </c>
      <c r="H191" s="85">
        <v>0</v>
      </c>
      <c r="I191" s="85">
        <v>0</v>
      </c>
      <c r="J191" s="85"/>
      <c r="K191" s="85">
        <v>0</v>
      </c>
      <c r="L191" s="85">
        <v>0</v>
      </c>
      <c r="M191" s="85">
        <v>0</v>
      </c>
      <c r="N191" s="85">
        <v>0</v>
      </c>
      <c r="O191" s="85">
        <v>0</v>
      </c>
      <c r="P191" s="85"/>
      <c r="Q191" s="85">
        <v>0</v>
      </c>
      <c r="R191" s="85"/>
      <c r="S191" s="85">
        <v>0</v>
      </c>
      <c r="T191" s="85"/>
      <c r="U191" s="85">
        <v>0</v>
      </c>
    </row>
    <row r="192" spans="1:21" ht="15" x14ac:dyDescent="0.25">
      <c r="A192" s="61">
        <v>505</v>
      </c>
      <c r="B192" s="62" t="s">
        <v>203</v>
      </c>
      <c r="C192" s="84">
        <v>6.4286673140358458E-4</v>
      </c>
      <c r="D192" s="15">
        <v>436428</v>
      </c>
      <c r="E192" s="85">
        <v>0</v>
      </c>
      <c r="F192" s="85">
        <v>0</v>
      </c>
      <c r="G192" s="85">
        <v>0</v>
      </c>
      <c r="H192" s="85">
        <v>117644</v>
      </c>
      <c r="I192" s="85">
        <v>117644</v>
      </c>
      <c r="J192" s="85"/>
      <c r="K192" s="85">
        <v>221450</v>
      </c>
      <c r="L192" s="85">
        <v>0</v>
      </c>
      <c r="M192" s="85">
        <v>302365</v>
      </c>
      <c r="N192" s="85">
        <v>9625</v>
      </c>
      <c r="O192" s="85">
        <v>533440</v>
      </c>
      <c r="P192" s="85"/>
      <c r="Q192" s="85">
        <v>-48587</v>
      </c>
      <c r="R192" s="85"/>
      <c r="S192" s="85">
        <v>30228</v>
      </c>
      <c r="T192" s="85"/>
      <c r="U192" s="85">
        <v>-18359</v>
      </c>
    </row>
    <row r="193" spans="1:21" ht="15" x14ac:dyDescent="0.25">
      <c r="A193" s="61">
        <v>506</v>
      </c>
      <c r="B193" s="62" t="s">
        <v>204</v>
      </c>
      <c r="C193" s="84">
        <v>2.4090121191513324E-4</v>
      </c>
      <c r="D193" s="15">
        <v>163542</v>
      </c>
      <c r="E193" s="85">
        <v>0</v>
      </c>
      <c r="F193" s="85">
        <v>0</v>
      </c>
      <c r="G193" s="85">
        <v>0</v>
      </c>
      <c r="H193" s="85">
        <v>21549</v>
      </c>
      <c r="I193" s="85">
        <v>21549</v>
      </c>
      <c r="J193" s="85"/>
      <c r="K193" s="85">
        <v>82984</v>
      </c>
      <c r="L193" s="85">
        <v>0</v>
      </c>
      <c r="M193" s="85">
        <v>113305</v>
      </c>
      <c r="N193" s="85">
        <v>28955</v>
      </c>
      <c r="O193" s="85">
        <v>225244</v>
      </c>
      <c r="P193" s="85"/>
      <c r="Q193" s="85">
        <v>-18207</v>
      </c>
      <c r="R193" s="85"/>
      <c r="S193" s="85">
        <v>214</v>
      </c>
      <c r="T193" s="85"/>
      <c r="U193" s="85">
        <v>-17993</v>
      </c>
    </row>
    <row r="194" spans="1:21" ht="15" x14ac:dyDescent="0.25">
      <c r="A194" s="61">
        <v>507</v>
      </c>
      <c r="B194" s="62" t="s">
        <v>205</v>
      </c>
      <c r="C194" s="84">
        <v>0</v>
      </c>
      <c r="D194" s="15">
        <v>0</v>
      </c>
      <c r="E194" s="85">
        <v>0</v>
      </c>
      <c r="F194" s="85">
        <v>0</v>
      </c>
      <c r="G194" s="85">
        <v>0</v>
      </c>
      <c r="H194" s="85">
        <v>0</v>
      </c>
      <c r="I194" s="85">
        <v>0</v>
      </c>
      <c r="J194" s="85"/>
      <c r="K194" s="85">
        <v>0</v>
      </c>
      <c r="L194" s="85">
        <v>0</v>
      </c>
      <c r="M194" s="85">
        <v>0</v>
      </c>
      <c r="N194" s="85">
        <v>0</v>
      </c>
      <c r="O194" s="85">
        <v>0</v>
      </c>
      <c r="P194" s="85"/>
      <c r="Q194" s="85">
        <v>0</v>
      </c>
      <c r="R194" s="85"/>
      <c r="S194" s="85">
        <v>0</v>
      </c>
      <c r="T194" s="85"/>
      <c r="U194" s="85">
        <v>0</v>
      </c>
    </row>
    <row r="195" spans="1:21" ht="15" x14ac:dyDescent="0.25">
      <c r="A195" s="61">
        <v>601</v>
      </c>
      <c r="B195" s="62" t="s">
        <v>206</v>
      </c>
      <c r="C195" s="84">
        <v>3.3716770196996794E-2</v>
      </c>
      <c r="D195" s="15">
        <v>22889659</v>
      </c>
      <c r="E195" s="85">
        <v>0</v>
      </c>
      <c r="F195" s="85">
        <v>0</v>
      </c>
      <c r="G195" s="85">
        <v>0</v>
      </c>
      <c r="H195" s="85">
        <v>0</v>
      </c>
      <c r="I195" s="85">
        <v>0</v>
      </c>
      <c r="J195" s="85"/>
      <c r="K195" s="85">
        <v>11614505</v>
      </c>
      <c r="L195" s="85">
        <v>0</v>
      </c>
      <c r="M195" s="85">
        <v>15858294</v>
      </c>
      <c r="N195" s="85">
        <v>777826</v>
      </c>
      <c r="O195" s="85">
        <v>28250625</v>
      </c>
      <c r="P195" s="85"/>
      <c r="Q195" s="85">
        <v>-2548213</v>
      </c>
      <c r="R195" s="85"/>
      <c r="S195" s="85">
        <v>-206989</v>
      </c>
      <c r="T195" s="85"/>
      <c r="U195" s="85">
        <v>-2755202</v>
      </c>
    </row>
    <row r="196" spans="1:21" ht="15" x14ac:dyDescent="0.25">
      <c r="A196" s="61">
        <v>602</v>
      </c>
      <c r="B196" s="62" t="s">
        <v>207</v>
      </c>
      <c r="C196" s="84">
        <v>4.7944552402651736E-3</v>
      </c>
      <c r="D196" s="15">
        <v>3254862</v>
      </c>
      <c r="E196" s="85">
        <v>0</v>
      </c>
      <c r="F196" s="85">
        <v>0</v>
      </c>
      <c r="G196" s="85">
        <v>0</v>
      </c>
      <c r="H196" s="85">
        <v>594512</v>
      </c>
      <c r="I196" s="85">
        <v>594512</v>
      </c>
      <c r="J196" s="85"/>
      <c r="K196" s="85">
        <v>1651559</v>
      </c>
      <c r="L196" s="85">
        <v>0</v>
      </c>
      <c r="M196" s="85">
        <v>2255017</v>
      </c>
      <c r="N196" s="85">
        <v>0</v>
      </c>
      <c r="O196" s="85">
        <v>3906576</v>
      </c>
      <c r="P196" s="85"/>
      <c r="Q196" s="85">
        <v>-362351</v>
      </c>
      <c r="R196" s="85"/>
      <c r="S196" s="85">
        <v>138350</v>
      </c>
      <c r="T196" s="85"/>
      <c r="U196" s="85">
        <v>-224001</v>
      </c>
    </row>
    <row r="197" spans="1:21" ht="15" x14ac:dyDescent="0.25">
      <c r="A197" s="61">
        <v>606</v>
      </c>
      <c r="B197" s="62" t="s">
        <v>208</v>
      </c>
      <c r="C197" s="84">
        <v>1.0673523054564514E-4</v>
      </c>
      <c r="D197" s="15">
        <v>72462</v>
      </c>
      <c r="E197" s="85">
        <v>0</v>
      </c>
      <c r="F197" s="85">
        <v>0</v>
      </c>
      <c r="G197" s="85">
        <v>0</v>
      </c>
      <c r="H197" s="85">
        <v>23961</v>
      </c>
      <c r="I197" s="85">
        <v>23961</v>
      </c>
      <c r="J197" s="85"/>
      <c r="K197" s="85">
        <v>36767</v>
      </c>
      <c r="L197" s="85">
        <v>0</v>
      </c>
      <c r="M197" s="85">
        <v>50202</v>
      </c>
      <c r="N197" s="85">
        <v>13063</v>
      </c>
      <c r="O197" s="85">
        <v>100032</v>
      </c>
      <c r="P197" s="85"/>
      <c r="Q197" s="85">
        <v>-8066</v>
      </c>
      <c r="R197" s="85"/>
      <c r="S197" s="85">
        <v>1641</v>
      </c>
      <c r="T197" s="85"/>
      <c r="U197" s="85">
        <v>-6425</v>
      </c>
    </row>
    <row r="198" spans="1:21" ht="15" x14ac:dyDescent="0.25">
      <c r="A198" s="61">
        <v>701</v>
      </c>
      <c r="B198" s="62" t="s">
        <v>209</v>
      </c>
      <c r="C198" s="84">
        <v>3.8487175917633456E-3</v>
      </c>
      <c r="D198" s="15">
        <v>2612819</v>
      </c>
      <c r="E198" s="85">
        <v>0</v>
      </c>
      <c r="F198" s="85">
        <v>0</v>
      </c>
      <c r="G198" s="85">
        <v>0</v>
      </c>
      <c r="H198" s="85">
        <v>363138</v>
      </c>
      <c r="I198" s="85">
        <v>363138</v>
      </c>
      <c r="J198" s="85"/>
      <c r="K198" s="85">
        <v>1325778</v>
      </c>
      <c r="L198" s="85">
        <v>0</v>
      </c>
      <c r="M198" s="85">
        <v>1810200</v>
      </c>
      <c r="N198" s="85">
        <v>0</v>
      </c>
      <c r="O198" s="85">
        <v>3135978</v>
      </c>
      <c r="P198" s="85"/>
      <c r="Q198" s="85">
        <v>-290876</v>
      </c>
      <c r="R198" s="85"/>
      <c r="S198" s="85">
        <v>88374</v>
      </c>
      <c r="T198" s="85"/>
      <c r="U198" s="85">
        <v>-202502</v>
      </c>
    </row>
    <row r="199" spans="1:21" ht="15" x14ac:dyDescent="0.25">
      <c r="A199" s="61">
        <v>702</v>
      </c>
      <c r="B199" s="62" t="s">
        <v>210</v>
      </c>
      <c r="C199" s="84">
        <v>2.4888766492989029E-3</v>
      </c>
      <c r="D199" s="15">
        <v>1689650</v>
      </c>
      <c r="E199" s="85">
        <v>0</v>
      </c>
      <c r="F199" s="85">
        <v>0</v>
      </c>
      <c r="G199" s="85">
        <v>0</v>
      </c>
      <c r="H199" s="85">
        <v>174418</v>
      </c>
      <c r="I199" s="85">
        <v>174418</v>
      </c>
      <c r="J199" s="85"/>
      <c r="K199" s="85">
        <v>857350</v>
      </c>
      <c r="L199" s="85">
        <v>0</v>
      </c>
      <c r="M199" s="85">
        <v>1170614</v>
      </c>
      <c r="N199" s="85">
        <v>135394</v>
      </c>
      <c r="O199" s="85">
        <v>2163358</v>
      </c>
      <c r="P199" s="85"/>
      <c r="Q199" s="85">
        <v>-188102</v>
      </c>
      <c r="R199" s="85"/>
      <c r="S199" s="85">
        <v>22600</v>
      </c>
      <c r="T199" s="85"/>
      <c r="U199" s="85">
        <v>-165502</v>
      </c>
    </row>
    <row r="200" spans="1:21" ht="15" x14ac:dyDescent="0.25">
      <c r="A200" s="61">
        <v>703</v>
      </c>
      <c r="B200" s="62" t="s">
        <v>211</v>
      </c>
      <c r="C200" s="84">
        <v>7.5392021024704861E-3</v>
      </c>
      <c r="D200" s="15">
        <v>5118218</v>
      </c>
      <c r="E200" s="85">
        <v>0</v>
      </c>
      <c r="F200" s="85">
        <v>0</v>
      </c>
      <c r="G200" s="85">
        <v>0</v>
      </c>
      <c r="H200" s="85">
        <v>0</v>
      </c>
      <c r="I200" s="85">
        <v>0</v>
      </c>
      <c r="J200" s="85"/>
      <c r="K200" s="85">
        <v>2597049</v>
      </c>
      <c r="L200" s="85">
        <v>0</v>
      </c>
      <c r="M200" s="85">
        <v>3545977</v>
      </c>
      <c r="N200" s="85">
        <v>589363</v>
      </c>
      <c r="O200" s="85">
        <v>6732389</v>
      </c>
      <c r="P200" s="85"/>
      <c r="Q200" s="85">
        <v>-569790</v>
      </c>
      <c r="R200" s="85"/>
      <c r="S200" s="85">
        <v>-155015</v>
      </c>
      <c r="T200" s="85"/>
      <c r="U200" s="85">
        <v>-724805</v>
      </c>
    </row>
    <row r="201" spans="1:21" ht="15" x14ac:dyDescent="0.25">
      <c r="A201" s="61">
        <v>704</v>
      </c>
      <c r="B201" s="62" t="s">
        <v>212</v>
      </c>
      <c r="C201" s="84">
        <v>5.9940564636008151E-3</v>
      </c>
      <c r="D201" s="15">
        <v>4069249</v>
      </c>
      <c r="E201" s="85">
        <v>0</v>
      </c>
      <c r="F201" s="85">
        <v>0</v>
      </c>
      <c r="G201" s="85">
        <v>0</v>
      </c>
      <c r="H201" s="85">
        <v>0</v>
      </c>
      <c r="I201" s="85">
        <v>0</v>
      </c>
      <c r="J201" s="85"/>
      <c r="K201" s="85">
        <v>2064789</v>
      </c>
      <c r="L201" s="85">
        <v>0</v>
      </c>
      <c r="M201" s="85">
        <v>2819235</v>
      </c>
      <c r="N201" s="85">
        <v>1565639</v>
      </c>
      <c r="O201" s="85">
        <v>6449663</v>
      </c>
      <c r="P201" s="85"/>
      <c r="Q201" s="85">
        <v>-453014</v>
      </c>
      <c r="R201" s="85"/>
      <c r="S201" s="85">
        <v>-357664</v>
      </c>
      <c r="T201" s="85"/>
      <c r="U201" s="85">
        <v>-810678</v>
      </c>
    </row>
    <row r="202" spans="1:21" ht="15" x14ac:dyDescent="0.25">
      <c r="A202" s="61">
        <v>705</v>
      </c>
      <c r="B202" s="62" t="s">
        <v>213</v>
      </c>
      <c r="C202" s="84">
        <v>5.2265362366095145E-3</v>
      </c>
      <c r="D202" s="15">
        <v>3548193</v>
      </c>
      <c r="E202" s="85">
        <v>0</v>
      </c>
      <c r="F202" s="85">
        <v>0</v>
      </c>
      <c r="G202" s="85">
        <v>0</v>
      </c>
      <c r="H202" s="85">
        <v>111518</v>
      </c>
      <c r="I202" s="85">
        <v>111518</v>
      </c>
      <c r="J202" s="85"/>
      <c r="K202" s="85">
        <v>1800399</v>
      </c>
      <c r="L202" s="85">
        <v>0</v>
      </c>
      <c r="M202" s="85">
        <v>2458241</v>
      </c>
      <c r="N202" s="85">
        <v>150826</v>
      </c>
      <c r="O202" s="85">
        <v>4409466</v>
      </c>
      <c r="P202" s="85"/>
      <c r="Q202" s="85">
        <v>-395007</v>
      </c>
      <c r="R202" s="85"/>
      <c r="S202" s="85">
        <v>325</v>
      </c>
      <c r="T202" s="85"/>
      <c r="U202" s="85">
        <v>-394682</v>
      </c>
    </row>
    <row r="203" spans="1:21" ht="15" x14ac:dyDescent="0.25">
      <c r="A203" s="61">
        <v>706</v>
      </c>
      <c r="B203" s="62" t="s">
        <v>214</v>
      </c>
      <c r="C203" s="84">
        <v>6.9832143444394533E-3</v>
      </c>
      <c r="D203" s="15">
        <v>4740767</v>
      </c>
      <c r="E203" s="85">
        <v>0</v>
      </c>
      <c r="F203" s="85">
        <v>0</v>
      </c>
      <c r="G203" s="85">
        <v>0</v>
      </c>
      <c r="H203" s="85">
        <v>380100</v>
      </c>
      <c r="I203" s="85">
        <v>380100</v>
      </c>
      <c r="J203" s="85"/>
      <c r="K203" s="85">
        <v>2405526</v>
      </c>
      <c r="L203" s="85">
        <v>0</v>
      </c>
      <c r="M203" s="85">
        <v>3284474</v>
      </c>
      <c r="N203" s="85">
        <v>0</v>
      </c>
      <c r="O203" s="85">
        <v>5690000</v>
      </c>
      <c r="P203" s="85"/>
      <c r="Q203" s="85">
        <v>-527771</v>
      </c>
      <c r="R203" s="85"/>
      <c r="S203" s="85">
        <v>96753</v>
      </c>
      <c r="T203" s="85"/>
      <c r="U203" s="85">
        <v>-431018</v>
      </c>
    </row>
    <row r="204" spans="1:21" ht="15" x14ac:dyDescent="0.25">
      <c r="A204" s="61">
        <v>707</v>
      </c>
      <c r="B204" s="62" t="s">
        <v>215</v>
      </c>
      <c r="C204" s="84">
        <v>3.4875871989095033E-3</v>
      </c>
      <c r="D204" s="15">
        <v>2367657</v>
      </c>
      <c r="E204" s="85">
        <v>0</v>
      </c>
      <c r="F204" s="85">
        <v>0</v>
      </c>
      <c r="G204" s="85">
        <v>0</v>
      </c>
      <c r="H204" s="85">
        <v>0</v>
      </c>
      <c r="I204" s="85">
        <v>0</v>
      </c>
      <c r="J204" s="85"/>
      <c r="K204" s="85">
        <v>1201378</v>
      </c>
      <c r="L204" s="85">
        <v>0</v>
      </c>
      <c r="M204" s="85">
        <v>1640346</v>
      </c>
      <c r="N204" s="85">
        <v>5797138</v>
      </c>
      <c r="O204" s="85">
        <v>8638862</v>
      </c>
      <c r="P204" s="85"/>
      <c r="Q204" s="85">
        <v>-263580</v>
      </c>
      <c r="R204" s="85"/>
      <c r="S204" s="85">
        <v>-1372925</v>
      </c>
      <c r="T204" s="85"/>
      <c r="U204" s="85">
        <v>-1636505</v>
      </c>
    </row>
    <row r="205" spans="1:21" ht="15" x14ac:dyDescent="0.25">
      <c r="A205" s="61">
        <v>708</v>
      </c>
      <c r="B205" s="62" t="s">
        <v>216</v>
      </c>
      <c r="C205" s="84">
        <v>1.4350342000024655E-3</v>
      </c>
      <c r="D205" s="15">
        <v>974216</v>
      </c>
      <c r="E205" s="85">
        <v>0</v>
      </c>
      <c r="F205" s="85">
        <v>0</v>
      </c>
      <c r="G205" s="85">
        <v>0</v>
      </c>
      <c r="H205" s="85">
        <v>364667</v>
      </c>
      <c r="I205" s="85">
        <v>364667</v>
      </c>
      <c r="J205" s="85"/>
      <c r="K205" s="85">
        <v>494330</v>
      </c>
      <c r="L205" s="85">
        <v>0</v>
      </c>
      <c r="M205" s="85">
        <v>674952</v>
      </c>
      <c r="N205" s="85">
        <v>100334</v>
      </c>
      <c r="O205" s="85">
        <v>1269616</v>
      </c>
      <c r="P205" s="85"/>
      <c r="Q205" s="85">
        <v>-108457</v>
      </c>
      <c r="R205" s="85"/>
      <c r="S205" s="85">
        <v>47719</v>
      </c>
      <c r="T205" s="85"/>
      <c r="U205" s="85">
        <v>-60738</v>
      </c>
    </row>
    <row r="206" spans="1:21" ht="15" x14ac:dyDescent="0.25">
      <c r="A206" s="61">
        <v>709</v>
      </c>
      <c r="B206" s="62" t="s">
        <v>217</v>
      </c>
      <c r="C206" s="84">
        <v>0</v>
      </c>
      <c r="D206" s="15">
        <v>0</v>
      </c>
      <c r="E206" s="85">
        <v>0</v>
      </c>
      <c r="F206" s="85">
        <v>0</v>
      </c>
      <c r="G206" s="85">
        <v>0</v>
      </c>
      <c r="H206" s="85">
        <v>0</v>
      </c>
      <c r="I206" s="85">
        <v>0</v>
      </c>
      <c r="J206" s="85"/>
      <c r="K206" s="85">
        <v>0</v>
      </c>
      <c r="L206" s="85">
        <v>0</v>
      </c>
      <c r="M206" s="85">
        <v>0</v>
      </c>
      <c r="N206" s="85">
        <v>0</v>
      </c>
      <c r="O206" s="85">
        <v>0</v>
      </c>
      <c r="P206" s="85"/>
      <c r="Q206" s="85">
        <v>0</v>
      </c>
      <c r="R206" s="85"/>
      <c r="S206" s="85">
        <v>0</v>
      </c>
      <c r="T206" s="85"/>
      <c r="U206" s="85">
        <v>0</v>
      </c>
    </row>
    <row r="207" spans="1:21" ht="15" x14ac:dyDescent="0.25">
      <c r="A207" s="61">
        <v>711</v>
      </c>
      <c r="B207" s="62" t="s">
        <v>218</v>
      </c>
      <c r="C207" s="84">
        <v>2.2889152072219977E-3</v>
      </c>
      <c r="D207" s="15">
        <v>1553899</v>
      </c>
      <c r="E207" s="85">
        <v>0</v>
      </c>
      <c r="F207" s="85">
        <v>0</v>
      </c>
      <c r="G207" s="85">
        <v>0</v>
      </c>
      <c r="H207" s="85">
        <v>398501</v>
      </c>
      <c r="I207" s="85">
        <v>398501</v>
      </c>
      <c r="J207" s="85"/>
      <c r="K207" s="85">
        <v>788469</v>
      </c>
      <c r="L207" s="85">
        <v>0</v>
      </c>
      <c r="M207" s="85">
        <v>1076565</v>
      </c>
      <c r="N207" s="85">
        <v>0</v>
      </c>
      <c r="O207" s="85">
        <v>1865034</v>
      </c>
      <c r="P207" s="85"/>
      <c r="Q207" s="85">
        <v>-172990</v>
      </c>
      <c r="R207" s="85"/>
      <c r="S207" s="85">
        <v>92030</v>
      </c>
      <c r="T207" s="85"/>
      <c r="U207" s="85">
        <v>-80960</v>
      </c>
    </row>
    <row r="208" spans="1:21" ht="15" x14ac:dyDescent="0.25">
      <c r="A208" s="61">
        <v>716</v>
      </c>
      <c r="B208" s="62" t="s">
        <v>219</v>
      </c>
      <c r="C208" s="84">
        <v>2.9231668729580457E-3</v>
      </c>
      <c r="D208" s="15">
        <v>1984481</v>
      </c>
      <c r="E208" s="85">
        <v>0</v>
      </c>
      <c r="F208" s="85">
        <v>0</v>
      </c>
      <c r="G208" s="85">
        <v>0</v>
      </c>
      <c r="H208" s="85">
        <v>335920</v>
      </c>
      <c r="I208" s="85">
        <v>335920</v>
      </c>
      <c r="J208" s="85"/>
      <c r="K208" s="85">
        <v>1006951</v>
      </c>
      <c r="L208" s="85">
        <v>0</v>
      </c>
      <c r="M208" s="85">
        <v>1374878</v>
      </c>
      <c r="N208" s="85">
        <v>198477</v>
      </c>
      <c r="O208" s="85">
        <v>2580306</v>
      </c>
      <c r="P208" s="85"/>
      <c r="Q208" s="85">
        <v>-220924</v>
      </c>
      <c r="R208" s="85"/>
      <c r="S208" s="85">
        <v>10861</v>
      </c>
      <c r="T208" s="85"/>
      <c r="U208" s="85">
        <v>-210063</v>
      </c>
    </row>
    <row r="209" spans="1:21" ht="15" x14ac:dyDescent="0.25">
      <c r="A209" s="61">
        <v>717</v>
      </c>
      <c r="B209" s="62" t="s">
        <v>220</v>
      </c>
      <c r="C209" s="84">
        <v>0</v>
      </c>
      <c r="D209" s="15">
        <v>0</v>
      </c>
      <c r="E209" s="85">
        <v>0</v>
      </c>
      <c r="F209" s="85">
        <v>0</v>
      </c>
      <c r="G209" s="85">
        <v>0</v>
      </c>
      <c r="H209" s="85">
        <v>0</v>
      </c>
      <c r="I209" s="85">
        <v>0</v>
      </c>
      <c r="J209" s="85"/>
      <c r="K209" s="85">
        <v>0</v>
      </c>
      <c r="L209" s="85">
        <v>0</v>
      </c>
      <c r="M209" s="85">
        <v>0</v>
      </c>
      <c r="N209" s="85">
        <v>0</v>
      </c>
      <c r="O209" s="85">
        <v>0</v>
      </c>
      <c r="P209" s="85"/>
      <c r="Q209" s="85">
        <v>0</v>
      </c>
      <c r="R209" s="85"/>
      <c r="S209" s="85">
        <v>0</v>
      </c>
      <c r="T209" s="85"/>
      <c r="U209" s="85">
        <v>0</v>
      </c>
    </row>
    <row r="210" spans="1:21" ht="15" x14ac:dyDescent="0.25">
      <c r="A210" s="61">
        <v>718</v>
      </c>
      <c r="B210" s="62" t="s">
        <v>221</v>
      </c>
      <c r="C210" s="84">
        <v>2.9734424908503371E-3</v>
      </c>
      <c r="D210" s="15">
        <v>2018612</v>
      </c>
      <c r="E210" s="85">
        <v>0</v>
      </c>
      <c r="F210" s="85">
        <v>0</v>
      </c>
      <c r="G210" s="85">
        <v>0</v>
      </c>
      <c r="H210" s="85">
        <v>59142</v>
      </c>
      <c r="I210" s="85">
        <v>59142</v>
      </c>
      <c r="J210" s="85"/>
      <c r="K210" s="85">
        <v>1024270</v>
      </c>
      <c r="L210" s="85">
        <v>0</v>
      </c>
      <c r="M210" s="85">
        <v>1398524</v>
      </c>
      <c r="N210" s="85">
        <v>104313</v>
      </c>
      <c r="O210" s="85">
        <v>2527107</v>
      </c>
      <c r="P210" s="85"/>
      <c r="Q210" s="85">
        <v>-224724</v>
      </c>
      <c r="R210" s="85"/>
      <c r="S210" s="85">
        <v>-9815</v>
      </c>
      <c r="T210" s="85"/>
      <c r="U210" s="85">
        <v>-234539</v>
      </c>
    </row>
    <row r="211" spans="1:21" ht="15" x14ac:dyDescent="0.25">
      <c r="A211" s="61">
        <v>719</v>
      </c>
      <c r="B211" s="62" t="s">
        <v>222</v>
      </c>
      <c r="C211" s="84">
        <v>0</v>
      </c>
      <c r="D211" s="15">
        <v>0</v>
      </c>
      <c r="E211" s="85">
        <v>0</v>
      </c>
      <c r="F211" s="85">
        <v>0</v>
      </c>
      <c r="G211" s="85">
        <v>0</v>
      </c>
      <c r="H211" s="85">
        <v>0</v>
      </c>
      <c r="I211" s="85">
        <v>0</v>
      </c>
      <c r="J211" s="85"/>
      <c r="K211" s="85">
        <v>0</v>
      </c>
      <c r="L211" s="85">
        <v>0</v>
      </c>
      <c r="M211" s="85">
        <v>0</v>
      </c>
      <c r="N211" s="85">
        <v>0</v>
      </c>
      <c r="O211" s="85">
        <v>0</v>
      </c>
      <c r="P211" s="85"/>
      <c r="Q211" s="85">
        <v>0</v>
      </c>
      <c r="R211" s="85"/>
      <c r="S211" s="85">
        <v>0</v>
      </c>
      <c r="T211" s="85"/>
      <c r="U211" s="85">
        <v>0</v>
      </c>
    </row>
    <row r="212" spans="1:21" ht="15" x14ac:dyDescent="0.25">
      <c r="A212" s="61">
        <v>720</v>
      </c>
      <c r="B212" s="62" t="s">
        <v>223</v>
      </c>
      <c r="C212" s="84">
        <v>4.9624326964423709E-3</v>
      </c>
      <c r="D212" s="15">
        <v>3368898</v>
      </c>
      <c r="E212" s="85">
        <v>0</v>
      </c>
      <c r="F212" s="85">
        <v>0</v>
      </c>
      <c r="G212" s="85">
        <v>0</v>
      </c>
      <c r="H212" s="85">
        <v>1271384</v>
      </c>
      <c r="I212" s="85">
        <v>1271384</v>
      </c>
      <c r="J212" s="85"/>
      <c r="K212" s="85">
        <v>1709422</v>
      </c>
      <c r="L212" s="85">
        <v>0</v>
      </c>
      <c r="M212" s="85">
        <v>2334023</v>
      </c>
      <c r="N212" s="85">
        <v>0</v>
      </c>
      <c r="O212" s="85">
        <v>4043445</v>
      </c>
      <c r="P212" s="85"/>
      <c r="Q212" s="85">
        <v>-375046</v>
      </c>
      <c r="R212" s="85"/>
      <c r="S212" s="85">
        <v>312169</v>
      </c>
      <c r="T212" s="85"/>
      <c r="U212" s="85">
        <v>-62877</v>
      </c>
    </row>
    <row r="213" spans="1:21" ht="15" x14ac:dyDescent="0.25">
      <c r="A213" s="61">
        <v>721</v>
      </c>
      <c r="B213" s="62" t="s">
        <v>224</v>
      </c>
      <c r="C213" s="84">
        <v>0</v>
      </c>
      <c r="D213" s="15">
        <v>0</v>
      </c>
      <c r="E213" s="85">
        <v>0</v>
      </c>
      <c r="F213" s="85">
        <v>0</v>
      </c>
      <c r="G213" s="85">
        <v>0</v>
      </c>
      <c r="H213" s="85">
        <v>0</v>
      </c>
      <c r="I213" s="85">
        <v>0</v>
      </c>
      <c r="J213" s="85"/>
      <c r="K213" s="85">
        <v>0</v>
      </c>
      <c r="L213" s="85">
        <v>0</v>
      </c>
      <c r="M213" s="85">
        <v>0</v>
      </c>
      <c r="N213" s="85">
        <v>0</v>
      </c>
      <c r="O213" s="85">
        <v>0</v>
      </c>
      <c r="P213" s="85"/>
      <c r="Q213" s="85">
        <v>0</v>
      </c>
      <c r="R213" s="85"/>
      <c r="S213" s="85">
        <v>0</v>
      </c>
      <c r="T213" s="85"/>
      <c r="U213" s="85">
        <v>0</v>
      </c>
    </row>
    <row r="214" spans="1:21" ht="15" x14ac:dyDescent="0.25">
      <c r="A214" s="61">
        <v>722</v>
      </c>
      <c r="B214" s="62" t="s">
        <v>225</v>
      </c>
      <c r="C214" s="84">
        <v>0</v>
      </c>
      <c r="D214" s="15">
        <v>0</v>
      </c>
      <c r="E214" s="85">
        <v>0</v>
      </c>
      <c r="F214" s="85">
        <v>0</v>
      </c>
      <c r="G214" s="85">
        <v>0</v>
      </c>
      <c r="H214" s="85">
        <v>0</v>
      </c>
      <c r="I214" s="85">
        <v>0</v>
      </c>
      <c r="J214" s="85"/>
      <c r="K214" s="85">
        <v>0</v>
      </c>
      <c r="L214" s="85">
        <v>0</v>
      </c>
      <c r="M214" s="85">
        <v>0</v>
      </c>
      <c r="N214" s="85">
        <v>0</v>
      </c>
      <c r="O214" s="85">
        <v>0</v>
      </c>
      <c r="P214" s="85"/>
      <c r="Q214" s="85">
        <v>0</v>
      </c>
      <c r="R214" s="85"/>
      <c r="S214" s="85">
        <v>0</v>
      </c>
      <c r="T214" s="85"/>
      <c r="U214" s="85">
        <v>0</v>
      </c>
    </row>
    <row r="215" spans="1:21" ht="15" x14ac:dyDescent="0.25">
      <c r="A215" s="61">
        <v>723</v>
      </c>
      <c r="B215" s="62" t="s">
        <v>226</v>
      </c>
      <c r="C215" s="84">
        <v>2.7258775997287526E-3</v>
      </c>
      <c r="D215" s="15">
        <v>1850547</v>
      </c>
      <c r="E215" s="85">
        <v>0</v>
      </c>
      <c r="F215" s="85">
        <v>0</v>
      </c>
      <c r="G215" s="85">
        <v>0</v>
      </c>
      <c r="H215" s="85">
        <v>7675</v>
      </c>
      <c r="I215" s="85">
        <v>7675</v>
      </c>
      <c r="J215" s="85"/>
      <c r="K215" s="85">
        <v>938990</v>
      </c>
      <c r="L215" s="85">
        <v>0</v>
      </c>
      <c r="M215" s="85">
        <v>1282085</v>
      </c>
      <c r="N215" s="85">
        <v>425495</v>
      </c>
      <c r="O215" s="85">
        <v>2646570</v>
      </c>
      <c r="P215" s="85"/>
      <c r="Q215" s="85">
        <v>-206013</v>
      </c>
      <c r="R215" s="85"/>
      <c r="S215" s="85">
        <v>-106463</v>
      </c>
      <c r="T215" s="85"/>
      <c r="U215" s="85">
        <v>-312476</v>
      </c>
    </row>
    <row r="216" spans="1:21" ht="15" x14ac:dyDescent="0.25">
      <c r="A216" s="61">
        <v>724</v>
      </c>
      <c r="B216" s="62" t="s">
        <v>227</v>
      </c>
      <c r="C216" s="84">
        <v>2.6219920129040572E-3</v>
      </c>
      <c r="D216" s="15">
        <v>1780018</v>
      </c>
      <c r="E216" s="85">
        <v>0</v>
      </c>
      <c r="F216" s="85">
        <v>0</v>
      </c>
      <c r="G216" s="85">
        <v>0</v>
      </c>
      <c r="H216" s="85">
        <v>123416</v>
      </c>
      <c r="I216" s="85">
        <v>123416</v>
      </c>
      <c r="J216" s="85"/>
      <c r="K216" s="85">
        <v>903205</v>
      </c>
      <c r="L216" s="85">
        <v>0</v>
      </c>
      <c r="M216" s="85">
        <v>1233224</v>
      </c>
      <c r="N216" s="85">
        <v>76479</v>
      </c>
      <c r="O216" s="85">
        <v>2212908</v>
      </c>
      <c r="P216" s="85"/>
      <c r="Q216" s="85">
        <v>-198162</v>
      </c>
      <c r="R216" s="85"/>
      <c r="S216" s="85">
        <v>1528</v>
      </c>
      <c r="T216" s="85"/>
      <c r="U216" s="85">
        <v>-196634</v>
      </c>
    </row>
    <row r="217" spans="1:21" ht="15" x14ac:dyDescent="0.25">
      <c r="A217" s="61">
        <v>725</v>
      </c>
      <c r="B217" s="62" t="s">
        <v>228</v>
      </c>
      <c r="C217" s="84">
        <v>0</v>
      </c>
      <c r="D217" s="15">
        <v>0</v>
      </c>
      <c r="E217" s="85">
        <v>0</v>
      </c>
      <c r="F217" s="85">
        <v>0</v>
      </c>
      <c r="G217" s="85">
        <v>0</v>
      </c>
      <c r="H217" s="85">
        <v>0</v>
      </c>
      <c r="I217" s="85">
        <v>0</v>
      </c>
      <c r="J217" s="85"/>
      <c r="K217" s="85">
        <v>0</v>
      </c>
      <c r="L217" s="85">
        <v>0</v>
      </c>
      <c r="M217" s="85">
        <v>0</v>
      </c>
      <c r="N217" s="85">
        <v>2579316</v>
      </c>
      <c r="O217" s="85">
        <v>2579316</v>
      </c>
      <c r="P217" s="85"/>
      <c r="Q217" s="85">
        <v>0</v>
      </c>
      <c r="R217" s="85"/>
      <c r="S217" s="85">
        <v>-709007</v>
      </c>
      <c r="T217" s="85"/>
      <c r="U217" s="85">
        <v>-709007</v>
      </c>
    </row>
    <row r="218" spans="1:21" ht="15" x14ac:dyDescent="0.25">
      <c r="A218" s="61">
        <v>726</v>
      </c>
      <c r="B218" s="62" t="s">
        <v>229</v>
      </c>
      <c r="C218" s="84">
        <v>0</v>
      </c>
      <c r="D218" s="15">
        <v>0</v>
      </c>
      <c r="E218" s="85">
        <v>0</v>
      </c>
      <c r="F218" s="85">
        <v>0</v>
      </c>
      <c r="G218" s="85">
        <v>0</v>
      </c>
      <c r="H218" s="85">
        <v>0</v>
      </c>
      <c r="I218" s="85">
        <v>0</v>
      </c>
      <c r="J218" s="85"/>
      <c r="K218" s="85">
        <v>0</v>
      </c>
      <c r="L218" s="85">
        <v>0</v>
      </c>
      <c r="M218" s="85">
        <v>0</v>
      </c>
      <c r="N218" s="85">
        <v>3416</v>
      </c>
      <c r="O218" s="85">
        <v>3416</v>
      </c>
      <c r="P218" s="85"/>
      <c r="Q218" s="85">
        <v>0</v>
      </c>
      <c r="R218" s="85"/>
      <c r="S218" s="85">
        <v>-995</v>
      </c>
      <c r="T218" s="85"/>
      <c r="U218" s="85">
        <v>-995</v>
      </c>
    </row>
    <row r="219" spans="1:21" ht="15" x14ac:dyDescent="0.25">
      <c r="A219" s="61">
        <v>728</v>
      </c>
      <c r="B219" s="62" t="s">
        <v>230</v>
      </c>
      <c r="C219" s="84">
        <v>3.2456043948417652E-3</v>
      </c>
      <c r="D219" s="15">
        <v>2203376</v>
      </c>
      <c r="E219" s="85">
        <v>0</v>
      </c>
      <c r="F219" s="85">
        <v>0</v>
      </c>
      <c r="G219" s="85">
        <v>0</v>
      </c>
      <c r="H219" s="85">
        <v>258630</v>
      </c>
      <c r="I219" s="85">
        <v>258630</v>
      </c>
      <c r="J219" s="85"/>
      <c r="K219" s="85">
        <v>1118022</v>
      </c>
      <c r="L219" s="85">
        <v>0</v>
      </c>
      <c r="M219" s="85">
        <v>1526533</v>
      </c>
      <c r="N219" s="85">
        <v>72735</v>
      </c>
      <c r="O219" s="85">
        <v>2717290</v>
      </c>
      <c r="P219" s="85"/>
      <c r="Q219" s="85">
        <v>-245293</v>
      </c>
      <c r="R219" s="85"/>
      <c r="S219" s="85">
        <v>38623</v>
      </c>
      <c r="T219" s="85"/>
      <c r="U219" s="85">
        <v>-206670</v>
      </c>
    </row>
    <row r="220" spans="1:21" ht="15" x14ac:dyDescent="0.25">
      <c r="A220" s="61">
        <v>729</v>
      </c>
      <c r="B220" s="62" t="s">
        <v>231</v>
      </c>
      <c r="C220" s="84">
        <v>3.4232450230139455E-3</v>
      </c>
      <c r="D220" s="15">
        <v>2323972</v>
      </c>
      <c r="E220" s="85">
        <v>0</v>
      </c>
      <c r="F220" s="85">
        <v>0</v>
      </c>
      <c r="G220" s="85">
        <v>0</v>
      </c>
      <c r="H220" s="85">
        <v>0</v>
      </c>
      <c r="I220" s="85">
        <v>0</v>
      </c>
      <c r="J220" s="85"/>
      <c r="K220" s="85">
        <v>1179214</v>
      </c>
      <c r="L220" s="85">
        <v>0</v>
      </c>
      <c r="M220" s="85">
        <v>1610084</v>
      </c>
      <c r="N220" s="85">
        <v>124996</v>
      </c>
      <c r="O220" s="85">
        <v>2914294</v>
      </c>
      <c r="P220" s="85"/>
      <c r="Q220" s="85">
        <v>-258720</v>
      </c>
      <c r="R220" s="85"/>
      <c r="S220" s="85">
        <v>-29896</v>
      </c>
      <c r="T220" s="85"/>
      <c r="U220" s="85">
        <v>-288616</v>
      </c>
    </row>
    <row r="221" spans="1:21" ht="15" x14ac:dyDescent="0.25">
      <c r="A221" s="61">
        <v>730</v>
      </c>
      <c r="B221" s="62" t="s">
        <v>232</v>
      </c>
      <c r="C221" s="84">
        <v>0</v>
      </c>
      <c r="D221" s="15">
        <v>0</v>
      </c>
      <c r="E221" s="85">
        <v>0</v>
      </c>
      <c r="F221" s="85">
        <v>0</v>
      </c>
      <c r="G221" s="85">
        <v>0</v>
      </c>
      <c r="H221" s="85">
        <v>0</v>
      </c>
      <c r="I221" s="85">
        <v>0</v>
      </c>
      <c r="J221" s="85"/>
      <c r="K221" s="85">
        <v>0</v>
      </c>
      <c r="L221" s="85">
        <v>0</v>
      </c>
      <c r="M221" s="85">
        <v>0</v>
      </c>
      <c r="N221" s="85">
        <v>0</v>
      </c>
      <c r="O221" s="85">
        <v>0</v>
      </c>
      <c r="P221" s="85"/>
      <c r="Q221" s="85">
        <v>0</v>
      </c>
      <c r="R221" s="85"/>
      <c r="S221" s="85">
        <v>0</v>
      </c>
      <c r="T221" s="85"/>
      <c r="U221" s="85">
        <v>0</v>
      </c>
    </row>
    <row r="222" spans="1:21" ht="15" x14ac:dyDescent="0.25">
      <c r="A222" s="61">
        <v>731</v>
      </c>
      <c r="B222" s="62" t="s">
        <v>233</v>
      </c>
      <c r="C222" s="84">
        <v>0</v>
      </c>
      <c r="D222" s="15">
        <v>0</v>
      </c>
      <c r="E222" s="85">
        <v>0</v>
      </c>
      <c r="F222" s="85">
        <v>0</v>
      </c>
      <c r="G222" s="85">
        <v>0</v>
      </c>
      <c r="H222" s="85">
        <v>0</v>
      </c>
      <c r="I222" s="85">
        <v>0</v>
      </c>
      <c r="J222" s="85"/>
      <c r="K222" s="85">
        <v>0</v>
      </c>
      <c r="L222" s="85">
        <v>0</v>
      </c>
      <c r="M222" s="85">
        <v>0</v>
      </c>
      <c r="N222" s="85">
        <v>0</v>
      </c>
      <c r="O222" s="85">
        <v>0</v>
      </c>
      <c r="P222" s="85"/>
      <c r="Q222" s="85">
        <v>0</v>
      </c>
      <c r="R222" s="85"/>
      <c r="S222" s="85">
        <v>0</v>
      </c>
      <c r="T222" s="85"/>
      <c r="U222" s="85">
        <v>0</v>
      </c>
    </row>
    <row r="223" spans="1:21" ht="15" x14ac:dyDescent="0.25">
      <c r="A223" s="61">
        <v>733</v>
      </c>
      <c r="B223" s="62" t="s">
        <v>234</v>
      </c>
      <c r="C223" s="84">
        <v>3.1516138693512726E-3</v>
      </c>
      <c r="D223" s="15">
        <v>2139570</v>
      </c>
      <c r="E223" s="85">
        <v>0</v>
      </c>
      <c r="F223" s="85">
        <v>0</v>
      </c>
      <c r="G223" s="85">
        <v>0</v>
      </c>
      <c r="H223" s="85">
        <v>21684</v>
      </c>
      <c r="I223" s="85">
        <v>21684</v>
      </c>
      <c r="J223" s="85"/>
      <c r="K223" s="85">
        <v>1085645</v>
      </c>
      <c r="L223" s="85">
        <v>0</v>
      </c>
      <c r="M223" s="85">
        <v>1482325</v>
      </c>
      <c r="N223" s="85">
        <v>523848</v>
      </c>
      <c r="O223" s="85">
        <v>3091818</v>
      </c>
      <c r="P223" s="85"/>
      <c r="Q223" s="85">
        <v>-238190</v>
      </c>
      <c r="R223" s="85"/>
      <c r="S223" s="85">
        <v>-106759</v>
      </c>
      <c r="T223" s="85"/>
      <c r="U223" s="85">
        <v>-344949</v>
      </c>
    </row>
    <row r="224" spans="1:21" ht="15" x14ac:dyDescent="0.25">
      <c r="A224" s="61">
        <v>734</v>
      </c>
      <c r="B224" s="62" t="s">
        <v>235</v>
      </c>
      <c r="C224" s="84">
        <v>2.9706280072458037E-3</v>
      </c>
      <c r="D224" s="15">
        <v>2016701</v>
      </c>
      <c r="E224" s="85">
        <v>0</v>
      </c>
      <c r="F224" s="85">
        <v>0</v>
      </c>
      <c r="G224" s="85">
        <v>0</v>
      </c>
      <c r="H224" s="85">
        <v>32211</v>
      </c>
      <c r="I224" s="85">
        <v>32211</v>
      </c>
      <c r="J224" s="85"/>
      <c r="K224" s="85">
        <v>1023300</v>
      </c>
      <c r="L224" s="85">
        <v>0</v>
      </c>
      <c r="M224" s="85">
        <v>1397201</v>
      </c>
      <c r="N224" s="85">
        <v>539928</v>
      </c>
      <c r="O224" s="85">
        <v>2960429</v>
      </c>
      <c r="P224" s="85"/>
      <c r="Q224" s="85">
        <v>-224512</v>
      </c>
      <c r="R224" s="85"/>
      <c r="S224" s="85">
        <v>-131459</v>
      </c>
      <c r="T224" s="85"/>
      <c r="U224" s="85">
        <v>-355971</v>
      </c>
    </row>
    <row r="225" spans="1:21" ht="15" x14ac:dyDescent="0.25">
      <c r="A225" s="61">
        <v>735</v>
      </c>
      <c r="B225" s="62" t="s">
        <v>236</v>
      </c>
      <c r="C225" s="84">
        <v>5.2349420158698135E-3</v>
      </c>
      <c r="D225" s="15">
        <v>3553898</v>
      </c>
      <c r="E225" s="85">
        <v>0</v>
      </c>
      <c r="F225" s="85">
        <v>0</v>
      </c>
      <c r="G225" s="85">
        <v>0</v>
      </c>
      <c r="H225" s="85">
        <v>0</v>
      </c>
      <c r="I225" s="85">
        <v>0</v>
      </c>
      <c r="J225" s="85"/>
      <c r="K225" s="85">
        <v>1803294</v>
      </c>
      <c r="L225" s="85">
        <v>0</v>
      </c>
      <c r="M225" s="85">
        <v>2462195</v>
      </c>
      <c r="N225" s="85">
        <v>233926</v>
      </c>
      <c r="O225" s="85">
        <v>4499415</v>
      </c>
      <c r="P225" s="85"/>
      <c r="Q225" s="85">
        <v>-395641</v>
      </c>
      <c r="R225" s="85"/>
      <c r="S225" s="85">
        <v>-56137</v>
      </c>
      <c r="T225" s="85"/>
      <c r="U225" s="85">
        <v>-451778</v>
      </c>
    </row>
    <row r="226" spans="1:21" ht="15" x14ac:dyDescent="0.25">
      <c r="A226" s="61">
        <v>736</v>
      </c>
      <c r="B226" s="62" t="s">
        <v>237</v>
      </c>
      <c r="C226" s="84">
        <v>0</v>
      </c>
      <c r="D226" s="15">
        <v>0</v>
      </c>
      <c r="E226" s="85">
        <v>0</v>
      </c>
      <c r="F226" s="85">
        <v>0</v>
      </c>
      <c r="G226" s="85">
        <v>0</v>
      </c>
      <c r="H226" s="85">
        <v>0</v>
      </c>
      <c r="I226" s="85">
        <v>0</v>
      </c>
      <c r="J226" s="85"/>
      <c r="K226" s="85">
        <v>0</v>
      </c>
      <c r="L226" s="85">
        <v>0</v>
      </c>
      <c r="M226" s="85">
        <v>0</v>
      </c>
      <c r="N226" s="85">
        <v>0</v>
      </c>
      <c r="O226" s="85">
        <v>0</v>
      </c>
      <c r="P226" s="85"/>
      <c r="Q226" s="85">
        <v>0</v>
      </c>
      <c r="R226" s="85"/>
      <c r="S226" s="85">
        <v>0</v>
      </c>
      <c r="T226" s="85"/>
      <c r="U226" s="85">
        <v>0</v>
      </c>
    </row>
    <row r="227" spans="1:21" ht="15" x14ac:dyDescent="0.25">
      <c r="A227" s="61">
        <v>737</v>
      </c>
      <c r="B227" s="62" t="s">
        <v>238</v>
      </c>
      <c r="C227" s="84">
        <v>2.5861094398103236E-3</v>
      </c>
      <c r="D227" s="15">
        <v>1755659</v>
      </c>
      <c r="E227" s="85">
        <v>0</v>
      </c>
      <c r="F227" s="85">
        <v>0</v>
      </c>
      <c r="G227" s="85">
        <v>0</v>
      </c>
      <c r="H227" s="85">
        <v>52969</v>
      </c>
      <c r="I227" s="85">
        <v>52969</v>
      </c>
      <c r="J227" s="85"/>
      <c r="K227" s="85">
        <v>890844</v>
      </c>
      <c r="L227" s="85">
        <v>0</v>
      </c>
      <c r="M227" s="85">
        <v>1216347</v>
      </c>
      <c r="N227" s="85">
        <v>249698</v>
      </c>
      <c r="O227" s="85">
        <v>2356889</v>
      </c>
      <c r="P227" s="85"/>
      <c r="Q227" s="85">
        <v>-195451</v>
      </c>
      <c r="R227" s="85"/>
      <c r="S227" s="85">
        <v>-32652</v>
      </c>
      <c r="T227" s="85"/>
      <c r="U227" s="85">
        <v>-228103</v>
      </c>
    </row>
    <row r="228" spans="1:21" ht="15" x14ac:dyDescent="0.25">
      <c r="A228" s="61">
        <v>738</v>
      </c>
      <c r="B228" s="62" t="s">
        <v>239</v>
      </c>
      <c r="C228" s="84">
        <v>1.3236871341869283E-3</v>
      </c>
      <c r="D228" s="15">
        <v>898623</v>
      </c>
      <c r="E228" s="85">
        <v>0</v>
      </c>
      <c r="F228" s="85">
        <v>0</v>
      </c>
      <c r="G228" s="85">
        <v>0</v>
      </c>
      <c r="H228" s="85">
        <v>0</v>
      </c>
      <c r="I228" s="85">
        <v>0</v>
      </c>
      <c r="J228" s="85"/>
      <c r="K228" s="85">
        <v>455974</v>
      </c>
      <c r="L228" s="85">
        <v>0</v>
      </c>
      <c r="M228" s="85">
        <v>622581</v>
      </c>
      <c r="N228" s="85">
        <v>3078415</v>
      </c>
      <c r="O228" s="85">
        <v>4156970</v>
      </c>
      <c r="P228" s="85"/>
      <c r="Q228" s="85">
        <v>-100041</v>
      </c>
      <c r="R228" s="85"/>
      <c r="S228" s="85">
        <v>-661483</v>
      </c>
      <c r="T228" s="85"/>
      <c r="U228" s="85">
        <v>-761524</v>
      </c>
    </row>
    <row r="229" spans="1:21" ht="15" x14ac:dyDescent="0.25">
      <c r="A229" s="61">
        <v>739</v>
      </c>
      <c r="B229" s="62" t="s">
        <v>240</v>
      </c>
      <c r="C229" s="84">
        <v>1.9710183632297095E-3</v>
      </c>
      <c r="D229" s="15">
        <v>1338084</v>
      </c>
      <c r="E229" s="85">
        <v>0</v>
      </c>
      <c r="F229" s="85">
        <v>0</v>
      </c>
      <c r="G229" s="85">
        <v>0</v>
      </c>
      <c r="H229" s="85">
        <v>129443</v>
      </c>
      <c r="I229" s="85">
        <v>129443</v>
      </c>
      <c r="J229" s="85"/>
      <c r="K229" s="85">
        <v>678962</v>
      </c>
      <c r="L229" s="85">
        <v>0</v>
      </c>
      <c r="M229" s="85">
        <v>927046</v>
      </c>
      <c r="N229" s="85">
        <v>0</v>
      </c>
      <c r="O229" s="85">
        <v>1606008</v>
      </c>
      <c r="P229" s="85"/>
      <c r="Q229" s="85">
        <v>-148965</v>
      </c>
      <c r="R229" s="85"/>
      <c r="S229" s="85">
        <v>27449</v>
      </c>
      <c r="T229" s="85"/>
      <c r="U229" s="85">
        <v>-121516</v>
      </c>
    </row>
    <row r="230" spans="1:21" ht="15" x14ac:dyDescent="0.25">
      <c r="A230" s="61">
        <v>740</v>
      </c>
      <c r="B230" s="62" t="s">
        <v>241</v>
      </c>
      <c r="C230" s="84">
        <v>0</v>
      </c>
      <c r="D230" s="15">
        <v>0</v>
      </c>
      <c r="E230" s="85">
        <v>0</v>
      </c>
      <c r="F230" s="85">
        <v>0</v>
      </c>
      <c r="G230" s="85">
        <v>0</v>
      </c>
      <c r="H230" s="85">
        <v>0</v>
      </c>
      <c r="I230" s="85">
        <v>0</v>
      </c>
      <c r="J230" s="85"/>
      <c r="K230" s="85">
        <v>0</v>
      </c>
      <c r="L230" s="85">
        <v>0</v>
      </c>
      <c r="M230" s="85">
        <v>0</v>
      </c>
      <c r="N230" s="85">
        <v>0</v>
      </c>
      <c r="O230" s="85">
        <v>0</v>
      </c>
      <c r="P230" s="85"/>
      <c r="Q230" s="85">
        <v>0</v>
      </c>
      <c r="R230" s="85"/>
      <c r="S230" s="85">
        <v>0</v>
      </c>
      <c r="T230" s="85"/>
      <c r="U230" s="85">
        <v>0</v>
      </c>
    </row>
    <row r="231" spans="1:21" ht="15" x14ac:dyDescent="0.25">
      <c r="A231" s="61">
        <v>741</v>
      </c>
      <c r="B231" s="62" t="s">
        <v>242</v>
      </c>
      <c r="C231" s="84">
        <v>5.166641815440574E-3</v>
      </c>
      <c r="D231" s="15">
        <v>3507532</v>
      </c>
      <c r="E231" s="85">
        <v>0</v>
      </c>
      <c r="F231" s="85">
        <v>0</v>
      </c>
      <c r="G231" s="85">
        <v>0</v>
      </c>
      <c r="H231" s="85">
        <v>88273</v>
      </c>
      <c r="I231" s="85">
        <v>88273</v>
      </c>
      <c r="J231" s="85"/>
      <c r="K231" s="85">
        <v>1779767</v>
      </c>
      <c r="L231" s="85">
        <v>0</v>
      </c>
      <c r="M231" s="85">
        <v>2430070</v>
      </c>
      <c r="N231" s="85">
        <v>430544</v>
      </c>
      <c r="O231" s="85">
        <v>4640381</v>
      </c>
      <c r="P231" s="85"/>
      <c r="Q231" s="85">
        <v>-390480</v>
      </c>
      <c r="R231" s="85"/>
      <c r="S231" s="85">
        <v>-59910</v>
      </c>
      <c r="T231" s="85"/>
      <c r="U231" s="85">
        <v>-450390</v>
      </c>
    </row>
    <row r="232" spans="1:21" ht="15" x14ac:dyDescent="0.25">
      <c r="A232" s="61">
        <v>742</v>
      </c>
      <c r="B232" s="62" t="s">
        <v>243</v>
      </c>
      <c r="C232" s="84">
        <v>1.329505296308139E-3</v>
      </c>
      <c r="D232" s="15">
        <v>902576</v>
      </c>
      <c r="E232" s="85">
        <v>0</v>
      </c>
      <c r="F232" s="85">
        <v>0</v>
      </c>
      <c r="G232" s="85">
        <v>0</v>
      </c>
      <c r="H232" s="85">
        <v>126379</v>
      </c>
      <c r="I232" s="85">
        <v>126379</v>
      </c>
      <c r="J232" s="85"/>
      <c r="K232" s="85">
        <v>457978</v>
      </c>
      <c r="L232" s="85">
        <v>0</v>
      </c>
      <c r="M232" s="85">
        <v>625317</v>
      </c>
      <c r="N232" s="85">
        <v>0</v>
      </c>
      <c r="O232" s="85">
        <v>1083295</v>
      </c>
      <c r="P232" s="85"/>
      <c r="Q232" s="85">
        <v>-100479</v>
      </c>
      <c r="R232" s="85"/>
      <c r="S232" s="85">
        <v>28820</v>
      </c>
      <c r="T232" s="85"/>
      <c r="U232" s="85">
        <v>-71659</v>
      </c>
    </row>
    <row r="233" spans="1:21" ht="15" x14ac:dyDescent="0.25">
      <c r="A233" s="61">
        <v>743</v>
      </c>
      <c r="B233" s="62" t="s">
        <v>244</v>
      </c>
      <c r="C233" s="84">
        <v>3.3550595115358728E-3</v>
      </c>
      <c r="D233" s="15">
        <v>2277685</v>
      </c>
      <c r="E233" s="85">
        <v>0</v>
      </c>
      <c r="F233" s="85">
        <v>0</v>
      </c>
      <c r="G233" s="85">
        <v>0</v>
      </c>
      <c r="H233" s="85">
        <v>228123</v>
      </c>
      <c r="I233" s="85">
        <v>228123</v>
      </c>
      <c r="J233" s="85"/>
      <c r="K233" s="85">
        <v>1155726</v>
      </c>
      <c r="L233" s="85">
        <v>0</v>
      </c>
      <c r="M233" s="85">
        <v>1578014</v>
      </c>
      <c r="N233" s="85">
        <v>246974</v>
      </c>
      <c r="O233" s="85">
        <v>2980714</v>
      </c>
      <c r="P233" s="85"/>
      <c r="Q233" s="85">
        <v>-253565</v>
      </c>
      <c r="R233" s="85"/>
      <c r="S233" s="85">
        <v>-25387</v>
      </c>
      <c r="T233" s="85"/>
      <c r="U233" s="85">
        <v>-278952</v>
      </c>
    </row>
    <row r="234" spans="1:21" ht="15" x14ac:dyDescent="0.25">
      <c r="A234" s="61">
        <v>744</v>
      </c>
      <c r="B234" s="62" t="s">
        <v>245</v>
      </c>
      <c r="C234" s="84">
        <v>0</v>
      </c>
      <c r="D234" s="15">
        <v>0</v>
      </c>
      <c r="E234" s="85">
        <v>0</v>
      </c>
      <c r="F234" s="85">
        <v>0</v>
      </c>
      <c r="G234" s="85">
        <v>0</v>
      </c>
      <c r="H234" s="85">
        <v>0</v>
      </c>
      <c r="I234" s="85">
        <v>0</v>
      </c>
      <c r="J234" s="85"/>
      <c r="K234" s="85">
        <v>0</v>
      </c>
      <c r="L234" s="85">
        <v>0</v>
      </c>
      <c r="M234" s="85">
        <v>0</v>
      </c>
      <c r="N234" s="85">
        <v>0</v>
      </c>
      <c r="O234" s="85">
        <v>0</v>
      </c>
      <c r="P234" s="85"/>
      <c r="Q234" s="85">
        <v>0</v>
      </c>
      <c r="R234" s="85"/>
      <c r="S234" s="85">
        <v>0</v>
      </c>
      <c r="T234" s="85"/>
      <c r="U234" s="85">
        <v>0</v>
      </c>
    </row>
    <row r="235" spans="1:21" ht="15" x14ac:dyDescent="0.25">
      <c r="A235" s="61">
        <v>745</v>
      </c>
      <c r="B235" s="62" t="s">
        <v>246</v>
      </c>
      <c r="C235" s="84">
        <v>4.26377104601482E-3</v>
      </c>
      <c r="D235" s="15">
        <v>2894591</v>
      </c>
      <c r="E235" s="85">
        <v>0</v>
      </c>
      <c r="F235" s="85">
        <v>0</v>
      </c>
      <c r="G235" s="85">
        <v>0</v>
      </c>
      <c r="H235" s="85">
        <v>100101</v>
      </c>
      <c r="I235" s="85">
        <v>100101</v>
      </c>
      <c r="J235" s="85"/>
      <c r="K235" s="85">
        <v>1468753</v>
      </c>
      <c r="L235" s="85">
        <v>0</v>
      </c>
      <c r="M235" s="85">
        <v>2005416</v>
      </c>
      <c r="N235" s="85">
        <v>118608</v>
      </c>
      <c r="O235" s="85">
        <v>3592777</v>
      </c>
      <c r="P235" s="85"/>
      <c r="Q235" s="85">
        <v>-322243</v>
      </c>
      <c r="R235" s="85"/>
      <c r="S235" s="85">
        <v>3535</v>
      </c>
      <c r="T235" s="85"/>
      <c r="U235" s="85">
        <v>-318708</v>
      </c>
    </row>
    <row r="236" spans="1:21" ht="15" x14ac:dyDescent="0.25">
      <c r="A236" s="61">
        <v>747</v>
      </c>
      <c r="B236" s="62" t="s">
        <v>247</v>
      </c>
      <c r="C236" s="84">
        <v>2.6731257050660239E-3</v>
      </c>
      <c r="D236" s="15">
        <v>1814732</v>
      </c>
      <c r="E236" s="85">
        <v>0</v>
      </c>
      <c r="F236" s="85">
        <v>0</v>
      </c>
      <c r="G236" s="85">
        <v>0</v>
      </c>
      <c r="H236" s="85">
        <v>86113</v>
      </c>
      <c r="I236" s="85">
        <v>86113</v>
      </c>
      <c r="J236" s="85"/>
      <c r="K236" s="85">
        <v>920819</v>
      </c>
      <c r="L236" s="85">
        <v>0</v>
      </c>
      <c r="M236" s="85">
        <v>1257274</v>
      </c>
      <c r="N236" s="85">
        <v>68138</v>
      </c>
      <c r="O236" s="85">
        <v>2246231</v>
      </c>
      <c r="P236" s="85"/>
      <c r="Q236" s="85">
        <v>-202027</v>
      </c>
      <c r="R236" s="85"/>
      <c r="S236" s="85">
        <v>5485</v>
      </c>
      <c r="T236" s="85"/>
      <c r="U236" s="85">
        <v>-196542</v>
      </c>
    </row>
    <row r="237" spans="1:21" ht="15" x14ac:dyDescent="0.25">
      <c r="A237" s="61">
        <v>748</v>
      </c>
      <c r="B237" s="62" t="s">
        <v>248</v>
      </c>
      <c r="C237" s="84">
        <v>1.4626231713501803E-3</v>
      </c>
      <c r="D237" s="15">
        <v>992945</v>
      </c>
      <c r="E237" s="85">
        <v>0</v>
      </c>
      <c r="F237" s="85">
        <v>0</v>
      </c>
      <c r="G237" s="85">
        <v>0</v>
      </c>
      <c r="H237" s="85">
        <v>5319</v>
      </c>
      <c r="I237" s="85">
        <v>5319</v>
      </c>
      <c r="J237" s="85"/>
      <c r="K237" s="85">
        <v>503834</v>
      </c>
      <c r="L237" s="85">
        <v>0</v>
      </c>
      <c r="M237" s="85">
        <v>687928</v>
      </c>
      <c r="N237" s="85">
        <v>218563</v>
      </c>
      <c r="O237" s="85">
        <v>1410325</v>
      </c>
      <c r="P237" s="85"/>
      <c r="Q237" s="85">
        <v>-110541</v>
      </c>
      <c r="R237" s="85"/>
      <c r="S237" s="85">
        <v>-46293</v>
      </c>
      <c r="T237" s="85"/>
      <c r="U237" s="85">
        <v>-156834</v>
      </c>
    </row>
    <row r="238" spans="1:21" ht="15" x14ac:dyDescent="0.25">
      <c r="A238" s="61">
        <v>749</v>
      </c>
      <c r="B238" s="62" t="s">
        <v>249</v>
      </c>
      <c r="C238" s="84">
        <v>3.7688187386449882E-3</v>
      </c>
      <c r="D238" s="15">
        <v>2558581</v>
      </c>
      <c r="E238" s="85">
        <v>0</v>
      </c>
      <c r="F238" s="85">
        <v>0</v>
      </c>
      <c r="G238" s="85">
        <v>0</v>
      </c>
      <c r="H238" s="85">
        <v>0</v>
      </c>
      <c r="I238" s="85">
        <v>0</v>
      </c>
      <c r="J238" s="85"/>
      <c r="K238" s="85">
        <v>1298255</v>
      </c>
      <c r="L238" s="85">
        <v>0</v>
      </c>
      <c r="M238" s="85">
        <v>1772620</v>
      </c>
      <c r="N238" s="85">
        <v>373155</v>
      </c>
      <c r="O238" s="85">
        <v>3444030</v>
      </c>
      <c r="P238" s="85"/>
      <c r="Q238" s="85">
        <v>-284836</v>
      </c>
      <c r="R238" s="85"/>
      <c r="S238" s="85">
        <v>-92170</v>
      </c>
      <c r="T238" s="85"/>
      <c r="U238" s="85">
        <v>-377006</v>
      </c>
    </row>
    <row r="239" spans="1:21" ht="15" x14ac:dyDescent="0.25">
      <c r="A239" s="61">
        <v>750</v>
      </c>
      <c r="B239" s="62" t="s">
        <v>250</v>
      </c>
      <c r="C239" s="84">
        <v>0</v>
      </c>
      <c r="D239" s="15">
        <v>0</v>
      </c>
      <c r="E239" s="85">
        <v>0</v>
      </c>
      <c r="F239" s="85">
        <v>0</v>
      </c>
      <c r="G239" s="85">
        <v>0</v>
      </c>
      <c r="H239" s="85">
        <v>0</v>
      </c>
      <c r="I239" s="85">
        <v>0</v>
      </c>
      <c r="J239" s="85"/>
      <c r="K239" s="85">
        <v>0</v>
      </c>
      <c r="L239" s="85">
        <v>0</v>
      </c>
      <c r="M239" s="85">
        <v>0</v>
      </c>
      <c r="N239" s="85">
        <v>0</v>
      </c>
      <c r="O239" s="85">
        <v>0</v>
      </c>
      <c r="P239" s="85"/>
      <c r="Q239" s="85">
        <v>0</v>
      </c>
      <c r="R239" s="85"/>
      <c r="S239" s="85">
        <v>0</v>
      </c>
      <c r="T239" s="85"/>
      <c r="U239" s="85">
        <v>0</v>
      </c>
    </row>
    <row r="240" spans="1:21" ht="15" x14ac:dyDescent="0.25">
      <c r="A240" s="61">
        <v>751</v>
      </c>
      <c r="B240" s="62" t="s">
        <v>251</v>
      </c>
      <c r="C240" s="84">
        <v>8.9889349054260762E-5</v>
      </c>
      <c r="D240" s="15">
        <v>61024</v>
      </c>
      <c r="E240" s="85">
        <v>0</v>
      </c>
      <c r="F240" s="85">
        <v>0</v>
      </c>
      <c r="G240" s="85">
        <v>0</v>
      </c>
      <c r="H240" s="85">
        <v>8708</v>
      </c>
      <c r="I240" s="85">
        <v>8708</v>
      </c>
      <c r="J240" s="85"/>
      <c r="K240" s="85">
        <v>30964</v>
      </c>
      <c r="L240" s="85">
        <v>0</v>
      </c>
      <c r="M240" s="85">
        <v>42278</v>
      </c>
      <c r="N240" s="85">
        <v>149</v>
      </c>
      <c r="O240" s="85">
        <v>73391</v>
      </c>
      <c r="P240" s="85"/>
      <c r="Q240" s="85">
        <v>-6794</v>
      </c>
      <c r="R240" s="85"/>
      <c r="S240" s="85">
        <v>2498</v>
      </c>
      <c r="T240" s="85"/>
      <c r="U240" s="85">
        <v>-4296</v>
      </c>
    </row>
    <row r="241" spans="1:21" ht="15" x14ac:dyDescent="0.25">
      <c r="A241" s="61">
        <v>752</v>
      </c>
      <c r="B241" s="62" t="s">
        <v>252</v>
      </c>
      <c r="C241" s="84">
        <v>5.914281508035542E-3</v>
      </c>
      <c r="D241" s="15">
        <v>4015091</v>
      </c>
      <c r="E241" s="85">
        <v>0</v>
      </c>
      <c r="F241" s="85">
        <v>0</v>
      </c>
      <c r="G241" s="85">
        <v>0</v>
      </c>
      <c r="H241" s="85">
        <v>123630</v>
      </c>
      <c r="I241" s="85">
        <v>123630</v>
      </c>
      <c r="J241" s="85"/>
      <c r="K241" s="85">
        <v>2037308</v>
      </c>
      <c r="L241" s="85">
        <v>0</v>
      </c>
      <c r="M241" s="85">
        <v>2781714</v>
      </c>
      <c r="N241" s="85">
        <v>449651</v>
      </c>
      <c r="O241" s="85">
        <v>5268673</v>
      </c>
      <c r="P241" s="85"/>
      <c r="Q241" s="85">
        <v>-446984</v>
      </c>
      <c r="R241" s="85"/>
      <c r="S241" s="85">
        <v>-55523</v>
      </c>
      <c r="T241" s="85"/>
      <c r="U241" s="85">
        <v>-502507</v>
      </c>
    </row>
    <row r="242" spans="1:21" ht="15" x14ac:dyDescent="0.25">
      <c r="A242" s="61">
        <v>753</v>
      </c>
      <c r="B242" s="62" t="s">
        <v>253</v>
      </c>
      <c r="C242" s="84">
        <v>4.6286870114027791E-3</v>
      </c>
      <c r="D242" s="15">
        <v>3142325</v>
      </c>
      <c r="E242" s="85">
        <v>0</v>
      </c>
      <c r="F242" s="85">
        <v>0</v>
      </c>
      <c r="G242" s="85">
        <v>0</v>
      </c>
      <c r="H242" s="85">
        <v>84659</v>
      </c>
      <c r="I242" s="85">
        <v>84659</v>
      </c>
      <c r="J242" s="85"/>
      <c r="K242" s="85">
        <v>1594456</v>
      </c>
      <c r="L242" s="85">
        <v>0</v>
      </c>
      <c r="M242" s="85">
        <v>2177050</v>
      </c>
      <c r="N242" s="85">
        <v>253904</v>
      </c>
      <c r="O242" s="85">
        <v>4025410</v>
      </c>
      <c r="P242" s="85"/>
      <c r="Q242" s="85">
        <v>-349822</v>
      </c>
      <c r="R242" s="85"/>
      <c r="S242" s="85">
        <v>-33038</v>
      </c>
      <c r="T242" s="85"/>
      <c r="U242" s="85">
        <v>-382860</v>
      </c>
    </row>
    <row r="243" spans="1:21" ht="15" x14ac:dyDescent="0.25">
      <c r="A243" s="61">
        <v>754</v>
      </c>
      <c r="B243" s="62" t="s">
        <v>254</v>
      </c>
      <c r="C243" s="84">
        <v>3.0541625838306961E-3</v>
      </c>
      <c r="D243" s="15">
        <v>2073413</v>
      </c>
      <c r="E243" s="85">
        <v>0</v>
      </c>
      <c r="F243" s="85">
        <v>0</v>
      </c>
      <c r="G243" s="85">
        <v>0</v>
      </c>
      <c r="H243" s="85">
        <v>49462</v>
      </c>
      <c r="I243" s="85">
        <v>49462</v>
      </c>
      <c r="J243" s="85"/>
      <c r="K243" s="85">
        <v>1052075</v>
      </c>
      <c r="L243" s="85">
        <v>0</v>
      </c>
      <c r="M243" s="85">
        <v>1436490</v>
      </c>
      <c r="N243" s="85">
        <v>391418</v>
      </c>
      <c r="O243" s="85">
        <v>2879983</v>
      </c>
      <c r="P243" s="85"/>
      <c r="Q243" s="85">
        <v>-230825</v>
      </c>
      <c r="R243" s="85"/>
      <c r="S243" s="85">
        <v>-84709</v>
      </c>
      <c r="T243" s="85"/>
      <c r="U243" s="85">
        <v>-315534</v>
      </c>
    </row>
    <row r="244" spans="1:21" ht="15" x14ac:dyDescent="0.25">
      <c r="A244" s="61">
        <v>756</v>
      </c>
      <c r="B244" s="62" t="s">
        <v>255</v>
      </c>
      <c r="C244" s="84">
        <v>6.3963434470107839E-3</v>
      </c>
      <c r="D244" s="15">
        <v>4342353</v>
      </c>
      <c r="E244" s="85">
        <v>0</v>
      </c>
      <c r="F244" s="85">
        <v>0</v>
      </c>
      <c r="G244" s="85">
        <v>0</v>
      </c>
      <c r="H244" s="85">
        <v>352796</v>
      </c>
      <c r="I244" s="85">
        <v>352796</v>
      </c>
      <c r="J244" s="85"/>
      <c r="K244" s="85">
        <v>2203365</v>
      </c>
      <c r="L244" s="85">
        <v>0</v>
      </c>
      <c r="M244" s="85">
        <v>3008446</v>
      </c>
      <c r="N244" s="85">
        <v>9399</v>
      </c>
      <c r="O244" s="85">
        <v>5221210</v>
      </c>
      <c r="P244" s="85"/>
      <c r="Q244" s="85">
        <v>-483416</v>
      </c>
      <c r="R244" s="85"/>
      <c r="S244" s="85">
        <v>74573</v>
      </c>
      <c r="T244" s="85"/>
      <c r="U244" s="85">
        <v>-408843</v>
      </c>
    </row>
    <row r="245" spans="1:21" ht="15" x14ac:dyDescent="0.25">
      <c r="A245" s="61">
        <v>757</v>
      </c>
      <c r="B245" s="62" t="s">
        <v>256</v>
      </c>
      <c r="C245" s="84">
        <v>1.6207156119407218E-3</v>
      </c>
      <c r="D245" s="15">
        <v>1100271</v>
      </c>
      <c r="E245" s="85">
        <v>0</v>
      </c>
      <c r="F245" s="85">
        <v>0</v>
      </c>
      <c r="G245" s="85">
        <v>0</v>
      </c>
      <c r="H245" s="85">
        <v>0</v>
      </c>
      <c r="I245" s="85">
        <v>0</v>
      </c>
      <c r="J245" s="85"/>
      <c r="K245" s="85">
        <v>558292</v>
      </c>
      <c r="L245" s="85">
        <v>0</v>
      </c>
      <c r="M245" s="85">
        <v>762285</v>
      </c>
      <c r="N245" s="85">
        <v>132270</v>
      </c>
      <c r="O245" s="85">
        <v>1452847</v>
      </c>
      <c r="P245" s="85"/>
      <c r="Q245" s="85">
        <v>-122490</v>
      </c>
      <c r="R245" s="85"/>
      <c r="S245" s="85">
        <v>-29216</v>
      </c>
      <c r="T245" s="85"/>
      <c r="U245" s="85">
        <v>-151706</v>
      </c>
    </row>
    <row r="246" spans="1:21" ht="15" x14ac:dyDescent="0.25">
      <c r="A246" s="61">
        <v>759</v>
      </c>
      <c r="B246" s="62" t="s">
        <v>257</v>
      </c>
      <c r="C246" s="84">
        <v>0</v>
      </c>
      <c r="D246" s="15">
        <v>0</v>
      </c>
      <c r="E246" s="85">
        <v>0</v>
      </c>
      <c r="F246" s="85">
        <v>0</v>
      </c>
      <c r="G246" s="85">
        <v>0</v>
      </c>
      <c r="H246" s="85">
        <v>0</v>
      </c>
      <c r="I246" s="85">
        <v>0</v>
      </c>
      <c r="J246" s="85"/>
      <c r="K246" s="85">
        <v>0</v>
      </c>
      <c r="L246" s="85">
        <v>0</v>
      </c>
      <c r="M246" s="85">
        <v>0</v>
      </c>
      <c r="N246" s="85">
        <v>0</v>
      </c>
      <c r="O246" s="85">
        <v>0</v>
      </c>
      <c r="P246" s="85"/>
      <c r="Q246" s="85">
        <v>0</v>
      </c>
      <c r="R246" s="85"/>
      <c r="S246" s="85">
        <v>0</v>
      </c>
      <c r="T246" s="85"/>
      <c r="U246" s="85">
        <v>0</v>
      </c>
    </row>
    <row r="247" spans="1:21" ht="15" x14ac:dyDescent="0.25">
      <c r="A247" s="61">
        <v>760</v>
      </c>
      <c r="B247" s="62" t="s">
        <v>258</v>
      </c>
      <c r="C247" s="84">
        <v>0</v>
      </c>
      <c r="D247" s="15">
        <v>0</v>
      </c>
      <c r="E247" s="85">
        <v>0</v>
      </c>
      <c r="F247" s="85">
        <v>0</v>
      </c>
      <c r="G247" s="85">
        <v>0</v>
      </c>
      <c r="H247" s="85">
        <v>0</v>
      </c>
      <c r="I247" s="85">
        <v>0</v>
      </c>
      <c r="J247" s="85"/>
      <c r="K247" s="85">
        <v>0</v>
      </c>
      <c r="L247" s="85">
        <v>0</v>
      </c>
      <c r="M247" s="85">
        <v>0</v>
      </c>
      <c r="N247" s="85">
        <v>0</v>
      </c>
      <c r="O247" s="85">
        <v>0</v>
      </c>
      <c r="P247" s="85"/>
      <c r="Q247" s="85">
        <v>0</v>
      </c>
      <c r="R247" s="85"/>
      <c r="S247" s="85">
        <v>0</v>
      </c>
      <c r="T247" s="85"/>
      <c r="U247" s="85">
        <v>0</v>
      </c>
    </row>
    <row r="248" spans="1:21" ht="15" x14ac:dyDescent="0.25">
      <c r="A248" s="61">
        <v>761</v>
      </c>
      <c r="B248" s="62" t="s">
        <v>259</v>
      </c>
      <c r="C248" s="84">
        <v>1.5780052790972622E-3</v>
      </c>
      <c r="D248" s="15">
        <v>1071276</v>
      </c>
      <c r="E248" s="85">
        <v>0</v>
      </c>
      <c r="F248" s="85">
        <v>0</v>
      </c>
      <c r="G248" s="85">
        <v>0</v>
      </c>
      <c r="H248" s="85">
        <v>3341</v>
      </c>
      <c r="I248" s="85">
        <v>3341</v>
      </c>
      <c r="J248" s="85"/>
      <c r="K248" s="85">
        <v>543580</v>
      </c>
      <c r="L248" s="85">
        <v>0</v>
      </c>
      <c r="M248" s="85">
        <v>742197</v>
      </c>
      <c r="N248" s="85">
        <v>53944</v>
      </c>
      <c r="O248" s="85">
        <v>1339721</v>
      </c>
      <c r="P248" s="85"/>
      <c r="Q248" s="85">
        <v>-119260</v>
      </c>
      <c r="R248" s="85"/>
      <c r="S248" s="85">
        <v>-10778</v>
      </c>
      <c r="T248" s="85"/>
      <c r="U248" s="85">
        <v>-130038</v>
      </c>
    </row>
    <row r="249" spans="1:21" ht="15" x14ac:dyDescent="0.25">
      <c r="A249" s="61">
        <v>762</v>
      </c>
      <c r="B249" s="62" t="s">
        <v>260</v>
      </c>
      <c r="C249" s="84">
        <v>0</v>
      </c>
      <c r="D249" s="15">
        <v>0</v>
      </c>
      <c r="E249" s="85">
        <v>0</v>
      </c>
      <c r="F249" s="85">
        <v>0</v>
      </c>
      <c r="G249" s="85">
        <v>0</v>
      </c>
      <c r="H249" s="85">
        <v>0</v>
      </c>
      <c r="I249" s="85">
        <v>0</v>
      </c>
      <c r="J249" s="85"/>
      <c r="K249" s="85">
        <v>0</v>
      </c>
      <c r="L249" s="85">
        <v>0</v>
      </c>
      <c r="M249" s="85">
        <v>0</v>
      </c>
      <c r="N249" s="85">
        <v>0</v>
      </c>
      <c r="O249" s="85">
        <v>0</v>
      </c>
      <c r="P249" s="85"/>
      <c r="Q249" s="85">
        <v>0</v>
      </c>
      <c r="R249" s="85"/>
      <c r="S249" s="85">
        <v>0</v>
      </c>
      <c r="T249" s="85"/>
      <c r="U249" s="85">
        <v>0</v>
      </c>
    </row>
    <row r="250" spans="1:21" ht="15" x14ac:dyDescent="0.25">
      <c r="A250" s="61">
        <v>765</v>
      </c>
      <c r="B250" s="62" t="s">
        <v>261</v>
      </c>
      <c r="C250" s="84">
        <v>1.7538346589866437E-2</v>
      </c>
      <c r="D250" s="15">
        <v>11906439</v>
      </c>
      <c r="E250" s="85">
        <v>0</v>
      </c>
      <c r="F250" s="85">
        <v>0</v>
      </c>
      <c r="G250" s="85">
        <v>0</v>
      </c>
      <c r="H250" s="85">
        <v>464453</v>
      </c>
      <c r="I250" s="85">
        <v>464453</v>
      </c>
      <c r="J250" s="85"/>
      <c r="K250" s="85">
        <v>6041481</v>
      </c>
      <c r="L250" s="85">
        <v>0</v>
      </c>
      <c r="M250" s="85">
        <v>8248959</v>
      </c>
      <c r="N250" s="85">
        <v>490720</v>
      </c>
      <c r="O250" s="85">
        <v>14781160</v>
      </c>
      <c r="P250" s="85"/>
      <c r="Q250" s="85">
        <v>-1325498</v>
      </c>
      <c r="R250" s="85"/>
      <c r="S250" s="85">
        <v>-41266</v>
      </c>
      <c r="T250" s="85"/>
      <c r="U250" s="85">
        <v>-1366764</v>
      </c>
    </row>
    <row r="251" spans="1:21" ht="15" x14ac:dyDescent="0.25">
      <c r="A251" s="61">
        <v>766</v>
      </c>
      <c r="B251" s="62" t="s">
        <v>262</v>
      </c>
      <c r="C251" s="84">
        <v>8.4883218193132772E-5</v>
      </c>
      <c r="D251" s="15">
        <v>57625</v>
      </c>
      <c r="E251" s="85">
        <v>0</v>
      </c>
      <c r="F251" s="85">
        <v>0</v>
      </c>
      <c r="G251" s="85">
        <v>0</v>
      </c>
      <c r="H251" s="85">
        <v>0</v>
      </c>
      <c r="I251" s="85">
        <v>0</v>
      </c>
      <c r="J251" s="85"/>
      <c r="K251" s="85">
        <v>29240</v>
      </c>
      <c r="L251" s="85">
        <v>0</v>
      </c>
      <c r="M251" s="85">
        <v>39924</v>
      </c>
      <c r="N251" s="85">
        <v>46155</v>
      </c>
      <c r="O251" s="85">
        <v>115319</v>
      </c>
      <c r="P251" s="85"/>
      <c r="Q251" s="85">
        <v>-6415</v>
      </c>
      <c r="R251" s="85"/>
      <c r="S251" s="85">
        <v>-10010</v>
      </c>
      <c r="T251" s="85"/>
      <c r="U251" s="85">
        <v>-16425</v>
      </c>
    </row>
    <row r="252" spans="1:21" ht="15" x14ac:dyDescent="0.25">
      <c r="A252" s="61">
        <v>767</v>
      </c>
      <c r="B252" s="62" t="s">
        <v>263</v>
      </c>
      <c r="C252" s="84">
        <v>1.4104391962821318E-2</v>
      </c>
      <c r="D252" s="15">
        <v>9575197</v>
      </c>
      <c r="E252" s="85">
        <v>0</v>
      </c>
      <c r="F252" s="85">
        <v>0</v>
      </c>
      <c r="G252" s="85">
        <v>0</v>
      </c>
      <c r="H252" s="85">
        <v>684158</v>
      </c>
      <c r="I252" s="85">
        <v>684158</v>
      </c>
      <c r="J252" s="85"/>
      <c r="K252" s="85">
        <v>4858577</v>
      </c>
      <c r="L252" s="85">
        <v>0</v>
      </c>
      <c r="M252" s="85">
        <v>6633838</v>
      </c>
      <c r="N252" s="85">
        <v>262020</v>
      </c>
      <c r="O252" s="85">
        <v>11754435</v>
      </c>
      <c r="P252" s="85"/>
      <c r="Q252" s="85">
        <v>-1065967</v>
      </c>
      <c r="R252" s="85"/>
      <c r="S252" s="85">
        <v>72013</v>
      </c>
      <c r="T252" s="85"/>
      <c r="U252" s="85">
        <v>-993954</v>
      </c>
    </row>
    <row r="253" spans="1:21" ht="15" x14ac:dyDescent="0.25">
      <c r="A253" s="61">
        <v>768</v>
      </c>
      <c r="B253" s="62" t="s">
        <v>264</v>
      </c>
      <c r="C253" s="84">
        <v>3.5312912236145281E-3</v>
      </c>
      <c r="D253" s="15">
        <v>2397323</v>
      </c>
      <c r="E253" s="85">
        <v>0</v>
      </c>
      <c r="F253" s="85">
        <v>0</v>
      </c>
      <c r="G253" s="85">
        <v>0</v>
      </c>
      <c r="H253" s="85">
        <v>8132</v>
      </c>
      <c r="I253" s="85">
        <v>8132</v>
      </c>
      <c r="J253" s="85"/>
      <c r="K253" s="85">
        <v>1216433</v>
      </c>
      <c r="L253" s="85">
        <v>0</v>
      </c>
      <c r="M253" s="85">
        <v>1660902</v>
      </c>
      <c r="N253" s="85">
        <v>218418</v>
      </c>
      <c r="O253" s="85">
        <v>3095753</v>
      </c>
      <c r="P253" s="85"/>
      <c r="Q253" s="85">
        <v>-266885</v>
      </c>
      <c r="R253" s="85"/>
      <c r="S253" s="85">
        <v>-44695</v>
      </c>
      <c r="T253" s="85"/>
      <c r="U253" s="85">
        <v>-311580</v>
      </c>
    </row>
    <row r="254" spans="1:21" ht="15" x14ac:dyDescent="0.25">
      <c r="A254" s="61">
        <v>769</v>
      </c>
      <c r="B254" s="62" t="s">
        <v>265</v>
      </c>
      <c r="C254" s="84">
        <v>8.0277301542837458E-3</v>
      </c>
      <c r="D254" s="15">
        <v>5449868</v>
      </c>
      <c r="E254" s="85">
        <v>0</v>
      </c>
      <c r="F254" s="85">
        <v>0</v>
      </c>
      <c r="G254" s="85">
        <v>0</v>
      </c>
      <c r="H254" s="85">
        <v>0</v>
      </c>
      <c r="I254" s="85">
        <v>0</v>
      </c>
      <c r="J254" s="85"/>
      <c r="K254" s="85">
        <v>2765334</v>
      </c>
      <c r="L254" s="85">
        <v>0</v>
      </c>
      <c r="M254" s="85">
        <v>3775750</v>
      </c>
      <c r="N254" s="85">
        <v>732084</v>
      </c>
      <c r="O254" s="85">
        <v>7273168</v>
      </c>
      <c r="P254" s="85"/>
      <c r="Q254" s="85">
        <v>-606713</v>
      </c>
      <c r="R254" s="85"/>
      <c r="S254" s="85">
        <v>-178027</v>
      </c>
      <c r="T254" s="85"/>
      <c r="U254" s="85">
        <v>-784740</v>
      </c>
    </row>
    <row r="255" spans="1:21" ht="15" x14ac:dyDescent="0.25">
      <c r="A255" s="61">
        <v>770</v>
      </c>
      <c r="B255" s="62" t="s">
        <v>266</v>
      </c>
      <c r="C255" s="84">
        <v>3.6470718126809906E-3</v>
      </c>
      <c r="D255" s="15">
        <v>2475925</v>
      </c>
      <c r="E255" s="85">
        <v>0</v>
      </c>
      <c r="F255" s="85">
        <v>0</v>
      </c>
      <c r="G255" s="85">
        <v>0</v>
      </c>
      <c r="H255" s="85">
        <v>0</v>
      </c>
      <c r="I255" s="85">
        <v>0</v>
      </c>
      <c r="J255" s="85"/>
      <c r="K255" s="85">
        <v>1256317</v>
      </c>
      <c r="L255" s="85">
        <v>0</v>
      </c>
      <c r="M255" s="85">
        <v>1715358</v>
      </c>
      <c r="N255" s="85">
        <v>382818</v>
      </c>
      <c r="O255" s="85">
        <v>3354493</v>
      </c>
      <c r="P255" s="85"/>
      <c r="Q255" s="85">
        <v>-275635</v>
      </c>
      <c r="R255" s="85"/>
      <c r="S255" s="85">
        <v>-87786</v>
      </c>
      <c r="T255" s="85"/>
      <c r="U255" s="85">
        <v>-363421</v>
      </c>
    </row>
    <row r="256" spans="1:21" ht="15" x14ac:dyDescent="0.25">
      <c r="A256" s="61">
        <v>771</v>
      </c>
      <c r="B256" s="62" t="s">
        <v>267</v>
      </c>
      <c r="C256" s="84">
        <v>2.2120978871638095E-3</v>
      </c>
      <c r="D256" s="15">
        <v>1501751</v>
      </c>
      <c r="E256" s="85">
        <v>0</v>
      </c>
      <c r="F256" s="85">
        <v>0</v>
      </c>
      <c r="G256" s="85">
        <v>0</v>
      </c>
      <c r="H256" s="85">
        <v>37500</v>
      </c>
      <c r="I256" s="85">
        <v>37500</v>
      </c>
      <c r="J256" s="85"/>
      <c r="K256" s="85">
        <v>762007</v>
      </c>
      <c r="L256" s="85">
        <v>0</v>
      </c>
      <c r="M256" s="85">
        <v>1040435</v>
      </c>
      <c r="N256" s="85">
        <v>176823</v>
      </c>
      <c r="O256" s="85">
        <v>1979265</v>
      </c>
      <c r="P256" s="85"/>
      <c r="Q256" s="85">
        <v>-167184</v>
      </c>
      <c r="R256" s="85"/>
      <c r="S256" s="85">
        <v>-37683</v>
      </c>
      <c r="T256" s="85"/>
      <c r="U256" s="85">
        <v>-204867</v>
      </c>
    </row>
    <row r="257" spans="1:21" ht="15" x14ac:dyDescent="0.25">
      <c r="A257" s="61">
        <v>772</v>
      </c>
      <c r="B257" s="62" t="s">
        <v>268</v>
      </c>
      <c r="C257" s="84">
        <v>4.0551853296684594E-3</v>
      </c>
      <c r="D257" s="15">
        <v>2752988</v>
      </c>
      <c r="E257" s="85">
        <v>0</v>
      </c>
      <c r="F257" s="85">
        <v>0</v>
      </c>
      <c r="G257" s="85">
        <v>0</v>
      </c>
      <c r="H257" s="85">
        <v>59450</v>
      </c>
      <c r="I257" s="85">
        <v>59450</v>
      </c>
      <c r="J257" s="85"/>
      <c r="K257" s="85">
        <v>1396900</v>
      </c>
      <c r="L257" s="85">
        <v>0</v>
      </c>
      <c r="M257" s="85">
        <v>1907310</v>
      </c>
      <c r="N257" s="85">
        <v>239726</v>
      </c>
      <c r="O257" s="85">
        <v>3543936</v>
      </c>
      <c r="P257" s="85"/>
      <c r="Q257" s="85">
        <v>-306480</v>
      </c>
      <c r="R257" s="85"/>
      <c r="S257" s="85">
        <v>-33153</v>
      </c>
      <c r="T257" s="85"/>
      <c r="U257" s="85">
        <v>-339633</v>
      </c>
    </row>
    <row r="258" spans="1:21" ht="15" x14ac:dyDescent="0.25">
      <c r="A258" s="61">
        <v>773</v>
      </c>
      <c r="B258" s="62" t="s">
        <v>269</v>
      </c>
      <c r="C258" s="84">
        <v>2.7479288527409557E-3</v>
      </c>
      <c r="D258" s="15">
        <v>1865516</v>
      </c>
      <c r="E258" s="85">
        <v>0</v>
      </c>
      <c r="F258" s="85">
        <v>0</v>
      </c>
      <c r="G258" s="85">
        <v>0</v>
      </c>
      <c r="H258" s="85">
        <v>0</v>
      </c>
      <c r="I258" s="85">
        <v>0</v>
      </c>
      <c r="J258" s="85"/>
      <c r="K258" s="85">
        <v>946586</v>
      </c>
      <c r="L258" s="85">
        <v>0</v>
      </c>
      <c r="M258" s="85">
        <v>1292457</v>
      </c>
      <c r="N258" s="85">
        <v>240230</v>
      </c>
      <c r="O258" s="85">
        <v>2479273</v>
      </c>
      <c r="P258" s="85"/>
      <c r="Q258" s="85">
        <v>-207680</v>
      </c>
      <c r="R258" s="85"/>
      <c r="S258" s="85">
        <v>-54101</v>
      </c>
      <c r="T258" s="85"/>
      <c r="U258" s="85">
        <v>-261781</v>
      </c>
    </row>
    <row r="259" spans="1:21" ht="15" x14ac:dyDescent="0.25">
      <c r="A259" s="61">
        <v>774</v>
      </c>
      <c r="B259" s="62" t="s">
        <v>270</v>
      </c>
      <c r="C259" s="84">
        <v>2.9955381125808746E-3</v>
      </c>
      <c r="D259" s="15">
        <v>2033612</v>
      </c>
      <c r="E259" s="85">
        <v>0</v>
      </c>
      <c r="F259" s="85">
        <v>0</v>
      </c>
      <c r="G259" s="85">
        <v>0</v>
      </c>
      <c r="H259" s="85">
        <v>52514</v>
      </c>
      <c r="I259" s="85">
        <v>52514</v>
      </c>
      <c r="J259" s="85"/>
      <c r="K259" s="85">
        <v>1031881</v>
      </c>
      <c r="L259" s="85">
        <v>0</v>
      </c>
      <c r="M259" s="85">
        <v>1408917</v>
      </c>
      <c r="N259" s="85">
        <v>24153</v>
      </c>
      <c r="O259" s="85">
        <v>2464951</v>
      </c>
      <c r="P259" s="85"/>
      <c r="Q259" s="85">
        <v>-226394</v>
      </c>
      <c r="R259" s="85"/>
      <c r="S259" s="85">
        <v>9613</v>
      </c>
      <c r="T259" s="85"/>
      <c r="U259" s="85">
        <v>-216781</v>
      </c>
    </row>
    <row r="260" spans="1:21" ht="15" x14ac:dyDescent="0.25">
      <c r="A260" s="61">
        <v>775</v>
      </c>
      <c r="B260" s="62" t="s">
        <v>271</v>
      </c>
      <c r="C260" s="84">
        <v>3.1786762760983769E-3</v>
      </c>
      <c r="D260" s="15">
        <v>2157942</v>
      </c>
      <c r="E260" s="85">
        <v>0</v>
      </c>
      <c r="F260" s="85">
        <v>0</v>
      </c>
      <c r="G260" s="85">
        <v>0</v>
      </c>
      <c r="H260" s="85">
        <v>45743</v>
      </c>
      <c r="I260" s="85">
        <v>45743</v>
      </c>
      <c r="J260" s="85"/>
      <c r="K260" s="85">
        <v>1094967</v>
      </c>
      <c r="L260" s="85">
        <v>0</v>
      </c>
      <c r="M260" s="85">
        <v>1495054</v>
      </c>
      <c r="N260" s="85">
        <v>166568</v>
      </c>
      <c r="O260" s="85">
        <v>2756589</v>
      </c>
      <c r="P260" s="85"/>
      <c r="Q260" s="85">
        <v>-240235</v>
      </c>
      <c r="R260" s="85"/>
      <c r="S260" s="85">
        <v>-23860</v>
      </c>
      <c r="T260" s="85"/>
      <c r="U260" s="85">
        <v>-264095</v>
      </c>
    </row>
    <row r="261" spans="1:21" ht="15" x14ac:dyDescent="0.25">
      <c r="A261" s="61">
        <v>776</v>
      </c>
      <c r="B261" s="62" t="s">
        <v>272</v>
      </c>
      <c r="C261" s="84">
        <v>3.1632719593800464E-3</v>
      </c>
      <c r="D261" s="15">
        <v>2147484</v>
      </c>
      <c r="E261" s="85">
        <v>0</v>
      </c>
      <c r="F261" s="85">
        <v>0</v>
      </c>
      <c r="G261" s="85">
        <v>0</v>
      </c>
      <c r="H261" s="85">
        <v>11937</v>
      </c>
      <c r="I261" s="85">
        <v>11937</v>
      </c>
      <c r="J261" s="85"/>
      <c r="K261" s="85">
        <v>1089661</v>
      </c>
      <c r="L261" s="85">
        <v>0</v>
      </c>
      <c r="M261" s="85">
        <v>1487808</v>
      </c>
      <c r="N261" s="85">
        <v>66878</v>
      </c>
      <c r="O261" s="85">
        <v>2644347</v>
      </c>
      <c r="P261" s="85"/>
      <c r="Q261" s="85">
        <v>-239070</v>
      </c>
      <c r="R261" s="85"/>
      <c r="S261" s="85">
        <v>-15103</v>
      </c>
      <c r="T261" s="85"/>
      <c r="U261" s="85">
        <v>-254173</v>
      </c>
    </row>
    <row r="262" spans="1:21" ht="15" x14ac:dyDescent="0.25">
      <c r="A262" s="61">
        <v>777</v>
      </c>
      <c r="B262" s="62" t="s">
        <v>273</v>
      </c>
      <c r="C262" s="84">
        <v>1.6133335780700676E-2</v>
      </c>
      <c r="D262" s="15">
        <v>10952606</v>
      </c>
      <c r="E262" s="85">
        <v>0</v>
      </c>
      <c r="F262" s="85">
        <v>0</v>
      </c>
      <c r="G262" s="85">
        <v>0</v>
      </c>
      <c r="H262" s="85">
        <v>0</v>
      </c>
      <c r="I262" s="85">
        <v>0</v>
      </c>
      <c r="J262" s="85"/>
      <c r="K262" s="85">
        <v>5557493</v>
      </c>
      <c r="L262" s="85">
        <v>0</v>
      </c>
      <c r="M262" s="85">
        <v>7588128</v>
      </c>
      <c r="N262" s="85">
        <v>1698236</v>
      </c>
      <c r="O262" s="85">
        <v>14843857</v>
      </c>
      <c r="P262" s="85"/>
      <c r="Q262" s="85">
        <v>-1219310</v>
      </c>
      <c r="R262" s="85"/>
      <c r="S262" s="85">
        <v>-431002</v>
      </c>
      <c r="T262" s="85"/>
      <c r="U262" s="85">
        <v>-1650312</v>
      </c>
    </row>
    <row r="263" spans="1:21" ht="15" x14ac:dyDescent="0.25">
      <c r="A263" s="61">
        <v>778</v>
      </c>
      <c r="B263" s="62" t="s">
        <v>274</v>
      </c>
      <c r="C263" s="84">
        <v>3.5364723179121069E-3</v>
      </c>
      <c r="D263" s="15">
        <v>2400842</v>
      </c>
      <c r="E263" s="85">
        <v>0</v>
      </c>
      <c r="F263" s="85">
        <v>0</v>
      </c>
      <c r="G263" s="85">
        <v>0</v>
      </c>
      <c r="H263" s="85">
        <v>491568</v>
      </c>
      <c r="I263" s="85">
        <v>491568</v>
      </c>
      <c r="J263" s="85"/>
      <c r="K263" s="85">
        <v>1218218</v>
      </c>
      <c r="L263" s="85">
        <v>0</v>
      </c>
      <c r="M263" s="85">
        <v>1663339</v>
      </c>
      <c r="N263" s="85">
        <v>0</v>
      </c>
      <c r="O263" s="85">
        <v>2881557</v>
      </c>
      <c r="P263" s="85"/>
      <c r="Q263" s="85">
        <v>-267276</v>
      </c>
      <c r="R263" s="85"/>
      <c r="S263" s="85">
        <v>121246</v>
      </c>
      <c r="T263" s="85"/>
      <c r="U263" s="85">
        <v>-146030</v>
      </c>
    </row>
    <row r="264" spans="1:21" ht="15" x14ac:dyDescent="0.25">
      <c r="A264" s="61">
        <v>785</v>
      </c>
      <c r="B264" s="62" t="s">
        <v>275</v>
      </c>
      <c r="C264" s="84">
        <v>3.9422661043617517E-3</v>
      </c>
      <c r="D264" s="15">
        <v>2676329</v>
      </c>
      <c r="E264" s="85">
        <v>0</v>
      </c>
      <c r="F264" s="85">
        <v>0</v>
      </c>
      <c r="G264" s="85">
        <v>0</v>
      </c>
      <c r="H264" s="85">
        <v>407697</v>
      </c>
      <c r="I264" s="85">
        <v>407697</v>
      </c>
      <c r="J264" s="85"/>
      <c r="K264" s="85">
        <v>1358003</v>
      </c>
      <c r="L264" s="85">
        <v>0</v>
      </c>
      <c r="M264" s="85">
        <v>1854199</v>
      </c>
      <c r="N264" s="85">
        <v>91106</v>
      </c>
      <c r="O264" s="85">
        <v>3303308</v>
      </c>
      <c r="P264" s="85"/>
      <c r="Q264" s="85">
        <v>-297945</v>
      </c>
      <c r="R264" s="85"/>
      <c r="S264" s="85">
        <v>89115</v>
      </c>
      <c r="T264" s="85"/>
      <c r="U264" s="85">
        <v>-208830</v>
      </c>
    </row>
    <row r="265" spans="1:21" ht="15" x14ac:dyDescent="0.25">
      <c r="A265" s="61">
        <v>786</v>
      </c>
      <c r="B265" s="62" t="s">
        <v>276</v>
      </c>
      <c r="C265" s="84">
        <v>0</v>
      </c>
      <c r="D265" s="15">
        <v>0</v>
      </c>
      <c r="E265" s="85">
        <v>0</v>
      </c>
      <c r="F265" s="85">
        <v>0</v>
      </c>
      <c r="G265" s="85">
        <v>0</v>
      </c>
      <c r="H265" s="85">
        <v>0</v>
      </c>
      <c r="I265" s="85">
        <v>0</v>
      </c>
      <c r="J265" s="85"/>
      <c r="K265" s="85">
        <v>0</v>
      </c>
      <c r="L265" s="85">
        <v>0</v>
      </c>
      <c r="M265" s="85">
        <v>0</v>
      </c>
      <c r="N265" s="85">
        <v>24087</v>
      </c>
      <c r="O265" s="85">
        <v>24087</v>
      </c>
      <c r="P265" s="85"/>
      <c r="Q265" s="85">
        <v>0</v>
      </c>
      <c r="R265" s="85"/>
      <c r="S265" s="85">
        <v>-7022</v>
      </c>
      <c r="T265" s="85"/>
      <c r="U265" s="85">
        <v>-7022</v>
      </c>
    </row>
    <row r="266" spans="1:21" ht="15" x14ac:dyDescent="0.25">
      <c r="A266" s="61">
        <v>794</v>
      </c>
      <c r="B266" s="62" t="s">
        <v>277</v>
      </c>
      <c r="C266" s="84">
        <v>3.8362901649015655E-3</v>
      </c>
      <c r="D266" s="15">
        <v>2604385</v>
      </c>
      <c r="E266" s="85">
        <v>0</v>
      </c>
      <c r="F266" s="85">
        <v>0</v>
      </c>
      <c r="G266" s="85">
        <v>0</v>
      </c>
      <c r="H266" s="85">
        <v>108944</v>
      </c>
      <c r="I266" s="85">
        <v>108944</v>
      </c>
      <c r="J266" s="85"/>
      <c r="K266" s="85">
        <v>1321497</v>
      </c>
      <c r="L266" s="85">
        <v>0</v>
      </c>
      <c r="M266" s="85">
        <v>1804355</v>
      </c>
      <c r="N266" s="85">
        <v>359034</v>
      </c>
      <c r="O266" s="85">
        <v>3484886</v>
      </c>
      <c r="P266" s="85"/>
      <c r="Q266" s="85">
        <v>-289935</v>
      </c>
      <c r="R266" s="85"/>
      <c r="S266" s="85">
        <v>-79544</v>
      </c>
      <c r="T266" s="85"/>
      <c r="U266" s="85">
        <v>-369479</v>
      </c>
    </row>
    <row r="267" spans="1:21" ht="15" x14ac:dyDescent="0.25">
      <c r="A267" s="61">
        <v>820</v>
      </c>
      <c r="B267" s="62" t="s">
        <v>278</v>
      </c>
      <c r="C267" s="84">
        <v>0</v>
      </c>
      <c r="D267" s="15">
        <v>0</v>
      </c>
      <c r="E267" s="85">
        <v>0</v>
      </c>
      <c r="F267" s="85">
        <v>0</v>
      </c>
      <c r="G267" s="85">
        <v>0</v>
      </c>
      <c r="H267" s="85">
        <v>0</v>
      </c>
      <c r="I267" s="85">
        <v>0</v>
      </c>
      <c r="J267" s="85"/>
      <c r="K267" s="85">
        <v>0</v>
      </c>
      <c r="L267" s="85">
        <v>0</v>
      </c>
      <c r="M267" s="85">
        <v>0</v>
      </c>
      <c r="N267" s="85">
        <v>0</v>
      </c>
      <c r="O267" s="85">
        <v>0</v>
      </c>
      <c r="P267" s="85"/>
      <c r="Q267" s="85">
        <v>0</v>
      </c>
      <c r="R267" s="85"/>
      <c r="S267" s="85">
        <v>0</v>
      </c>
      <c r="T267" s="85"/>
      <c r="U267" s="85">
        <v>0</v>
      </c>
    </row>
    <row r="268" spans="1:21" ht="15" x14ac:dyDescent="0.25">
      <c r="A268" s="61">
        <v>834</v>
      </c>
      <c r="B268" s="62" t="s">
        <v>279</v>
      </c>
      <c r="C268" s="84">
        <v>0</v>
      </c>
      <c r="D268" s="15">
        <v>0</v>
      </c>
      <c r="E268" s="85">
        <v>0</v>
      </c>
      <c r="F268" s="85">
        <v>0</v>
      </c>
      <c r="G268" s="85">
        <v>0</v>
      </c>
      <c r="H268" s="85">
        <v>0</v>
      </c>
      <c r="I268" s="85">
        <v>0</v>
      </c>
      <c r="J268" s="85"/>
      <c r="K268" s="85">
        <v>0</v>
      </c>
      <c r="L268" s="85">
        <v>0</v>
      </c>
      <c r="M268" s="85">
        <v>0</v>
      </c>
      <c r="N268" s="85">
        <v>0</v>
      </c>
      <c r="O268" s="85">
        <v>0</v>
      </c>
      <c r="P268" s="85"/>
      <c r="Q268" s="85">
        <v>0</v>
      </c>
      <c r="R268" s="85"/>
      <c r="S268" s="85">
        <v>0</v>
      </c>
      <c r="T268" s="85"/>
      <c r="U268" s="85">
        <v>0</v>
      </c>
    </row>
    <row r="269" spans="1:21" ht="15" x14ac:dyDescent="0.25">
      <c r="A269" s="61">
        <v>837</v>
      </c>
      <c r="B269" s="62" t="s">
        <v>280</v>
      </c>
      <c r="C269" s="84">
        <v>0</v>
      </c>
      <c r="D269" s="15">
        <v>0</v>
      </c>
      <c r="E269" s="85">
        <v>0</v>
      </c>
      <c r="F269" s="85">
        <v>0</v>
      </c>
      <c r="G269" s="85">
        <v>0</v>
      </c>
      <c r="H269" s="85">
        <v>0</v>
      </c>
      <c r="I269" s="85">
        <v>0</v>
      </c>
      <c r="J269" s="85"/>
      <c r="K269" s="85">
        <v>0</v>
      </c>
      <c r="L269" s="85">
        <v>0</v>
      </c>
      <c r="M269" s="85">
        <v>0</v>
      </c>
      <c r="N269" s="85">
        <v>0</v>
      </c>
      <c r="O269" s="85">
        <v>0</v>
      </c>
      <c r="P269" s="85"/>
      <c r="Q269" s="85">
        <v>0</v>
      </c>
      <c r="R269" s="85"/>
      <c r="S269" s="85">
        <v>0</v>
      </c>
      <c r="T269" s="85"/>
      <c r="U269" s="85">
        <v>0</v>
      </c>
    </row>
    <row r="270" spans="1:21" ht="15" x14ac:dyDescent="0.25">
      <c r="A270" s="61">
        <v>838</v>
      </c>
      <c r="B270" s="62" t="s">
        <v>281</v>
      </c>
      <c r="C270" s="84">
        <v>0</v>
      </c>
      <c r="D270" s="15">
        <v>0</v>
      </c>
      <c r="E270" s="85">
        <v>0</v>
      </c>
      <c r="F270" s="85">
        <v>0</v>
      </c>
      <c r="G270" s="85">
        <v>0</v>
      </c>
      <c r="H270" s="85">
        <v>0</v>
      </c>
      <c r="I270" s="85">
        <v>0</v>
      </c>
      <c r="J270" s="85"/>
      <c r="K270" s="85">
        <v>0</v>
      </c>
      <c r="L270" s="85">
        <v>0</v>
      </c>
      <c r="M270" s="85">
        <v>0</v>
      </c>
      <c r="N270" s="85">
        <v>0</v>
      </c>
      <c r="O270" s="85">
        <v>0</v>
      </c>
      <c r="P270" s="85"/>
      <c r="Q270" s="85">
        <v>0</v>
      </c>
      <c r="R270" s="85"/>
      <c r="S270" s="85">
        <v>0</v>
      </c>
      <c r="T270" s="85"/>
      <c r="U270" s="85">
        <v>0</v>
      </c>
    </row>
    <row r="271" spans="1:21" ht="15" x14ac:dyDescent="0.25">
      <c r="A271" s="61">
        <v>839</v>
      </c>
      <c r="B271" s="62" t="s">
        <v>282</v>
      </c>
      <c r="C271" s="84">
        <v>0</v>
      </c>
      <c r="D271" s="15">
        <v>0</v>
      </c>
      <c r="E271" s="85">
        <v>0</v>
      </c>
      <c r="F271" s="85">
        <v>0</v>
      </c>
      <c r="G271" s="85">
        <v>0</v>
      </c>
      <c r="H271" s="85">
        <v>0</v>
      </c>
      <c r="I271" s="85">
        <v>0</v>
      </c>
      <c r="J271" s="85"/>
      <c r="K271" s="85">
        <v>0</v>
      </c>
      <c r="L271" s="85">
        <v>0</v>
      </c>
      <c r="M271" s="85">
        <v>0</v>
      </c>
      <c r="N271" s="85">
        <v>0</v>
      </c>
      <c r="O271" s="85">
        <v>0</v>
      </c>
      <c r="P271" s="85"/>
      <c r="Q271" s="85">
        <v>0</v>
      </c>
      <c r="R271" s="85"/>
      <c r="S271" s="85">
        <v>0</v>
      </c>
      <c r="T271" s="85"/>
      <c r="U271" s="85">
        <v>0</v>
      </c>
    </row>
    <row r="272" spans="1:21" ht="15" x14ac:dyDescent="0.25">
      <c r="A272" s="61">
        <v>840</v>
      </c>
      <c r="B272" s="62" t="s">
        <v>283</v>
      </c>
      <c r="C272" s="84">
        <v>0</v>
      </c>
      <c r="D272" s="15">
        <v>0</v>
      </c>
      <c r="E272" s="85">
        <v>0</v>
      </c>
      <c r="F272" s="85">
        <v>0</v>
      </c>
      <c r="G272" s="85">
        <v>0</v>
      </c>
      <c r="H272" s="85">
        <v>0</v>
      </c>
      <c r="I272" s="85">
        <v>0</v>
      </c>
      <c r="J272" s="85"/>
      <c r="K272" s="85">
        <v>0</v>
      </c>
      <c r="L272" s="85">
        <v>0</v>
      </c>
      <c r="M272" s="85">
        <v>0</v>
      </c>
      <c r="N272" s="85">
        <v>0</v>
      </c>
      <c r="O272" s="85">
        <v>0</v>
      </c>
      <c r="P272" s="85"/>
      <c r="Q272" s="85">
        <v>0</v>
      </c>
      <c r="R272" s="85"/>
      <c r="S272" s="85">
        <v>0</v>
      </c>
      <c r="T272" s="85"/>
      <c r="U272" s="85">
        <v>0</v>
      </c>
    </row>
    <row r="273" spans="1:21" ht="15" x14ac:dyDescent="0.25">
      <c r="A273" s="61">
        <v>841</v>
      </c>
      <c r="B273" s="62" t="s">
        <v>284</v>
      </c>
      <c r="C273" s="84">
        <v>3.4443017470189543E-4</v>
      </c>
      <c r="D273" s="15">
        <v>233827</v>
      </c>
      <c r="E273" s="85">
        <v>0</v>
      </c>
      <c r="F273" s="85">
        <v>0</v>
      </c>
      <c r="G273" s="85">
        <v>0</v>
      </c>
      <c r="H273" s="85">
        <v>20800</v>
      </c>
      <c r="I273" s="85">
        <v>20800</v>
      </c>
      <c r="J273" s="85"/>
      <c r="K273" s="85">
        <v>118647</v>
      </c>
      <c r="L273" s="85">
        <v>0</v>
      </c>
      <c r="M273" s="85">
        <v>161999</v>
      </c>
      <c r="N273" s="85">
        <v>26105</v>
      </c>
      <c r="O273" s="85">
        <v>306751</v>
      </c>
      <c r="P273" s="85"/>
      <c r="Q273" s="85">
        <v>-26031</v>
      </c>
      <c r="R273" s="85"/>
      <c r="S273" s="85">
        <v>-1688</v>
      </c>
      <c r="T273" s="85"/>
      <c r="U273" s="85">
        <v>-27719</v>
      </c>
    </row>
    <row r="274" spans="1:21" ht="15" x14ac:dyDescent="0.25">
      <c r="A274" s="61">
        <v>842</v>
      </c>
      <c r="B274" s="62" t="s">
        <v>285</v>
      </c>
      <c r="C274" s="84">
        <v>0</v>
      </c>
      <c r="D274" s="15">
        <v>0</v>
      </c>
      <c r="E274" s="85">
        <v>0</v>
      </c>
      <c r="F274" s="85">
        <v>0</v>
      </c>
      <c r="G274" s="85">
        <v>0</v>
      </c>
      <c r="H274" s="85">
        <v>0</v>
      </c>
      <c r="I274" s="85">
        <v>0</v>
      </c>
      <c r="J274" s="85"/>
      <c r="K274" s="85">
        <v>0</v>
      </c>
      <c r="L274" s="85">
        <v>0</v>
      </c>
      <c r="M274" s="85">
        <v>0</v>
      </c>
      <c r="N274" s="85">
        <v>0</v>
      </c>
      <c r="O274" s="85">
        <v>0</v>
      </c>
      <c r="P274" s="85"/>
      <c r="Q274" s="85">
        <v>0</v>
      </c>
      <c r="R274" s="85"/>
      <c r="S274" s="85">
        <v>0</v>
      </c>
      <c r="T274" s="85"/>
      <c r="U274" s="85">
        <v>0</v>
      </c>
    </row>
    <row r="275" spans="1:21" ht="15" x14ac:dyDescent="0.25">
      <c r="A275" s="61">
        <v>844</v>
      </c>
      <c r="B275" s="62" t="s">
        <v>286</v>
      </c>
      <c r="C275" s="84">
        <v>0</v>
      </c>
      <c r="D275" s="15">
        <v>0</v>
      </c>
      <c r="E275" s="85">
        <v>0</v>
      </c>
      <c r="F275" s="85">
        <v>0</v>
      </c>
      <c r="G275" s="85">
        <v>0</v>
      </c>
      <c r="H275" s="85">
        <v>0</v>
      </c>
      <c r="I275" s="85">
        <v>0</v>
      </c>
      <c r="J275" s="85"/>
      <c r="K275" s="85">
        <v>0</v>
      </c>
      <c r="L275" s="85">
        <v>0</v>
      </c>
      <c r="M275" s="85">
        <v>0</v>
      </c>
      <c r="N275" s="85">
        <v>0</v>
      </c>
      <c r="O275" s="85">
        <v>0</v>
      </c>
      <c r="P275" s="85"/>
      <c r="Q275" s="85">
        <v>0</v>
      </c>
      <c r="R275" s="85"/>
      <c r="S275" s="85">
        <v>0</v>
      </c>
      <c r="T275" s="85"/>
      <c r="U275" s="85">
        <v>0</v>
      </c>
    </row>
    <row r="276" spans="1:21" ht="15" x14ac:dyDescent="0.25">
      <c r="A276" s="61">
        <v>845</v>
      </c>
      <c r="B276" s="62" t="s">
        <v>287</v>
      </c>
      <c r="C276" s="84">
        <v>0</v>
      </c>
      <c r="D276" s="15">
        <v>0</v>
      </c>
      <c r="E276" s="85">
        <v>0</v>
      </c>
      <c r="F276" s="85">
        <v>0</v>
      </c>
      <c r="G276" s="85">
        <v>0</v>
      </c>
      <c r="H276" s="85">
        <v>0</v>
      </c>
      <c r="I276" s="85">
        <v>0</v>
      </c>
      <c r="J276" s="85"/>
      <c r="K276" s="85">
        <v>0</v>
      </c>
      <c r="L276" s="85">
        <v>0</v>
      </c>
      <c r="M276" s="85">
        <v>0</v>
      </c>
      <c r="N276" s="85">
        <v>0</v>
      </c>
      <c r="O276" s="85">
        <v>0</v>
      </c>
      <c r="P276" s="85"/>
      <c r="Q276" s="85">
        <v>0</v>
      </c>
      <c r="R276" s="85"/>
      <c r="S276" s="85">
        <v>0</v>
      </c>
      <c r="T276" s="85"/>
      <c r="U276" s="85">
        <v>0</v>
      </c>
    </row>
    <row r="277" spans="1:21" ht="15" x14ac:dyDescent="0.25">
      <c r="A277" s="61">
        <v>847</v>
      </c>
      <c r="B277" s="62" t="s">
        <v>288</v>
      </c>
      <c r="C277" s="84">
        <v>0</v>
      </c>
      <c r="D277" s="15">
        <v>0</v>
      </c>
      <c r="E277" s="85">
        <v>0</v>
      </c>
      <c r="F277" s="85">
        <v>0</v>
      </c>
      <c r="G277" s="85">
        <v>0</v>
      </c>
      <c r="H277" s="85">
        <v>0</v>
      </c>
      <c r="I277" s="85">
        <v>0</v>
      </c>
      <c r="J277" s="85"/>
      <c r="K277" s="85">
        <v>0</v>
      </c>
      <c r="L277" s="85">
        <v>0</v>
      </c>
      <c r="M277" s="85">
        <v>0</v>
      </c>
      <c r="N277" s="85">
        <v>0</v>
      </c>
      <c r="O277" s="85">
        <v>0</v>
      </c>
      <c r="P277" s="85"/>
      <c r="Q277" s="85">
        <v>0</v>
      </c>
      <c r="R277" s="85"/>
      <c r="S277" s="85">
        <v>0</v>
      </c>
      <c r="T277" s="85"/>
      <c r="U277" s="85">
        <v>0</v>
      </c>
    </row>
    <row r="278" spans="1:21" ht="15" x14ac:dyDescent="0.25">
      <c r="A278" s="61">
        <v>848</v>
      </c>
      <c r="B278" s="62" t="s">
        <v>289</v>
      </c>
      <c r="C278" s="84">
        <v>5.4951729203574287E-3</v>
      </c>
      <c r="D278" s="15">
        <v>3730563</v>
      </c>
      <c r="E278" s="85">
        <v>0</v>
      </c>
      <c r="F278" s="85">
        <v>0</v>
      </c>
      <c r="G278" s="85">
        <v>0</v>
      </c>
      <c r="H278" s="85">
        <v>21634</v>
      </c>
      <c r="I278" s="85">
        <v>21634</v>
      </c>
      <c r="J278" s="85"/>
      <c r="K278" s="85">
        <v>1892937</v>
      </c>
      <c r="L278" s="85">
        <v>0</v>
      </c>
      <c r="M278" s="85">
        <v>2584591</v>
      </c>
      <c r="N278" s="85">
        <v>70185</v>
      </c>
      <c r="O278" s="85">
        <v>4547713</v>
      </c>
      <c r="P278" s="85"/>
      <c r="Q278" s="85">
        <v>-415308</v>
      </c>
      <c r="R278" s="85"/>
      <c r="S278" s="85">
        <v>-9130</v>
      </c>
      <c r="T278" s="85"/>
      <c r="U278" s="85">
        <v>-424438</v>
      </c>
    </row>
    <row r="279" spans="1:21" ht="15" x14ac:dyDescent="0.25">
      <c r="A279" s="61">
        <v>850</v>
      </c>
      <c r="B279" s="62" t="s">
        <v>290</v>
      </c>
      <c r="C279" s="84">
        <v>0</v>
      </c>
      <c r="D279" s="15">
        <v>0</v>
      </c>
      <c r="E279" s="85">
        <v>0</v>
      </c>
      <c r="F279" s="85">
        <v>0</v>
      </c>
      <c r="G279" s="85">
        <v>0</v>
      </c>
      <c r="H279" s="85">
        <v>0</v>
      </c>
      <c r="I279" s="85">
        <v>0</v>
      </c>
      <c r="J279" s="85"/>
      <c r="K279" s="85">
        <v>0</v>
      </c>
      <c r="L279" s="85">
        <v>0</v>
      </c>
      <c r="M279" s="85">
        <v>0</v>
      </c>
      <c r="N279" s="85">
        <v>0</v>
      </c>
      <c r="O279" s="85">
        <v>0</v>
      </c>
      <c r="P279" s="85"/>
      <c r="Q279" s="85">
        <v>0</v>
      </c>
      <c r="R279" s="85"/>
      <c r="S279" s="85">
        <v>0</v>
      </c>
      <c r="T279" s="85"/>
      <c r="U279" s="85">
        <v>0</v>
      </c>
    </row>
    <row r="280" spans="1:21" ht="15" x14ac:dyDescent="0.25">
      <c r="A280" s="61">
        <v>851</v>
      </c>
      <c r="B280" s="62" t="s">
        <v>291</v>
      </c>
      <c r="C280" s="84">
        <v>1.6967518751270986E-4</v>
      </c>
      <c r="D280" s="15">
        <v>115191</v>
      </c>
      <c r="E280" s="85">
        <v>0</v>
      </c>
      <c r="F280" s="85">
        <v>0</v>
      </c>
      <c r="G280" s="85">
        <v>0</v>
      </c>
      <c r="H280" s="85">
        <v>27769</v>
      </c>
      <c r="I280" s="85">
        <v>27769</v>
      </c>
      <c r="J280" s="85"/>
      <c r="K280" s="85">
        <v>58448</v>
      </c>
      <c r="L280" s="85">
        <v>0</v>
      </c>
      <c r="M280" s="85">
        <v>79805</v>
      </c>
      <c r="N280" s="85">
        <v>0</v>
      </c>
      <c r="O280" s="85">
        <v>138253</v>
      </c>
      <c r="P280" s="85"/>
      <c r="Q280" s="85">
        <v>-12823</v>
      </c>
      <c r="R280" s="85"/>
      <c r="S280" s="85">
        <v>6751</v>
      </c>
      <c r="T280" s="85"/>
      <c r="U280" s="85">
        <v>-6072</v>
      </c>
    </row>
    <row r="281" spans="1:21" ht="15" x14ac:dyDescent="0.25">
      <c r="A281" s="61">
        <v>852</v>
      </c>
      <c r="B281" s="62" t="s">
        <v>292</v>
      </c>
      <c r="C281" s="84">
        <v>1.8832762927137087E-4</v>
      </c>
      <c r="D281" s="15">
        <v>127851</v>
      </c>
      <c r="E281" s="85">
        <v>0</v>
      </c>
      <c r="F281" s="85">
        <v>0</v>
      </c>
      <c r="G281" s="85">
        <v>0</v>
      </c>
      <c r="H281" s="85">
        <v>0</v>
      </c>
      <c r="I281" s="85">
        <v>0</v>
      </c>
      <c r="J281" s="85"/>
      <c r="K281" s="85">
        <v>64874</v>
      </c>
      <c r="L281" s="85">
        <v>0</v>
      </c>
      <c r="M281" s="85">
        <v>88578</v>
      </c>
      <c r="N281" s="85">
        <v>21753</v>
      </c>
      <c r="O281" s="85">
        <v>175205</v>
      </c>
      <c r="P281" s="85"/>
      <c r="Q281" s="85">
        <v>-14234</v>
      </c>
      <c r="R281" s="85"/>
      <c r="S281" s="85">
        <v>-4649</v>
      </c>
      <c r="T281" s="85"/>
      <c r="U281" s="85">
        <v>-18883</v>
      </c>
    </row>
    <row r="282" spans="1:21" ht="15" x14ac:dyDescent="0.25">
      <c r="A282" s="61">
        <v>853</v>
      </c>
      <c r="B282" s="62" t="s">
        <v>293</v>
      </c>
      <c r="C282" s="84">
        <v>0</v>
      </c>
      <c r="D282" s="15">
        <v>0</v>
      </c>
      <c r="E282" s="85">
        <v>0</v>
      </c>
      <c r="F282" s="85">
        <v>0</v>
      </c>
      <c r="G282" s="85">
        <v>0</v>
      </c>
      <c r="H282" s="85">
        <v>0</v>
      </c>
      <c r="I282" s="85">
        <v>0</v>
      </c>
      <c r="J282" s="85"/>
      <c r="K282" s="85">
        <v>0</v>
      </c>
      <c r="L282" s="85">
        <v>0</v>
      </c>
      <c r="M282" s="85">
        <v>0</v>
      </c>
      <c r="N282" s="85">
        <v>0</v>
      </c>
      <c r="O282" s="85">
        <v>0</v>
      </c>
      <c r="P282" s="85"/>
      <c r="Q282" s="85">
        <v>0</v>
      </c>
      <c r="R282" s="85"/>
      <c r="S282" s="85">
        <v>0</v>
      </c>
      <c r="T282" s="85"/>
      <c r="U282" s="85">
        <v>0</v>
      </c>
    </row>
    <row r="283" spans="1:21" ht="15" x14ac:dyDescent="0.25">
      <c r="A283" s="61">
        <v>859</v>
      </c>
      <c r="B283" s="62" t="s">
        <v>294</v>
      </c>
      <c r="C283" s="84">
        <v>0</v>
      </c>
      <c r="D283" s="15">
        <v>0</v>
      </c>
      <c r="E283" s="85">
        <v>0</v>
      </c>
      <c r="F283" s="85">
        <v>0</v>
      </c>
      <c r="G283" s="85">
        <v>0</v>
      </c>
      <c r="H283" s="85">
        <v>0</v>
      </c>
      <c r="I283" s="85">
        <v>0</v>
      </c>
      <c r="J283" s="85"/>
      <c r="K283" s="85">
        <v>0</v>
      </c>
      <c r="L283" s="85">
        <v>0</v>
      </c>
      <c r="M283" s="85">
        <v>0</v>
      </c>
      <c r="N283" s="85">
        <v>0</v>
      </c>
      <c r="O283" s="85">
        <v>0</v>
      </c>
      <c r="P283" s="85"/>
      <c r="Q283" s="85">
        <v>0</v>
      </c>
      <c r="R283" s="85"/>
      <c r="S283" s="85">
        <v>0</v>
      </c>
      <c r="T283" s="85"/>
      <c r="U283" s="85">
        <v>0</v>
      </c>
    </row>
    <row r="284" spans="1:21" ht="15" x14ac:dyDescent="0.25">
      <c r="A284" s="61">
        <v>861</v>
      </c>
      <c r="B284" s="62" t="s">
        <v>295</v>
      </c>
      <c r="C284" s="84">
        <v>0</v>
      </c>
      <c r="D284" s="15">
        <v>0</v>
      </c>
      <c r="E284" s="85">
        <v>0</v>
      </c>
      <c r="F284" s="85">
        <v>0</v>
      </c>
      <c r="G284" s="85">
        <v>0</v>
      </c>
      <c r="H284" s="85">
        <v>0</v>
      </c>
      <c r="I284" s="85">
        <v>0</v>
      </c>
      <c r="J284" s="85"/>
      <c r="K284" s="85">
        <v>0</v>
      </c>
      <c r="L284" s="85">
        <v>0</v>
      </c>
      <c r="M284" s="85">
        <v>0</v>
      </c>
      <c r="N284" s="85">
        <v>0</v>
      </c>
      <c r="O284" s="85">
        <v>0</v>
      </c>
      <c r="P284" s="85"/>
      <c r="Q284" s="85">
        <v>0</v>
      </c>
      <c r="R284" s="85"/>
      <c r="S284" s="85">
        <v>0</v>
      </c>
      <c r="T284" s="85"/>
      <c r="U284" s="85">
        <v>0</v>
      </c>
    </row>
    <row r="285" spans="1:21" ht="15" x14ac:dyDescent="0.25">
      <c r="A285" s="61">
        <v>862</v>
      </c>
      <c r="B285" s="62" t="s">
        <v>296</v>
      </c>
      <c r="C285" s="84">
        <v>0</v>
      </c>
      <c r="D285" s="15">
        <v>0</v>
      </c>
      <c r="E285" s="85">
        <v>0</v>
      </c>
      <c r="F285" s="85">
        <v>0</v>
      </c>
      <c r="G285" s="85">
        <v>0</v>
      </c>
      <c r="H285" s="85">
        <v>0</v>
      </c>
      <c r="I285" s="85">
        <v>0</v>
      </c>
      <c r="J285" s="85"/>
      <c r="K285" s="85">
        <v>0</v>
      </c>
      <c r="L285" s="85">
        <v>0</v>
      </c>
      <c r="M285" s="85">
        <v>0</v>
      </c>
      <c r="N285" s="85">
        <v>0</v>
      </c>
      <c r="O285" s="85">
        <v>0</v>
      </c>
      <c r="P285" s="85"/>
      <c r="Q285" s="85">
        <v>0</v>
      </c>
      <c r="R285" s="85"/>
      <c r="S285" s="85">
        <v>0</v>
      </c>
      <c r="T285" s="85"/>
      <c r="U285" s="85">
        <v>0</v>
      </c>
    </row>
    <row r="286" spans="1:21" ht="15" x14ac:dyDescent="0.25">
      <c r="A286" s="61">
        <v>863</v>
      </c>
      <c r="B286" s="62" t="s">
        <v>297</v>
      </c>
      <c r="C286" s="84">
        <v>0</v>
      </c>
      <c r="D286" s="15">
        <v>0</v>
      </c>
      <c r="E286" s="85">
        <v>0</v>
      </c>
      <c r="F286" s="85">
        <v>0</v>
      </c>
      <c r="G286" s="85">
        <v>0</v>
      </c>
      <c r="H286" s="85">
        <v>0</v>
      </c>
      <c r="I286" s="85">
        <v>0</v>
      </c>
      <c r="J286" s="85"/>
      <c r="K286" s="85">
        <v>0</v>
      </c>
      <c r="L286" s="85">
        <v>0</v>
      </c>
      <c r="M286" s="85">
        <v>0</v>
      </c>
      <c r="N286" s="85">
        <v>0</v>
      </c>
      <c r="O286" s="85">
        <v>0</v>
      </c>
      <c r="P286" s="85"/>
      <c r="Q286" s="85">
        <v>0</v>
      </c>
      <c r="R286" s="85"/>
      <c r="S286" s="85">
        <v>0</v>
      </c>
      <c r="T286" s="85"/>
      <c r="U286" s="85">
        <v>0</v>
      </c>
    </row>
    <row r="287" spans="1:21" ht="15" x14ac:dyDescent="0.25">
      <c r="A287" s="61">
        <v>864</v>
      </c>
      <c r="B287" s="62" t="s">
        <v>298</v>
      </c>
      <c r="C287" s="84">
        <v>0</v>
      </c>
      <c r="D287" s="15">
        <v>0</v>
      </c>
      <c r="E287" s="85">
        <v>0</v>
      </c>
      <c r="F287" s="85">
        <v>0</v>
      </c>
      <c r="G287" s="85">
        <v>0</v>
      </c>
      <c r="H287" s="85">
        <v>0</v>
      </c>
      <c r="I287" s="85">
        <v>0</v>
      </c>
      <c r="J287" s="85"/>
      <c r="K287" s="85">
        <v>0</v>
      </c>
      <c r="L287" s="85">
        <v>0</v>
      </c>
      <c r="M287" s="85">
        <v>0</v>
      </c>
      <c r="N287" s="85">
        <v>0</v>
      </c>
      <c r="O287" s="85">
        <v>0</v>
      </c>
      <c r="P287" s="85"/>
      <c r="Q287" s="85">
        <v>0</v>
      </c>
      <c r="R287" s="85"/>
      <c r="S287" s="85">
        <v>0</v>
      </c>
      <c r="T287" s="85"/>
      <c r="U287" s="85">
        <v>0</v>
      </c>
    </row>
    <row r="288" spans="1:21" ht="15" x14ac:dyDescent="0.25">
      <c r="A288" s="61">
        <v>865</v>
      </c>
      <c r="B288" s="62" t="s">
        <v>299</v>
      </c>
      <c r="C288" s="84">
        <v>0</v>
      </c>
      <c r="D288" s="15">
        <v>0</v>
      </c>
      <c r="E288" s="85">
        <v>0</v>
      </c>
      <c r="F288" s="85">
        <v>0</v>
      </c>
      <c r="G288" s="85">
        <v>0</v>
      </c>
      <c r="H288" s="85">
        <v>0</v>
      </c>
      <c r="I288" s="85">
        <v>0</v>
      </c>
      <c r="J288" s="85"/>
      <c r="K288" s="85">
        <v>0</v>
      </c>
      <c r="L288" s="85">
        <v>0</v>
      </c>
      <c r="M288" s="85">
        <v>0</v>
      </c>
      <c r="N288" s="85">
        <v>0</v>
      </c>
      <c r="O288" s="85">
        <v>0</v>
      </c>
      <c r="P288" s="85"/>
      <c r="Q288" s="85">
        <v>0</v>
      </c>
      <c r="R288" s="85"/>
      <c r="S288" s="85">
        <v>0</v>
      </c>
      <c r="T288" s="85"/>
      <c r="U288" s="85">
        <v>0</v>
      </c>
    </row>
    <row r="289" spans="1:21" ht="15" x14ac:dyDescent="0.25">
      <c r="A289" s="61">
        <v>866</v>
      </c>
      <c r="B289" s="62" t="s">
        <v>300</v>
      </c>
      <c r="C289" s="84">
        <v>0</v>
      </c>
      <c r="D289" s="15">
        <v>0</v>
      </c>
      <c r="E289" s="85">
        <v>0</v>
      </c>
      <c r="F289" s="85">
        <v>0</v>
      </c>
      <c r="G289" s="85">
        <v>0</v>
      </c>
      <c r="H289" s="85">
        <v>0</v>
      </c>
      <c r="I289" s="85">
        <v>0</v>
      </c>
      <c r="J289" s="85"/>
      <c r="K289" s="85">
        <v>0</v>
      </c>
      <c r="L289" s="85">
        <v>0</v>
      </c>
      <c r="M289" s="85">
        <v>0</v>
      </c>
      <c r="N289" s="85">
        <v>0</v>
      </c>
      <c r="O289" s="85">
        <v>0</v>
      </c>
      <c r="P289" s="85"/>
      <c r="Q289" s="85">
        <v>0</v>
      </c>
      <c r="R289" s="85"/>
      <c r="S289" s="85">
        <v>0</v>
      </c>
      <c r="T289" s="85"/>
      <c r="U289" s="85">
        <v>0</v>
      </c>
    </row>
    <row r="290" spans="1:21" ht="15" x14ac:dyDescent="0.25">
      <c r="A290" s="61">
        <v>867</v>
      </c>
      <c r="B290" s="62" t="s">
        <v>301</v>
      </c>
      <c r="C290" s="84">
        <v>0</v>
      </c>
      <c r="D290" s="15">
        <v>0</v>
      </c>
      <c r="E290" s="85">
        <v>0</v>
      </c>
      <c r="F290" s="85">
        <v>0</v>
      </c>
      <c r="G290" s="85">
        <v>0</v>
      </c>
      <c r="H290" s="85">
        <v>0</v>
      </c>
      <c r="I290" s="85">
        <v>0</v>
      </c>
      <c r="J290" s="85"/>
      <c r="K290" s="85">
        <v>0</v>
      </c>
      <c r="L290" s="85">
        <v>0</v>
      </c>
      <c r="M290" s="85">
        <v>0</v>
      </c>
      <c r="N290" s="85">
        <v>0</v>
      </c>
      <c r="O290" s="85">
        <v>0</v>
      </c>
      <c r="P290" s="85"/>
      <c r="Q290" s="85">
        <v>0</v>
      </c>
      <c r="R290" s="85"/>
      <c r="S290" s="85">
        <v>0</v>
      </c>
      <c r="T290" s="85"/>
      <c r="U290" s="85">
        <v>0</v>
      </c>
    </row>
    <row r="291" spans="1:21" ht="15" x14ac:dyDescent="0.25">
      <c r="A291" s="61">
        <v>868</v>
      </c>
      <c r="B291" s="62" t="s">
        <v>302</v>
      </c>
      <c r="C291" s="84">
        <v>0</v>
      </c>
      <c r="D291" s="15">
        <v>0</v>
      </c>
      <c r="E291" s="85">
        <v>0</v>
      </c>
      <c r="F291" s="85">
        <v>0</v>
      </c>
      <c r="G291" s="85">
        <v>0</v>
      </c>
      <c r="H291" s="85">
        <v>0</v>
      </c>
      <c r="I291" s="85">
        <v>0</v>
      </c>
      <c r="J291" s="85"/>
      <c r="K291" s="85">
        <v>0</v>
      </c>
      <c r="L291" s="85">
        <v>0</v>
      </c>
      <c r="M291" s="85">
        <v>0</v>
      </c>
      <c r="N291" s="85">
        <v>0</v>
      </c>
      <c r="O291" s="85">
        <v>0</v>
      </c>
      <c r="P291" s="85"/>
      <c r="Q291" s="85">
        <v>0</v>
      </c>
      <c r="R291" s="85"/>
      <c r="S291" s="85">
        <v>0</v>
      </c>
      <c r="T291" s="85"/>
      <c r="U291" s="85">
        <v>0</v>
      </c>
    </row>
    <row r="292" spans="1:21" ht="15" x14ac:dyDescent="0.25">
      <c r="A292" s="61">
        <v>869</v>
      </c>
      <c r="B292" s="62" t="s">
        <v>303</v>
      </c>
      <c r="C292" s="84">
        <v>0</v>
      </c>
      <c r="D292" s="15">
        <v>0</v>
      </c>
      <c r="E292" s="85">
        <v>0</v>
      </c>
      <c r="F292" s="85">
        <v>0</v>
      </c>
      <c r="G292" s="85">
        <v>0</v>
      </c>
      <c r="H292" s="85">
        <v>0</v>
      </c>
      <c r="I292" s="85">
        <v>0</v>
      </c>
      <c r="J292" s="85"/>
      <c r="K292" s="85">
        <v>0</v>
      </c>
      <c r="L292" s="85">
        <v>0</v>
      </c>
      <c r="M292" s="85">
        <v>0</v>
      </c>
      <c r="N292" s="85">
        <v>0</v>
      </c>
      <c r="O292" s="85">
        <v>0</v>
      </c>
      <c r="P292" s="85"/>
      <c r="Q292" s="85">
        <v>0</v>
      </c>
      <c r="R292" s="85"/>
      <c r="S292" s="85">
        <v>0</v>
      </c>
      <c r="T292" s="85"/>
      <c r="U292" s="85">
        <v>0</v>
      </c>
    </row>
    <row r="293" spans="1:21" ht="15" x14ac:dyDescent="0.25">
      <c r="A293" s="61">
        <v>879</v>
      </c>
      <c r="B293" s="62" t="s">
        <v>304</v>
      </c>
      <c r="C293" s="84">
        <v>0</v>
      </c>
      <c r="D293" s="15">
        <v>0</v>
      </c>
      <c r="E293" s="85">
        <v>0</v>
      </c>
      <c r="F293" s="85">
        <v>0</v>
      </c>
      <c r="G293" s="85">
        <v>0</v>
      </c>
      <c r="H293" s="85">
        <v>0</v>
      </c>
      <c r="I293" s="85">
        <v>0</v>
      </c>
      <c r="J293" s="85"/>
      <c r="K293" s="85">
        <v>0</v>
      </c>
      <c r="L293" s="85">
        <v>0</v>
      </c>
      <c r="M293" s="85">
        <v>0</v>
      </c>
      <c r="N293" s="85">
        <v>0</v>
      </c>
      <c r="O293" s="85">
        <v>0</v>
      </c>
      <c r="P293" s="85"/>
      <c r="Q293" s="85">
        <v>0</v>
      </c>
      <c r="R293" s="85"/>
      <c r="S293" s="85">
        <v>0</v>
      </c>
      <c r="T293" s="85"/>
      <c r="U293" s="85">
        <v>0</v>
      </c>
    </row>
    <row r="294" spans="1:21" ht="15" x14ac:dyDescent="0.25">
      <c r="A294" s="61">
        <v>911</v>
      </c>
      <c r="B294" s="62" t="s">
        <v>305</v>
      </c>
      <c r="C294" s="84">
        <v>0</v>
      </c>
      <c r="D294" s="15">
        <v>0</v>
      </c>
      <c r="E294" s="85">
        <v>0</v>
      </c>
      <c r="F294" s="85">
        <v>0</v>
      </c>
      <c r="G294" s="85">
        <v>0</v>
      </c>
      <c r="H294" s="85">
        <v>0</v>
      </c>
      <c r="I294" s="85">
        <v>0</v>
      </c>
      <c r="J294" s="85"/>
      <c r="K294" s="85">
        <v>0</v>
      </c>
      <c r="L294" s="85">
        <v>0</v>
      </c>
      <c r="M294" s="85">
        <v>0</v>
      </c>
      <c r="N294" s="85">
        <v>0</v>
      </c>
      <c r="O294" s="85">
        <v>0</v>
      </c>
      <c r="P294" s="85"/>
      <c r="Q294" s="85">
        <v>0</v>
      </c>
      <c r="R294" s="85"/>
      <c r="S294" s="85">
        <v>0</v>
      </c>
      <c r="T294" s="85"/>
      <c r="U294" s="85">
        <v>0</v>
      </c>
    </row>
    <row r="295" spans="1:21" ht="15" x14ac:dyDescent="0.25">
      <c r="A295" s="61">
        <v>912</v>
      </c>
      <c r="B295" s="62" t="s">
        <v>306</v>
      </c>
      <c r="C295" s="84">
        <v>1.8079867634283563E-3</v>
      </c>
      <c r="D295" s="15">
        <v>1227407</v>
      </c>
      <c r="E295" s="85">
        <v>0</v>
      </c>
      <c r="F295" s="85">
        <v>0</v>
      </c>
      <c r="G295" s="85">
        <v>0</v>
      </c>
      <c r="H295" s="85">
        <v>539226</v>
      </c>
      <c r="I295" s="85">
        <v>539226</v>
      </c>
      <c r="J295" s="85"/>
      <c r="K295" s="85">
        <v>622802</v>
      </c>
      <c r="L295" s="85">
        <v>0</v>
      </c>
      <c r="M295" s="85">
        <v>850366</v>
      </c>
      <c r="N295" s="85">
        <v>0</v>
      </c>
      <c r="O295" s="85">
        <v>1473168</v>
      </c>
      <c r="P295" s="85"/>
      <c r="Q295" s="85">
        <v>-136643</v>
      </c>
      <c r="R295" s="85"/>
      <c r="S295" s="85">
        <v>129151</v>
      </c>
      <c r="T295" s="85"/>
      <c r="U295" s="85">
        <v>-7492</v>
      </c>
    </row>
    <row r="296" spans="1:21" ht="15" x14ac:dyDescent="0.25">
      <c r="A296" s="61">
        <v>913</v>
      </c>
      <c r="B296" s="62" t="s">
        <v>307</v>
      </c>
      <c r="C296" s="84">
        <v>6.9298915164577803E-6</v>
      </c>
      <c r="D296" s="15">
        <v>4704</v>
      </c>
      <c r="E296" s="85">
        <v>0</v>
      </c>
      <c r="F296" s="85">
        <v>0</v>
      </c>
      <c r="G296" s="85">
        <v>0</v>
      </c>
      <c r="H296" s="85">
        <v>7781</v>
      </c>
      <c r="I296" s="85">
        <v>7781</v>
      </c>
      <c r="J296" s="85"/>
      <c r="K296" s="85">
        <v>2387</v>
      </c>
      <c r="L296" s="85">
        <v>0</v>
      </c>
      <c r="M296" s="85">
        <v>3259</v>
      </c>
      <c r="N296" s="85">
        <v>0</v>
      </c>
      <c r="O296" s="85">
        <v>5646</v>
      </c>
      <c r="P296" s="85"/>
      <c r="Q296" s="85">
        <v>-524</v>
      </c>
      <c r="R296" s="85"/>
      <c r="S296" s="85">
        <v>1818</v>
      </c>
      <c r="T296" s="85"/>
      <c r="U296" s="85">
        <v>1294</v>
      </c>
    </row>
    <row r="297" spans="1:21" ht="15" x14ac:dyDescent="0.25">
      <c r="A297" s="61">
        <v>916</v>
      </c>
      <c r="B297" s="62" t="s">
        <v>308</v>
      </c>
      <c r="C297" s="84">
        <v>0</v>
      </c>
      <c r="D297" s="15">
        <v>0</v>
      </c>
      <c r="E297" s="85">
        <v>0</v>
      </c>
      <c r="F297" s="85">
        <v>0</v>
      </c>
      <c r="G297" s="85">
        <v>0</v>
      </c>
      <c r="H297" s="85">
        <v>0</v>
      </c>
      <c r="I297" s="85">
        <v>0</v>
      </c>
      <c r="J297" s="85"/>
      <c r="K297" s="85">
        <v>0</v>
      </c>
      <c r="L297" s="85">
        <v>0</v>
      </c>
      <c r="M297" s="85">
        <v>0</v>
      </c>
      <c r="N297" s="85">
        <v>0</v>
      </c>
      <c r="O297" s="85">
        <v>0</v>
      </c>
      <c r="P297" s="85"/>
      <c r="Q297" s="85">
        <v>0</v>
      </c>
      <c r="R297" s="85"/>
      <c r="S297" s="85">
        <v>0</v>
      </c>
      <c r="T297" s="85"/>
      <c r="U297" s="85">
        <v>0</v>
      </c>
    </row>
    <row r="298" spans="1:21" ht="15" x14ac:dyDescent="0.25">
      <c r="A298" s="61">
        <v>920</v>
      </c>
      <c r="B298" s="62" t="s">
        <v>309</v>
      </c>
      <c r="C298" s="84">
        <v>0</v>
      </c>
      <c r="D298" s="15">
        <v>0</v>
      </c>
      <c r="E298" s="85">
        <v>0</v>
      </c>
      <c r="F298" s="85">
        <v>0</v>
      </c>
      <c r="G298" s="85">
        <v>0</v>
      </c>
      <c r="H298" s="85">
        <v>0</v>
      </c>
      <c r="I298" s="85">
        <v>0</v>
      </c>
      <c r="J298" s="85"/>
      <c r="K298" s="85">
        <v>0</v>
      </c>
      <c r="L298" s="85">
        <v>0</v>
      </c>
      <c r="M298" s="85">
        <v>0</v>
      </c>
      <c r="N298" s="85">
        <v>0</v>
      </c>
      <c r="O298" s="85">
        <v>0</v>
      </c>
      <c r="P298" s="85"/>
      <c r="Q298" s="85">
        <v>0</v>
      </c>
      <c r="R298" s="85"/>
      <c r="S298" s="85">
        <v>0</v>
      </c>
      <c r="T298" s="85"/>
      <c r="U298" s="85">
        <v>0</v>
      </c>
    </row>
    <row r="299" spans="1:21" ht="15" x14ac:dyDescent="0.25">
      <c r="A299" s="61">
        <v>922</v>
      </c>
      <c r="B299" s="62" t="s">
        <v>310</v>
      </c>
      <c r="C299" s="84">
        <v>2.7945160069920883E-3</v>
      </c>
      <c r="D299" s="15">
        <v>1897144</v>
      </c>
      <c r="E299" s="85">
        <v>0</v>
      </c>
      <c r="F299" s="85">
        <v>0</v>
      </c>
      <c r="G299" s="85">
        <v>0</v>
      </c>
      <c r="H299" s="85">
        <v>395812</v>
      </c>
      <c r="I299" s="85">
        <v>395812</v>
      </c>
      <c r="J299" s="85"/>
      <c r="K299" s="85">
        <v>962634</v>
      </c>
      <c r="L299" s="85">
        <v>0</v>
      </c>
      <c r="M299" s="85">
        <v>1314368</v>
      </c>
      <c r="N299" s="85">
        <v>0</v>
      </c>
      <c r="O299" s="85">
        <v>2277002</v>
      </c>
      <c r="P299" s="85"/>
      <c r="Q299" s="85">
        <v>-211202</v>
      </c>
      <c r="R299" s="85"/>
      <c r="S299" s="85">
        <v>107226</v>
      </c>
      <c r="T299" s="85"/>
      <c r="U299" s="85">
        <v>-103976</v>
      </c>
    </row>
    <row r="300" spans="1:21" ht="15" x14ac:dyDescent="0.25">
      <c r="A300" s="61">
        <v>937</v>
      </c>
      <c r="B300" s="62" t="s">
        <v>311</v>
      </c>
      <c r="C300" s="84">
        <v>3.8982774501428836E-4</v>
      </c>
      <c r="D300" s="15">
        <v>264646</v>
      </c>
      <c r="E300" s="85">
        <v>0</v>
      </c>
      <c r="F300" s="85">
        <v>0</v>
      </c>
      <c r="G300" s="85">
        <v>0</v>
      </c>
      <c r="H300" s="85">
        <v>33741</v>
      </c>
      <c r="I300" s="85">
        <v>33741</v>
      </c>
      <c r="J300" s="85"/>
      <c r="K300" s="85">
        <v>134285</v>
      </c>
      <c r="L300" s="85">
        <v>0</v>
      </c>
      <c r="M300" s="85">
        <v>183351</v>
      </c>
      <c r="N300" s="85">
        <v>15396</v>
      </c>
      <c r="O300" s="85">
        <v>333032</v>
      </c>
      <c r="P300" s="85"/>
      <c r="Q300" s="85">
        <v>-29462</v>
      </c>
      <c r="R300" s="85"/>
      <c r="S300" s="85">
        <v>6119</v>
      </c>
      <c r="T300" s="85"/>
      <c r="U300" s="85">
        <v>-23343</v>
      </c>
    </row>
    <row r="301" spans="1:21" ht="15" x14ac:dyDescent="0.25">
      <c r="A301" s="61">
        <v>938</v>
      </c>
      <c r="B301" s="62" t="s">
        <v>312</v>
      </c>
      <c r="C301" s="84">
        <v>1.4122060758465962E-4</v>
      </c>
      <c r="D301" s="15">
        <v>95873</v>
      </c>
      <c r="E301" s="85">
        <v>0</v>
      </c>
      <c r="F301" s="85">
        <v>0</v>
      </c>
      <c r="G301" s="85">
        <v>0</v>
      </c>
      <c r="H301" s="85">
        <v>25428</v>
      </c>
      <c r="I301" s="85">
        <v>25428</v>
      </c>
      <c r="J301" s="85"/>
      <c r="K301" s="85">
        <v>48647</v>
      </c>
      <c r="L301" s="85">
        <v>0</v>
      </c>
      <c r="M301" s="85">
        <v>66421</v>
      </c>
      <c r="N301" s="85">
        <v>42</v>
      </c>
      <c r="O301" s="85">
        <v>115110</v>
      </c>
      <c r="P301" s="85"/>
      <c r="Q301" s="85">
        <v>-10673</v>
      </c>
      <c r="R301" s="85"/>
      <c r="S301" s="85">
        <v>5418</v>
      </c>
      <c r="T301" s="85"/>
      <c r="U301" s="85">
        <v>-5255</v>
      </c>
    </row>
    <row r="302" spans="1:21" ht="15" x14ac:dyDescent="0.25">
      <c r="A302" s="61">
        <v>942</v>
      </c>
      <c r="B302" s="62" t="s">
        <v>313</v>
      </c>
      <c r="C302" s="84">
        <v>3.4533094339864688E-4</v>
      </c>
      <c r="D302" s="15">
        <v>234438</v>
      </c>
      <c r="E302" s="85">
        <v>0</v>
      </c>
      <c r="F302" s="85">
        <v>0</v>
      </c>
      <c r="G302" s="85">
        <v>0</v>
      </c>
      <c r="H302" s="85">
        <v>9647</v>
      </c>
      <c r="I302" s="85">
        <v>9647</v>
      </c>
      <c r="J302" s="85"/>
      <c r="K302" s="85">
        <v>118957</v>
      </c>
      <c r="L302" s="85">
        <v>0</v>
      </c>
      <c r="M302" s="85">
        <v>162422</v>
      </c>
      <c r="N302" s="85">
        <v>65768</v>
      </c>
      <c r="O302" s="85">
        <v>347147</v>
      </c>
      <c r="P302" s="85"/>
      <c r="Q302" s="85">
        <v>-26100</v>
      </c>
      <c r="R302" s="85"/>
      <c r="S302" s="85">
        <v>-10408</v>
      </c>
      <c r="T302" s="85"/>
      <c r="U302" s="85">
        <v>-36508</v>
      </c>
    </row>
    <row r="303" spans="1:21" ht="15" x14ac:dyDescent="0.25">
      <c r="A303" s="61">
        <v>946</v>
      </c>
      <c r="B303" s="62" t="s">
        <v>314</v>
      </c>
      <c r="C303" s="84">
        <v>0</v>
      </c>
      <c r="D303" s="15">
        <v>0</v>
      </c>
      <c r="E303" s="85">
        <v>0</v>
      </c>
      <c r="F303" s="85">
        <v>0</v>
      </c>
      <c r="G303" s="85">
        <v>0</v>
      </c>
      <c r="H303" s="85">
        <v>0</v>
      </c>
      <c r="I303" s="85">
        <v>0</v>
      </c>
      <c r="J303" s="85"/>
      <c r="K303" s="85">
        <v>0</v>
      </c>
      <c r="L303" s="85">
        <v>0</v>
      </c>
      <c r="M303" s="85">
        <v>0</v>
      </c>
      <c r="N303" s="85">
        <v>0</v>
      </c>
      <c r="O303" s="85">
        <v>0</v>
      </c>
      <c r="P303" s="85"/>
      <c r="Q303" s="85">
        <v>0</v>
      </c>
      <c r="R303" s="85"/>
      <c r="S303" s="85">
        <v>0</v>
      </c>
      <c r="T303" s="85"/>
      <c r="U303" s="85">
        <v>0</v>
      </c>
    </row>
    <row r="304" spans="1:21" ht="15" x14ac:dyDescent="0.25">
      <c r="A304" s="61">
        <v>948</v>
      </c>
      <c r="B304" s="62" t="s">
        <v>315</v>
      </c>
      <c r="C304" s="84">
        <v>2.2980400945775656E-4</v>
      </c>
      <c r="D304" s="15">
        <v>156008</v>
      </c>
      <c r="E304" s="85">
        <v>0</v>
      </c>
      <c r="F304" s="85">
        <v>0</v>
      </c>
      <c r="G304" s="85">
        <v>0</v>
      </c>
      <c r="H304" s="85">
        <v>0</v>
      </c>
      <c r="I304" s="85">
        <v>0</v>
      </c>
      <c r="J304" s="85"/>
      <c r="K304" s="85">
        <v>79161</v>
      </c>
      <c r="L304" s="85">
        <v>0</v>
      </c>
      <c r="M304" s="85">
        <v>108086</v>
      </c>
      <c r="N304" s="85">
        <v>34558</v>
      </c>
      <c r="O304" s="85">
        <v>221805</v>
      </c>
      <c r="P304" s="85"/>
      <c r="Q304" s="85">
        <v>-17368</v>
      </c>
      <c r="R304" s="85"/>
      <c r="S304" s="85">
        <v>-8445</v>
      </c>
      <c r="T304" s="85"/>
      <c r="U304" s="85">
        <v>-25813</v>
      </c>
    </row>
    <row r="305" spans="1:21" ht="15" x14ac:dyDescent="0.25">
      <c r="A305" s="61">
        <v>957</v>
      </c>
      <c r="B305" s="62" t="s">
        <v>316</v>
      </c>
      <c r="C305" s="84">
        <v>7.3512269115089029E-5</v>
      </c>
      <c r="D305" s="15">
        <v>49906</v>
      </c>
      <c r="E305" s="85">
        <v>0</v>
      </c>
      <c r="F305" s="85">
        <v>0</v>
      </c>
      <c r="G305" s="85">
        <v>0</v>
      </c>
      <c r="H305" s="85">
        <v>15780</v>
      </c>
      <c r="I305" s="85">
        <v>15780</v>
      </c>
      <c r="J305" s="85"/>
      <c r="K305" s="85">
        <v>25323</v>
      </c>
      <c r="L305" s="85">
        <v>0</v>
      </c>
      <c r="M305" s="85">
        <v>34576</v>
      </c>
      <c r="N305" s="85">
        <v>7403</v>
      </c>
      <c r="O305" s="85">
        <v>67302</v>
      </c>
      <c r="P305" s="85"/>
      <c r="Q305" s="85">
        <v>-5556</v>
      </c>
      <c r="R305" s="85"/>
      <c r="S305" s="85">
        <v>1491</v>
      </c>
      <c r="T305" s="85"/>
      <c r="U305" s="85">
        <v>-4065</v>
      </c>
    </row>
    <row r="306" spans="1:21" ht="15" x14ac:dyDescent="0.25">
      <c r="A306" s="61">
        <v>960</v>
      </c>
      <c r="B306" s="62" t="s">
        <v>317</v>
      </c>
      <c r="C306" s="84">
        <v>7.8624717471093822E-4</v>
      </c>
      <c r="D306" s="15">
        <v>533767</v>
      </c>
      <c r="E306" s="85">
        <v>0</v>
      </c>
      <c r="F306" s="85">
        <v>0</v>
      </c>
      <c r="G306" s="85">
        <v>0</v>
      </c>
      <c r="H306" s="85">
        <v>36794</v>
      </c>
      <c r="I306" s="85">
        <v>36794</v>
      </c>
      <c r="J306" s="85"/>
      <c r="K306" s="85">
        <v>270841</v>
      </c>
      <c r="L306" s="85">
        <v>0</v>
      </c>
      <c r="M306" s="85">
        <v>369802</v>
      </c>
      <c r="N306" s="85">
        <v>20874</v>
      </c>
      <c r="O306" s="85">
        <v>661517</v>
      </c>
      <c r="P306" s="85"/>
      <c r="Q306" s="85">
        <v>-59422</v>
      </c>
      <c r="R306" s="85"/>
      <c r="S306" s="85">
        <v>2302</v>
      </c>
      <c r="T306" s="85"/>
      <c r="U306" s="85">
        <v>-57120</v>
      </c>
    </row>
    <row r="307" spans="1:21" ht="15" x14ac:dyDescent="0.25">
      <c r="A307" s="61">
        <v>961</v>
      </c>
      <c r="B307" s="62" t="s">
        <v>318</v>
      </c>
      <c r="C307" s="84">
        <v>8.072946901140286E-4</v>
      </c>
      <c r="D307" s="15">
        <v>548053</v>
      </c>
      <c r="E307" s="85">
        <v>0</v>
      </c>
      <c r="F307" s="85">
        <v>0</v>
      </c>
      <c r="G307" s="85">
        <v>0</v>
      </c>
      <c r="H307" s="85">
        <v>0</v>
      </c>
      <c r="I307" s="85">
        <v>0</v>
      </c>
      <c r="J307" s="85"/>
      <c r="K307" s="85">
        <v>278091</v>
      </c>
      <c r="L307" s="85">
        <v>0</v>
      </c>
      <c r="M307" s="85">
        <v>379702</v>
      </c>
      <c r="N307" s="85">
        <v>95356</v>
      </c>
      <c r="O307" s="85">
        <v>753149</v>
      </c>
      <c r="P307" s="85"/>
      <c r="Q307" s="85">
        <v>-61014</v>
      </c>
      <c r="R307" s="85"/>
      <c r="S307" s="85">
        <v>-24744</v>
      </c>
      <c r="T307" s="85"/>
      <c r="U307" s="85">
        <v>-85758</v>
      </c>
    </row>
    <row r="308" spans="1:21" ht="15" x14ac:dyDescent="0.25">
      <c r="A308" s="61">
        <v>962</v>
      </c>
      <c r="B308" s="62" t="s">
        <v>319</v>
      </c>
      <c r="C308" s="84">
        <v>0</v>
      </c>
      <c r="D308" s="15">
        <v>0</v>
      </c>
      <c r="E308" s="85">
        <v>0</v>
      </c>
      <c r="F308" s="85">
        <v>0</v>
      </c>
      <c r="G308" s="85">
        <v>0</v>
      </c>
      <c r="H308" s="85">
        <v>0</v>
      </c>
      <c r="I308" s="85">
        <v>0</v>
      </c>
      <c r="J308" s="85"/>
      <c r="K308" s="85">
        <v>0</v>
      </c>
      <c r="L308" s="85">
        <v>0</v>
      </c>
      <c r="M308" s="85">
        <v>0</v>
      </c>
      <c r="N308" s="85">
        <v>0</v>
      </c>
      <c r="O308" s="85">
        <v>0</v>
      </c>
      <c r="P308" s="85"/>
      <c r="Q308" s="85">
        <v>0</v>
      </c>
      <c r="R308" s="85"/>
      <c r="S308" s="85">
        <v>0</v>
      </c>
      <c r="T308" s="85"/>
      <c r="U308" s="85">
        <v>0</v>
      </c>
    </row>
    <row r="309" spans="1:21" ht="15" x14ac:dyDescent="0.25">
      <c r="A309" s="61">
        <v>963</v>
      </c>
      <c r="B309" s="62" t="s">
        <v>320</v>
      </c>
      <c r="C309" s="84">
        <v>0</v>
      </c>
      <c r="D309" s="15">
        <v>0</v>
      </c>
      <c r="E309" s="85">
        <v>0</v>
      </c>
      <c r="F309" s="85">
        <v>0</v>
      </c>
      <c r="G309" s="85">
        <v>0</v>
      </c>
      <c r="H309" s="85">
        <v>0</v>
      </c>
      <c r="I309" s="85">
        <v>0</v>
      </c>
      <c r="J309" s="85"/>
      <c r="K309" s="85">
        <v>0</v>
      </c>
      <c r="L309" s="85">
        <v>0</v>
      </c>
      <c r="M309" s="85">
        <v>0</v>
      </c>
      <c r="N309" s="85">
        <v>0</v>
      </c>
      <c r="O309" s="85">
        <v>0</v>
      </c>
      <c r="P309" s="85"/>
      <c r="Q309" s="85">
        <v>0</v>
      </c>
      <c r="R309" s="85"/>
      <c r="S309" s="85">
        <v>0</v>
      </c>
      <c r="T309" s="85"/>
      <c r="U309" s="85">
        <v>0</v>
      </c>
    </row>
    <row r="310" spans="1:21" ht="15" x14ac:dyDescent="0.25">
      <c r="A310" s="61">
        <v>964</v>
      </c>
      <c r="B310" s="62" t="s">
        <v>321</v>
      </c>
      <c r="C310" s="84">
        <v>0</v>
      </c>
      <c r="D310" s="15">
        <v>0</v>
      </c>
      <c r="E310" s="85">
        <v>0</v>
      </c>
      <c r="F310" s="85">
        <v>0</v>
      </c>
      <c r="G310" s="85">
        <v>0</v>
      </c>
      <c r="H310" s="85">
        <v>0</v>
      </c>
      <c r="I310" s="85">
        <v>0</v>
      </c>
      <c r="J310" s="85"/>
      <c r="K310" s="85">
        <v>0</v>
      </c>
      <c r="L310" s="85">
        <v>0</v>
      </c>
      <c r="M310" s="85">
        <v>0</v>
      </c>
      <c r="N310" s="85">
        <v>0</v>
      </c>
      <c r="O310" s="85">
        <v>0</v>
      </c>
      <c r="P310" s="85"/>
      <c r="Q310" s="85">
        <v>0</v>
      </c>
      <c r="R310" s="85"/>
      <c r="S310" s="85">
        <v>0</v>
      </c>
      <c r="T310" s="85"/>
      <c r="U310" s="85">
        <v>0</v>
      </c>
    </row>
    <row r="311" spans="1:21" ht="15" x14ac:dyDescent="0.25">
      <c r="A311" s="61">
        <v>968</v>
      </c>
      <c r="B311" s="62" t="s">
        <v>322</v>
      </c>
      <c r="C311" s="84">
        <v>0</v>
      </c>
      <c r="D311" s="15">
        <v>0</v>
      </c>
      <c r="E311" s="85">
        <v>0</v>
      </c>
      <c r="F311" s="85">
        <v>0</v>
      </c>
      <c r="G311" s="85">
        <v>0</v>
      </c>
      <c r="H311" s="85">
        <v>0</v>
      </c>
      <c r="I311" s="85">
        <v>0</v>
      </c>
      <c r="J311" s="85"/>
      <c r="K311" s="85">
        <v>0</v>
      </c>
      <c r="L311" s="85">
        <v>0</v>
      </c>
      <c r="M311" s="85">
        <v>0</v>
      </c>
      <c r="N311" s="85">
        <v>0</v>
      </c>
      <c r="O311" s="85">
        <v>0</v>
      </c>
      <c r="P311" s="85"/>
      <c r="Q311" s="85">
        <v>0</v>
      </c>
      <c r="R311" s="85"/>
      <c r="S311" s="85">
        <v>0</v>
      </c>
      <c r="T311" s="85"/>
      <c r="U311" s="85">
        <v>0</v>
      </c>
    </row>
    <row r="312" spans="1:21" ht="15" x14ac:dyDescent="0.25">
      <c r="A312" s="61">
        <v>972</v>
      </c>
      <c r="B312" s="62" t="s">
        <v>323</v>
      </c>
      <c r="C312" s="84">
        <v>0</v>
      </c>
      <c r="D312" s="15">
        <v>0</v>
      </c>
      <c r="E312" s="85">
        <v>0</v>
      </c>
      <c r="F312" s="85">
        <v>0</v>
      </c>
      <c r="G312" s="85">
        <v>0</v>
      </c>
      <c r="H312" s="85">
        <v>0</v>
      </c>
      <c r="I312" s="85">
        <v>0</v>
      </c>
      <c r="J312" s="85"/>
      <c r="K312" s="85">
        <v>0</v>
      </c>
      <c r="L312" s="85">
        <v>0</v>
      </c>
      <c r="M312" s="85">
        <v>0</v>
      </c>
      <c r="N312" s="85">
        <v>0</v>
      </c>
      <c r="O312" s="85">
        <v>0</v>
      </c>
      <c r="P312" s="85"/>
      <c r="Q312" s="85">
        <v>0</v>
      </c>
      <c r="R312" s="85"/>
      <c r="S312" s="85">
        <v>0</v>
      </c>
      <c r="T312" s="85"/>
      <c r="U312" s="85">
        <v>0</v>
      </c>
    </row>
    <row r="313" spans="1:21" ht="15" x14ac:dyDescent="0.25">
      <c r="A313" s="61">
        <v>980</v>
      </c>
      <c r="B313" s="62" t="s">
        <v>324</v>
      </c>
      <c r="C313" s="84">
        <v>0</v>
      </c>
      <c r="D313" s="15">
        <v>0</v>
      </c>
      <c r="E313" s="85">
        <v>0</v>
      </c>
      <c r="F313" s="85">
        <v>0</v>
      </c>
      <c r="G313" s="85">
        <v>0</v>
      </c>
      <c r="H313" s="85">
        <v>0</v>
      </c>
      <c r="I313" s="85">
        <v>0</v>
      </c>
      <c r="J313" s="85"/>
      <c r="K313" s="85">
        <v>0</v>
      </c>
      <c r="L313" s="85">
        <v>0</v>
      </c>
      <c r="M313" s="85">
        <v>0</v>
      </c>
      <c r="N313" s="85">
        <v>0</v>
      </c>
      <c r="O313" s="85">
        <v>0</v>
      </c>
      <c r="P313" s="85"/>
      <c r="Q313" s="85">
        <v>0</v>
      </c>
      <c r="R313" s="85"/>
      <c r="S313" s="85">
        <v>0</v>
      </c>
      <c r="T313" s="85"/>
      <c r="U313" s="85">
        <v>0</v>
      </c>
    </row>
    <row r="314" spans="1:21" ht="15" x14ac:dyDescent="0.25">
      <c r="A314" s="61">
        <v>986</v>
      </c>
      <c r="B314" s="62" t="s">
        <v>325</v>
      </c>
      <c r="C314" s="84">
        <v>0</v>
      </c>
      <c r="D314" s="15">
        <v>0</v>
      </c>
      <c r="E314" s="85">
        <v>0</v>
      </c>
      <c r="F314" s="85">
        <v>0</v>
      </c>
      <c r="G314" s="85">
        <v>0</v>
      </c>
      <c r="H314" s="85">
        <v>0</v>
      </c>
      <c r="I314" s="85">
        <v>0</v>
      </c>
      <c r="J314" s="85"/>
      <c r="K314" s="85">
        <v>0</v>
      </c>
      <c r="L314" s="85">
        <v>0</v>
      </c>
      <c r="M314" s="85">
        <v>0</v>
      </c>
      <c r="N314" s="85">
        <v>0</v>
      </c>
      <c r="O314" s="85">
        <v>0</v>
      </c>
      <c r="P314" s="85"/>
      <c r="Q314" s="85">
        <v>0</v>
      </c>
      <c r="R314" s="85"/>
      <c r="S314" s="85">
        <v>0</v>
      </c>
      <c r="T314" s="85"/>
      <c r="U314" s="85">
        <v>0</v>
      </c>
    </row>
    <row r="315" spans="1:21" ht="15" x14ac:dyDescent="0.25">
      <c r="A315" s="61">
        <v>989</v>
      </c>
      <c r="B315" s="62" t="s">
        <v>326</v>
      </c>
      <c r="C315" s="84">
        <v>0</v>
      </c>
      <c r="D315" s="15">
        <v>0</v>
      </c>
      <c r="E315" s="85">
        <v>0</v>
      </c>
      <c r="F315" s="85">
        <v>0</v>
      </c>
      <c r="G315" s="85">
        <v>0</v>
      </c>
      <c r="H315" s="85">
        <v>0</v>
      </c>
      <c r="I315" s="85">
        <v>0</v>
      </c>
      <c r="J315" s="85"/>
      <c r="K315" s="85">
        <v>0</v>
      </c>
      <c r="L315" s="85">
        <v>0</v>
      </c>
      <c r="M315" s="85">
        <v>0</v>
      </c>
      <c r="N315" s="85">
        <v>0</v>
      </c>
      <c r="O315" s="85">
        <v>0</v>
      </c>
      <c r="P315" s="85"/>
      <c r="Q315" s="85">
        <v>0</v>
      </c>
      <c r="R315" s="85"/>
      <c r="S315" s="85">
        <v>0</v>
      </c>
      <c r="T315" s="85"/>
      <c r="U315" s="85">
        <v>0</v>
      </c>
    </row>
    <row r="316" spans="1:21" ht="15" x14ac:dyDescent="0.25">
      <c r="A316" s="61">
        <v>992</v>
      </c>
      <c r="B316" s="62" t="s">
        <v>327</v>
      </c>
      <c r="C316" s="84">
        <v>0</v>
      </c>
      <c r="D316" s="15">
        <v>0</v>
      </c>
      <c r="E316" s="85">
        <v>0</v>
      </c>
      <c r="F316" s="85">
        <v>0</v>
      </c>
      <c r="G316" s="85">
        <v>0</v>
      </c>
      <c r="H316" s="85">
        <v>0</v>
      </c>
      <c r="I316" s="85">
        <v>0</v>
      </c>
      <c r="J316" s="85"/>
      <c r="K316" s="85">
        <v>0</v>
      </c>
      <c r="L316" s="85">
        <v>0</v>
      </c>
      <c r="M316" s="85">
        <v>0</v>
      </c>
      <c r="N316" s="85">
        <v>0</v>
      </c>
      <c r="O316" s="85">
        <v>0</v>
      </c>
      <c r="P316" s="85"/>
      <c r="Q316" s="85">
        <v>0</v>
      </c>
      <c r="R316" s="85"/>
      <c r="S316" s="85">
        <v>0</v>
      </c>
      <c r="T316" s="85"/>
      <c r="U316" s="85">
        <v>0</v>
      </c>
    </row>
    <row r="317" spans="1:21" ht="15" x14ac:dyDescent="0.25">
      <c r="A317" s="61">
        <v>993</v>
      </c>
      <c r="B317" s="62" t="s">
        <v>328</v>
      </c>
      <c r="C317" s="84">
        <v>0</v>
      </c>
      <c r="D317" s="15">
        <v>0</v>
      </c>
      <c r="E317" s="85">
        <v>0</v>
      </c>
      <c r="F317" s="85">
        <v>0</v>
      </c>
      <c r="G317" s="85">
        <v>0</v>
      </c>
      <c r="H317" s="85">
        <v>0</v>
      </c>
      <c r="I317" s="85">
        <v>0</v>
      </c>
      <c r="J317" s="85"/>
      <c r="K317" s="85">
        <v>0</v>
      </c>
      <c r="L317" s="85">
        <v>0</v>
      </c>
      <c r="M317" s="85">
        <v>0</v>
      </c>
      <c r="N317" s="85">
        <v>0</v>
      </c>
      <c r="O317" s="85">
        <v>0</v>
      </c>
      <c r="P317" s="85"/>
      <c r="Q317" s="85">
        <v>0</v>
      </c>
      <c r="R317" s="85"/>
      <c r="S317" s="85">
        <v>0</v>
      </c>
      <c r="T317" s="85"/>
      <c r="U317" s="85">
        <v>0</v>
      </c>
    </row>
    <row r="318" spans="1:21" ht="15" x14ac:dyDescent="0.25">
      <c r="A318" s="61">
        <v>995</v>
      </c>
      <c r="B318" s="62" t="s">
        <v>329</v>
      </c>
      <c r="C318" s="84">
        <v>0</v>
      </c>
      <c r="D318" s="15">
        <v>0</v>
      </c>
      <c r="E318" s="85">
        <v>0</v>
      </c>
      <c r="F318" s="85">
        <v>0</v>
      </c>
      <c r="G318" s="85">
        <v>0</v>
      </c>
      <c r="H318" s="85">
        <v>0</v>
      </c>
      <c r="I318" s="85">
        <v>0</v>
      </c>
      <c r="J318" s="85"/>
      <c r="K318" s="85">
        <v>0</v>
      </c>
      <c r="L318" s="85">
        <v>0</v>
      </c>
      <c r="M318" s="85">
        <v>0</v>
      </c>
      <c r="N318" s="85">
        <v>0</v>
      </c>
      <c r="O318" s="85">
        <v>0</v>
      </c>
      <c r="P318" s="85"/>
      <c r="Q318" s="85">
        <v>0</v>
      </c>
      <c r="R318" s="85"/>
      <c r="S318" s="85">
        <v>0</v>
      </c>
      <c r="T318" s="85"/>
      <c r="U318" s="85">
        <v>0</v>
      </c>
    </row>
    <row r="319" spans="1:21" ht="15" x14ac:dyDescent="0.25">
      <c r="A319" s="61">
        <v>999</v>
      </c>
      <c r="B319" s="62" t="s">
        <v>330</v>
      </c>
      <c r="C319" s="87">
        <v>1.1734723176793804E-2</v>
      </c>
      <c r="D319" s="44">
        <v>7966474</v>
      </c>
      <c r="E319" s="88">
        <v>0</v>
      </c>
      <c r="F319" s="88">
        <v>0</v>
      </c>
      <c r="G319" s="88">
        <v>0</v>
      </c>
      <c r="H319" s="88">
        <v>954482</v>
      </c>
      <c r="I319" s="88">
        <v>954482</v>
      </c>
      <c r="J319" s="88"/>
      <c r="K319" s="88">
        <v>4042291</v>
      </c>
      <c r="L319" s="88">
        <v>0</v>
      </c>
      <c r="M319" s="88">
        <v>5519292</v>
      </c>
      <c r="N319" s="88">
        <v>0</v>
      </c>
      <c r="O319" s="88">
        <v>9561583</v>
      </c>
      <c r="P319" s="88"/>
      <c r="Q319" s="88">
        <v>-886875</v>
      </c>
      <c r="R319" s="88"/>
      <c r="S319" s="88">
        <v>221988</v>
      </c>
      <c r="T319" s="88"/>
      <c r="U319" s="88">
        <v>-664887</v>
      </c>
    </row>
    <row r="320" spans="1:21" x14ac:dyDescent="0.2">
      <c r="A320" s="61"/>
      <c r="B320" s="62"/>
      <c r="C320" s="89"/>
    </row>
    <row r="321" spans="1:21" ht="16.5" x14ac:dyDescent="0.35">
      <c r="A321" s="61" t="s">
        <v>331</v>
      </c>
      <c r="B321" s="62"/>
      <c r="C321" s="84">
        <v>1</v>
      </c>
      <c r="D321" s="51">
        <v>678880423</v>
      </c>
      <c r="E321" s="51">
        <v>0</v>
      </c>
      <c r="F321" s="51">
        <v>0</v>
      </c>
      <c r="G321" s="51">
        <v>0</v>
      </c>
      <c r="H321" s="51">
        <v>45139664</v>
      </c>
      <c r="I321" s="51">
        <v>45139664</v>
      </c>
      <c r="J321" s="51"/>
      <c r="K321" s="51">
        <v>344472655</v>
      </c>
      <c r="L321" s="51">
        <v>0</v>
      </c>
      <c r="M321" s="51">
        <v>470338468</v>
      </c>
      <c r="N321" s="51">
        <v>45139664</v>
      </c>
      <c r="O321" s="51">
        <v>859950787</v>
      </c>
      <c r="P321" s="51"/>
      <c r="Q321" s="51">
        <v>-75577055</v>
      </c>
      <c r="R321" s="85"/>
      <c r="S321" s="51">
        <v>0</v>
      </c>
      <c r="T321" s="51"/>
      <c r="U321" s="51">
        <v>-75577055</v>
      </c>
    </row>
    <row r="322" spans="1:21" x14ac:dyDescent="0.2">
      <c r="K322" s="26"/>
    </row>
  </sheetData>
  <sheetProtection password="EE0B" sheet="1" objects="1" scenarios="1"/>
  <mergeCells count="3">
    <mergeCell ref="E2:I2"/>
    <mergeCell ref="K2:O2"/>
    <mergeCell ref="Q2:U2"/>
  </mergeCells>
  <pageMargins left="0" right="0" top="0.25" bottom="0.5" header="0.3" footer="0.3"/>
  <pageSetup scale="75" orientation="landscape" r:id="rId1"/>
  <headerFooter>
    <oddFooter>&amp;L&amp;Z&amp;F&amp;R&amp;D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Y315"/>
  <sheetViews>
    <sheetView showGridLines="0" showRowColHeaders="0" zoomScale="85" zoomScaleNormal="85" workbookViewId="0">
      <pane xSplit="4" ySplit="5" topLeftCell="E276" activePane="bottomRight" state="frozen"/>
      <selection activeCell="A316" sqref="A316"/>
      <selection pane="topRight" activeCell="A316" sqref="A316"/>
      <selection pane="bottomLeft" activeCell="A316" sqref="A316"/>
      <selection pane="bottomRight" activeCell="E298" sqref="E298"/>
    </sheetView>
  </sheetViews>
  <sheetFormatPr defaultColWidth="9.140625" defaultRowHeight="12.75" x14ac:dyDescent="0.2"/>
  <cols>
    <col min="1" max="1" width="10.42578125" style="2" bestFit="1" customWidth="1"/>
    <col min="2" max="2" width="1.42578125" style="2" customWidth="1"/>
    <col min="3" max="3" width="54.28515625" style="2" bestFit="1" customWidth="1"/>
    <col min="4" max="4" width="1.42578125" style="2" customWidth="1"/>
    <col min="5" max="5" width="18" style="2" bestFit="1" customWidth="1"/>
    <col min="6" max="6" width="1.42578125" style="2" customWidth="1"/>
    <col min="7" max="7" width="10.42578125" style="2" bestFit="1" customWidth="1"/>
    <col min="8" max="8" width="1.28515625" style="2" customWidth="1"/>
    <col min="9" max="9" width="16.140625" style="2" customWidth="1"/>
    <col min="10" max="10" width="1.28515625" style="2" customWidth="1"/>
    <col min="11" max="11" width="14.7109375" style="2" customWidth="1"/>
    <col min="12" max="12" width="1.42578125" style="2" customWidth="1"/>
    <col min="13" max="13" width="10.42578125" style="2" bestFit="1" customWidth="1"/>
    <col min="14" max="14" width="1.42578125" style="2" customWidth="1"/>
    <col min="15" max="15" width="15.5703125" style="2" customWidth="1"/>
    <col min="16" max="16" width="2.28515625" style="2" customWidth="1"/>
    <col min="17" max="18" width="18" style="2" bestFit="1" customWidth="1"/>
    <col min="19" max="20" width="16.28515625" style="2" bestFit="1" customWidth="1"/>
    <col min="21" max="22" width="18" style="2" bestFit="1" customWidth="1"/>
    <col min="23" max="23" width="1.85546875" style="2" customWidth="1"/>
    <col min="24" max="24" width="13.7109375" style="2" customWidth="1"/>
    <col min="25" max="25" width="11.85546875" style="2" customWidth="1"/>
    <col min="26" max="16384" width="9.140625" style="2"/>
  </cols>
  <sheetData>
    <row r="1" spans="1:25" ht="15.75" x14ac:dyDescent="0.25">
      <c r="A1" s="1" t="s">
        <v>0</v>
      </c>
      <c r="E1" s="3" t="s">
        <v>1</v>
      </c>
      <c r="F1" s="3"/>
      <c r="G1" s="3" t="s">
        <v>2</v>
      </c>
      <c r="H1" s="3"/>
      <c r="I1" s="3" t="s">
        <v>3</v>
      </c>
      <c r="J1" s="3"/>
      <c r="K1" s="3" t="s">
        <v>4</v>
      </c>
      <c r="L1" s="3"/>
      <c r="M1" s="3" t="s">
        <v>5</v>
      </c>
      <c r="N1" s="3"/>
      <c r="O1" s="3" t="s">
        <v>6</v>
      </c>
      <c r="Q1" s="3" t="s">
        <v>7</v>
      </c>
      <c r="R1" s="3" t="s">
        <v>8</v>
      </c>
      <c r="S1" s="3" t="s">
        <v>9</v>
      </c>
      <c r="T1" s="3" t="s">
        <v>10</v>
      </c>
      <c r="U1" s="3" t="s">
        <v>11</v>
      </c>
      <c r="V1" s="3" t="s">
        <v>12</v>
      </c>
    </row>
    <row r="2" spans="1:25" x14ac:dyDescent="0.2">
      <c r="E2" s="166" t="s">
        <v>423</v>
      </c>
      <c r="F2" s="166"/>
      <c r="G2" s="166"/>
      <c r="H2" s="166"/>
      <c r="I2" s="166"/>
      <c r="J2" s="4"/>
      <c r="K2" s="166" t="s">
        <v>421</v>
      </c>
      <c r="L2" s="166"/>
      <c r="M2" s="166"/>
      <c r="N2" s="166"/>
      <c r="O2" s="166"/>
    </row>
    <row r="3" spans="1:25" x14ac:dyDescent="0.2">
      <c r="E3" s="5" t="s">
        <v>13</v>
      </c>
      <c r="G3" s="5" t="s">
        <v>14</v>
      </c>
      <c r="I3" s="5" t="s">
        <v>15</v>
      </c>
      <c r="K3" s="5" t="s">
        <v>13</v>
      </c>
      <c r="M3" s="5" t="s">
        <v>14</v>
      </c>
      <c r="O3" s="5" t="s">
        <v>15</v>
      </c>
      <c r="Q3" s="167" t="s">
        <v>16</v>
      </c>
      <c r="R3" s="167"/>
      <c r="S3" s="167"/>
      <c r="T3" s="167" t="s">
        <v>17</v>
      </c>
      <c r="U3" s="167"/>
      <c r="V3" s="167"/>
    </row>
    <row r="4" spans="1:25" s="9" customFormat="1" x14ac:dyDescent="0.2">
      <c r="A4" s="162" t="s">
        <v>18</v>
      </c>
      <c r="B4" s="6"/>
      <c r="C4" s="162" t="s">
        <v>13</v>
      </c>
      <c r="D4" s="7"/>
      <c r="E4" s="8" t="s">
        <v>19</v>
      </c>
      <c r="F4" s="6"/>
      <c r="G4" s="8" t="s">
        <v>20</v>
      </c>
      <c r="H4" s="2"/>
      <c r="I4" s="8" t="s">
        <v>21</v>
      </c>
      <c r="J4" s="2"/>
      <c r="K4" s="8" t="s">
        <v>19</v>
      </c>
      <c r="L4" s="6"/>
      <c r="M4" s="8" t="s">
        <v>20</v>
      </c>
      <c r="N4" s="6"/>
      <c r="O4" s="8" t="s">
        <v>21</v>
      </c>
      <c r="Q4" s="8" t="s">
        <v>22</v>
      </c>
      <c r="R4" s="8" t="s">
        <v>23</v>
      </c>
      <c r="S4" s="8" t="s">
        <v>24</v>
      </c>
      <c r="T4" s="8" t="s">
        <v>22</v>
      </c>
      <c r="U4" s="8" t="s">
        <v>23</v>
      </c>
      <c r="V4" s="8" t="s">
        <v>24</v>
      </c>
    </row>
    <row r="5" spans="1:25" x14ac:dyDescent="0.2">
      <c r="D5" s="10"/>
    </row>
    <row r="6" spans="1:25" x14ac:dyDescent="0.2">
      <c r="A6" s="11">
        <v>5</v>
      </c>
      <c r="B6" s="12"/>
      <c r="C6" s="12" t="s">
        <v>25</v>
      </c>
      <c r="D6" s="9"/>
      <c r="E6" s="13">
        <v>0</v>
      </c>
      <c r="F6" s="9"/>
      <c r="G6" s="14">
        <v>0</v>
      </c>
      <c r="I6" s="13">
        <v>0</v>
      </c>
      <c r="K6" s="13">
        <v>0</v>
      </c>
      <c r="L6" s="9"/>
      <c r="M6" s="14">
        <v>0</v>
      </c>
      <c r="N6" s="9"/>
      <c r="O6" s="13">
        <v>0</v>
      </c>
      <c r="Q6" s="13">
        <v>0</v>
      </c>
      <c r="R6" s="13">
        <v>0</v>
      </c>
      <c r="S6" s="13">
        <v>0</v>
      </c>
      <c r="T6" s="13">
        <v>0</v>
      </c>
      <c r="U6" s="13">
        <v>0</v>
      </c>
      <c r="V6" s="13">
        <v>0</v>
      </c>
      <c r="X6" s="13"/>
      <c r="Y6" s="13"/>
    </row>
    <row r="7" spans="1:25" x14ac:dyDescent="0.2">
      <c r="A7" s="11">
        <v>6</v>
      </c>
      <c r="B7" s="12"/>
      <c r="C7" s="12" t="s">
        <v>26</v>
      </c>
      <c r="D7" s="9"/>
      <c r="E7" s="15">
        <v>0</v>
      </c>
      <c r="F7" s="9"/>
      <c r="G7" s="14">
        <v>0</v>
      </c>
      <c r="I7" s="15">
        <v>0</v>
      </c>
      <c r="K7" s="15">
        <v>0</v>
      </c>
      <c r="L7" s="9"/>
      <c r="M7" s="14">
        <v>0</v>
      </c>
      <c r="N7" s="9"/>
      <c r="O7" s="15">
        <v>0</v>
      </c>
      <c r="Q7" s="15">
        <v>0</v>
      </c>
      <c r="R7" s="15">
        <v>0</v>
      </c>
      <c r="S7" s="15">
        <v>0</v>
      </c>
      <c r="T7" s="15">
        <v>0</v>
      </c>
      <c r="U7" s="15">
        <v>0</v>
      </c>
      <c r="V7" s="15">
        <v>0</v>
      </c>
      <c r="X7" s="15"/>
      <c r="Y7" s="15"/>
    </row>
    <row r="8" spans="1:25" x14ac:dyDescent="0.2">
      <c r="A8" s="11">
        <v>7</v>
      </c>
      <c r="B8" s="12"/>
      <c r="C8" s="12" t="s">
        <v>27</v>
      </c>
      <c r="D8" s="9"/>
      <c r="E8" s="15">
        <v>0</v>
      </c>
      <c r="F8" s="9"/>
      <c r="G8" s="14">
        <v>0</v>
      </c>
      <c r="I8" s="15">
        <v>0</v>
      </c>
      <c r="K8" s="15">
        <v>0</v>
      </c>
      <c r="L8" s="9"/>
      <c r="M8" s="14">
        <v>0</v>
      </c>
      <c r="N8" s="9"/>
      <c r="O8" s="15">
        <v>0</v>
      </c>
      <c r="Q8" s="15">
        <v>0</v>
      </c>
      <c r="R8" s="15">
        <v>0</v>
      </c>
      <c r="S8" s="15">
        <v>0</v>
      </c>
      <c r="T8" s="15">
        <v>0</v>
      </c>
      <c r="U8" s="15">
        <v>0</v>
      </c>
      <c r="V8" s="15">
        <v>0</v>
      </c>
      <c r="X8" s="15"/>
      <c r="Y8" s="15"/>
    </row>
    <row r="9" spans="1:25" x14ac:dyDescent="0.2">
      <c r="A9" s="11">
        <v>47</v>
      </c>
      <c r="B9" s="12"/>
      <c r="C9" s="12" t="s">
        <v>28</v>
      </c>
      <c r="D9" s="9"/>
      <c r="E9" s="15">
        <v>0</v>
      </c>
      <c r="F9" s="9"/>
      <c r="G9" s="14">
        <v>0</v>
      </c>
      <c r="I9" s="15">
        <v>0</v>
      </c>
      <c r="K9" s="15">
        <v>0</v>
      </c>
      <c r="L9" s="9"/>
      <c r="M9" s="14">
        <v>0</v>
      </c>
      <c r="N9" s="9"/>
      <c r="O9" s="15">
        <v>0</v>
      </c>
      <c r="Q9" s="15">
        <v>0</v>
      </c>
      <c r="R9" s="15">
        <v>0</v>
      </c>
      <c r="S9" s="15">
        <v>0</v>
      </c>
      <c r="T9" s="15">
        <v>0</v>
      </c>
      <c r="U9" s="15">
        <v>0</v>
      </c>
      <c r="V9" s="15">
        <v>0</v>
      </c>
      <c r="X9" s="15"/>
      <c r="Y9" s="15"/>
    </row>
    <row r="10" spans="1:25" x14ac:dyDescent="0.2">
      <c r="A10" s="11">
        <v>48</v>
      </c>
      <c r="B10" s="12"/>
      <c r="C10" s="12" t="s">
        <v>29</v>
      </c>
      <c r="D10" s="9"/>
      <c r="E10" s="15">
        <v>0</v>
      </c>
      <c r="F10" s="9"/>
      <c r="G10" s="14">
        <v>0</v>
      </c>
      <c r="I10" s="15">
        <v>0</v>
      </c>
      <c r="K10" s="15">
        <v>0</v>
      </c>
      <c r="L10" s="9"/>
      <c r="M10" s="14">
        <v>0</v>
      </c>
      <c r="N10" s="9"/>
      <c r="O10" s="15">
        <v>0</v>
      </c>
      <c r="Q10" s="15">
        <v>0</v>
      </c>
      <c r="R10" s="15">
        <v>0</v>
      </c>
      <c r="S10" s="15">
        <v>0</v>
      </c>
      <c r="T10" s="15">
        <v>0</v>
      </c>
      <c r="U10" s="15">
        <v>0</v>
      </c>
      <c r="V10" s="15">
        <v>0</v>
      </c>
      <c r="X10" s="15"/>
      <c r="Y10" s="15"/>
    </row>
    <row r="11" spans="1:25" x14ac:dyDescent="0.2">
      <c r="A11" s="11">
        <v>90</v>
      </c>
      <c r="B11" s="12"/>
      <c r="C11" s="12" t="s">
        <v>30</v>
      </c>
      <c r="D11" s="9"/>
      <c r="E11" s="15">
        <v>51330</v>
      </c>
      <c r="F11" s="9"/>
      <c r="G11" s="14">
        <v>4.2878845954412835E-5</v>
      </c>
      <c r="I11" s="15">
        <v>24392</v>
      </c>
      <c r="K11" s="15">
        <v>49606</v>
      </c>
      <c r="L11" s="9"/>
      <c r="M11" s="14">
        <v>4.152744606975171E-5</v>
      </c>
      <c r="N11" s="9"/>
      <c r="O11" s="15">
        <v>28192</v>
      </c>
      <c r="Q11" s="15">
        <v>25667</v>
      </c>
      <c r="R11" s="15">
        <v>24392</v>
      </c>
      <c r="S11" s="15">
        <v>23099</v>
      </c>
      <c r="T11" s="15">
        <v>21865</v>
      </c>
      <c r="U11" s="15">
        <v>24392</v>
      </c>
      <c r="V11" s="15">
        <v>27355</v>
      </c>
      <c r="X11" s="15"/>
      <c r="Y11" s="15"/>
    </row>
    <row r="12" spans="1:25" x14ac:dyDescent="0.2">
      <c r="A12" s="11">
        <v>91</v>
      </c>
      <c r="B12" s="12"/>
      <c r="C12" s="12" t="s">
        <v>31</v>
      </c>
      <c r="D12" s="9"/>
      <c r="E12" s="15">
        <v>43426</v>
      </c>
      <c r="F12" s="9"/>
      <c r="G12" s="14">
        <v>3.6276188669712289E-5</v>
      </c>
      <c r="I12" s="15">
        <v>20634</v>
      </c>
      <c r="K12" s="15">
        <v>51706</v>
      </c>
      <c r="L12" s="9"/>
      <c r="M12" s="14">
        <v>4.328545189054916E-5</v>
      </c>
      <c r="N12" s="9"/>
      <c r="O12" s="15">
        <v>29385</v>
      </c>
      <c r="Q12" s="15">
        <v>21713</v>
      </c>
      <c r="R12" s="15">
        <v>20634</v>
      </c>
      <c r="S12" s="15">
        <v>19541</v>
      </c>
      <c r="T12" s="15">
        <v>18497</v>
      </c>
      <c r="U12" s="15">
        <v>20634</v>
      </c>
      <c r="V12" s="15">
        <v>23141</v>
      </c>
      <c r="X12" s="15"/>
      <c r="Y12" s="15"/>
    </row>
    <row r="13" spans="1:25" x14ac:dyDescent="0.2">
      <c r="A13" s="11">
        <v>100</v>
      </c>
      <c r="B13" s="12"/>
      <c r="C13" s="12" t="s">
        <v>32</v>
      </c>
      <c r="D13" s="9"/>
      <c r="E13" s="15">
        <v>1380306</v>
      </c>
      <c r="F13" s="9"/>
      <c r="G13" s="14">
        <v>1.153047503291482E-3</v>
      </c>
      <c r="I13" s="15">
        <v>655880</v>
      </c>
      <c r="K13" s="15">
        <v>1401795</v>
      </c>
      <c r="L13" s="9"/>
      <c r="M13" s="14">
        <v>1.1735065569356043E-3</v>
      </c>
      <c r="N13" s="9"/>
      <c r="O13" s="15">
        <v>796672</v>
      </c>
      <c r="Q13" s="15">
        <v>690172</v>
      </c>
      <c r="R13" s="15">
        <v>655880</v>
      </c>
      <c r="S13" s="15">
        <v>621123</v>
      </c>
      <c r="T13" s="15">
        <v>587943</v>
      </c>
      <c r="U13" s="15">
        <v>655880</v>
      </c>
      <c r="V13" s="15">
        <v>735561</v>
      </c>
      <c r="X13" s="15"/>
      <c r="Y13" s="15"/>
    </row>
    <row r="14" spans="1:25" x14ac:dyDescent="0.2">
      <c r="A14" s="11">
        <v>101</v>
      </c>
      <c r="B14" s="12"/>
      <c r="C14" s="12" t="s">
        <v>33</v>
      </c>
      <c r="D14" s="9"/>
      <c r="E14" s="15">
        <v>2898940</v>
      </c>
      <c r="F14" s="9"/>
      <c r="G14" s="14">
        <v>2.4216481919167262E-3</v>
      </c>
      <c r="I14" s="15">
        <v>1377491</v>
      </c>
      <c r="K14" s="15">
        <v>2975703</v>
      </c>
      <c r="L14" s="9"/>
      <c r="M14" s="14">
        <v>2.4910967595068814E-3</v>
      </c>
      <c r="N14" s="9"/>
      <c r="O14" s="15">
        <v>1691156</v>
      </c>
      <c r="Q14" s="15">
        <v>1449512</v>
      </c>
      <c r="R14" s="15">
        <v>1377491</v>
      </c>
      <c r="S14" s="15">
        <v>1304494</v>
      </c>
      <c r="T14" s="15">
        <v>1234808</v>
      </c>
      <c r="U14" s="15">
        <v>1377491</v>
      </c>
      <c r="V14" s="15">
        <v>1544838</v>
      </c>
      <c r="X14" s="15"/>
      <c r="Y14" s="15"/>
    </row>
    <row r="15" spans="1:25" x14ac:dyDescent="0.2">
      <c r="A15" s="11">
        <v>102</v>
      </c>
      <c r="B15" s="12"/>
      <c r="C15" s="12" t="s">
        <v>34</v>
      </c>
      <c r="D15" s="9"/>
      <c r="E15" s="15">
        <v>0</v>
      </c>
      <c r="F15" s="9"/>
      <c r="G15" s="14">
        <v>0</v>
      </c>
      <c r="I15" s="15">
        <v>0</v>
      </c>
      <c r="K15" s="15">
        <v>0</v>
      </c>
      <c r="L15" s="9"/>
      <c r="M15" s="14">
        <v>0</v>
      </c>
      <c r="N15" s="9"/>
      <c r="O15" s="15">
        <v>0</v>
      </c>
      <c r="Q15" s="15">
        <v>0</v>
      </c>
      <c r="R15" s="15">
        <v>0</v>
      </c>
      <c r="S15" s="15">
        <v>0</v>
      </c>
      <c r="T15" s="15">
        <v>0</v>
      </c>
      <c r="U15" s="15">
        <v>0</v>
      </c>
      <c r="V15" s="15">
        <v>0</v>
      </c>
      <c r="X15" s="15"/>
      <c r="Y15" s="15"/>
    </row>
    <row r="16" spans="1:25" x14ac:dyDescent="0.2">
      <c r="A16" s="11">
        <v>103</v>
      </c>
      <c r="B16" s="12"/>
      <c r="C16" s="12" t="s">
        <v>35</v>
      </c>
      <c r="D16" s="9"/>
      <c r="E16" s="15">
        <v>4534493</v>
      </c>
      <c r="F16" s="9"/>
      <c r="G16" s="14">
        <v>3.7879179198979803E-3</v>
      </c>
      <c r="I16" s="15">
        <v>2154659</v>
      </c>
      <c r="K16" s="15">
        <v>4472851</v>
      </c>
      <c r="L16" s="9"/>
      <c r="M16" s="14">
        <v>3.7444276635998667E-3</v>
      </c>
      <c r="N16" s="9"/>
      <c r="O16" s="15">
        <v>2542019</v>
      </c>
      <c r="Q16" s="15">
        <v>2267313</v>
      </c>
      <c r="R16" s="15">
        <v>2154659</v>
      </c>
      <c r="S16" s="15">
        <v>2040478</v>
      </c>
      <c r="T16" s="15">
        <v>1931476</v>
      </c>
      <c r="U16" s="15">
        <v>2154659</v>
      </c>
      <c r="V16" s="15">
        <v>2416421</v>
      </c>
      <c r="X16" s="15"/>
      <c r="Y16" s="15"/>
    </row>
    <row r="17" spans="1:25" x14ac:dyDescent="0.2">
      <c r="A17" s="11">
        <v>107</v>
      </c>
      <c r="B17" s="12"/>
      <c r="C17" s="12" t="s">
        <v>36</v>
      </c>
      <c r="D17" s="9"/>
      <c r="E17" s="15">
        <v>1020729</v>
      </c>
      <c r="F17" s="9"/>
      <c r="G17" s="14">
        <v>8.5267254144168832E-4</v>
      </c>
      <c r="I17" s="15">
        <v>485025</v>
      </c>
      <c r="K17" s="15">
        <v>964526</v>
      </c>
      <c r="L17" s="9"/>
      <c r="M17" s="14">
        <v>8.0744872490975559E-4</v>
      </c>
      <c r="N17" s="9"/>
      <c r="O17" s="15">
        <v>548163</v>
      </c>
      <c r="Q17" s="15">
        <v>510384</v>
      </c>
      <c r="R17" s="15">
        <v>485025</v>
      </c>
      <c r="S17" s="15">
        <v>459322</v>
      </c>
      <c r="T17" s="15">
        <v>434785</v>
      </c>
      <c r="U17" s="15">
        <v>485025</v>
      </c>
      <c r="V17" s="15">
        <v>543949</v>
      </c>
      <c r="X17" s="15"/>
      <c r="Y17" s="15"/>
    </row>
    <row r="18" spans="1:25" x14ac:dyDescent="0.2">
      <c r="A18" s="11">
        <v>109</v>
      </c>
      <c r="B18" s="12"/>
      <c r="C18" s="12" t="s">
        <v>37</v>
      </c>
      <c r="D18" s="9"/>
      <c r="E18" s="15">
        <v>315685</v>
      </c>
      <c r="F18" s="9"/>
      <c r="G18" s="14">
        <v>2.6370949708004709E-4</v>
      </c>
      <c r="I18" s="15">
        <v>150004</v>
      </c>
      <c r="K18" s="15">
        <v>307265</v>
      </c>
      <c r="L18" s="9"/>
      <c r="M18" s="14">
        <v>2.5722555167968103E-4</v>
      </c>
      <c r="N18" s="9"/>
      <c r="O18" s="15">
        <v>174625</v>
      </c>
      <c r="Q18" s="15">
        <v>157847</v>
      </c>
      <c r="R18" s="15">
        <v>150004</v>
      </c>
      <c r="S18" s="15">
        <v>142055</v>
      </c>
      <c r="T18" s="15">
        <v>134466</v>
      </c>
      <c r="U18" s="15">
        <v>150004</v>
      </c>
      <c r="V18" s="15">
        <v>168227</v>
      </c>
      <c r="X18" s="15"/>
      <c r="Y18" s="15"/>
    </row>
    <row r="19" spans="1:25" x14ac:dyDescent="0.2">
      <c r="A19" s="11">
        <v>110</v>
      </c>
      <c r="B19" s="12"/>
      <c r="C19" s="12" t="s">
        <v>38</v>
      </c>
      <c r="D19" s="9"/>
      <c r="E19" s="15">
        <v>427137</v>
      </c>
      <c r="F19" s="9"/>
      <c r="G19" s="14">
        <v>3.5681164279037671E-4</v>
      </c>
      <c r="I19" s="15">
        <v>202964</v>
      </c>
      <c r="K19" s="15">
        <v>351734</v>
      </c>
      <c r="L19" s="9"/>
      <c r="M19" s="14">
        <v>2.9445258065351058E-4</v>
      </c>
      <c r="N19" s="9"/>
      <c r="O19" s="15">
        <v>199899</v>
      </c>
      <c r="Q19" s="15">
        <v>213576</v>
      </c>
      <c r="R19" s="15">
        <v>202964</v>
      </c>
      <c r="S19" s="15">
        <v>192208</v>
      </c>
      <c r="T19" s="15">
        <v>181941</v>
      </c>
      <c r="U19" s="15">
        <v>202964</v>
      </c>
      <c r="V19" s="15">
        <v>227621</v>
      </c>
      <c r="X19" s="15"/>
      <c r="Y19" s="15"/>
    </row>
    <row r="20" spans="1:25" x14ac:dyDescent="0.2">
      <c r="A20" s="11">
        <v>111</v>
      </c>
      <c r="B20" s="12"/>
      <c r="C20" s="12" t="s">
        <v>39</v>
      </c>
      <c r="D20" s="9"/>
      <c r="E20" s="15">
        <v>3900768</v>
      </c>
      <c r="F20" s="9"/>
      <c r="G20" s="14">
        <v>3.2585316613267688E-3</v>
      </c>
      <c r="I20" s="15">
        <v>1853528</v>
      </c>
      <c r="K20" s="15">
        <v>3786157</v>
      </c>
      <c r="L20" s="9"/>
      <c r="M20" s="14">
        <v>3.1695647830728723E-3</v>
      </c>
      <c r="N20" s="9"/>
      <c r="O20" s="15">
        <v>2151753</v>
      </c>
      <c r="Q20" s="15">
        <v>1950438</v>
      </c>
      <c r="R20" s="15">
        <v>1853528</v>
      </c>
      <c r="S20" s="15">
        <v>1755305</v>
      </c>
      <c r="T20" s="15">
        <v>1661537</v>
      </c>
      <c r="U20" s="15">
        <v>1853528</v>
      </c>
      <c r="V20" s="15">
        <v>2078707</v>
      </c>
      <c r="X20" s="15"/>
      <c r="Y20" s="15"/>
    </row>
    <row r="21" spans="1:25" x14ac:dyDescent="0.2">
      <c r="A21" s="11">
        <v>112</v>
      </c>
      <c r="B21" s="12"/>
      <c r="C21" s="12" t="s">
        <v>40</v>
      </c>
      <c r="D21" s="9"/>
      <c r="E21" s="15">
        <v>36521</v>
      </c>
      <c r="F21" s="9"/>
      <c r="G21" s="14">
        <v>3.0508052466415571E-5</v>
      </c>
      <c r="I21" s="15">
        <v>17353</v>
      </c>
      <c r="K21" s="15">
        <v>36524</v>
      </c>
      <c r="L21" s="9"/>
      <c r="M21" s="14">
        <v>3.0575906951812511E-5</v>
      </c>
      <c r="N21" s="9"/>
      <c r="O21" s="15">
        <v>20757</v>
      </c>
      <c r="Q21" s="15">
        <v>18260</v>
      </c>
      <c r="R21" s="15">
        <v>17353</v>
      </c>
      <c r="S21" s="15">
        <v>16433</v>
      </c>
      <c r="T21" s="15">
        <v>15556</v>
      </c>
      <c r="U21" s="15">
        <v>17353</v>
      </c>
      <c r="V21" s="15">
        <v>19461</v>
      </c>
      <c r="X21" s="15"/>
      <c r="Y21" s="15"/>
    </row>
    <row r="22" spans="1:25" x14ac:dyDescent="0.2">
      <c r="A22" s="11">
        <v>113</v>
      </c>
      <c r="B22" s="12"/>
      <c r="C22" s="12" t="s">
        <v>41</v>
      </c>
      <c r="D22" s="9"/>
      <c r="E22" s="15">
        <v>2589066</v>
      </c>
      <c r="F22" s="9"/>
      <c r="G22" s="14">
        <v>2.162792951096977E-3</v>
      </c>
      <c r="I22" s="15">
        <v>1230250</v>
      </c>
      <c r="K22" s="15">
        <v>2457123</v>
      </c>
      <c r="L22" s="9"/>
      <c r="M22" s="14">
        <v>2.056969779245384E-3</v>
      </c>
      <c r="N22" s="9"/>
      <c r="O22" s="15">
        <v>1396437</v>
      </c>
      <c r="Q22" s="15">
        <v>1294572</v>
      </c>
      <c r="R22" s="15">
        <v>1230250</v>
      </c>
      <c r="S22" s="15">
        <v>1165056</v>
      </c>
      <c r="T22" s="15">
        <v>1102819</v>
      </c>
      <c r="U22" s="15">
        <v>1230250</v>
      </c>
      <c r="V22" s="15">
        <v>1379709</v>
      </c>
      <c r="X22" s="15"/>
      <c r="Y22" s="15"/>
    </row>
    <row r="23" spans="1:25" x14ac:dyDescent="0.2">
      <c r="A23" s="11">
        <v>114</v>
      </c>
      <c r="B23" s="12"/>
      <c r="C23" s="12" t="s">
        <v>42</v>
      </c>
      <c r="D23" s="9"/>
      <c r="E23" s="15">
        <v>12077621</v>
      </c>
      <c r="F23" s="9"/>
      <c r="G23" s="14">
        <v>1.0089118456161728E-2</v>
      </c>
      <c r="I23" s="15">
        <v>5738931</v>
      </c>
      <c r="K23" s="15">
        <v>12003575</v>
      </c>
      <c r="L23" s="9"/>
      <c r="M23" s="14">
        <v>1.0048740343037533E-2</v>
      </c>
      <c r="N23" s="9"/>
      <c r="O23" s="15">
        <v>6821893</v>
      </c>
      <c r="Q23" s="15">
        <v>6038985</v>
      </c>
      <c r="R23" s="15">
        <v>5738931</v>
      </c>
      <c r="S23" s="15">
        <v>5434810</v>
      </c>
      <c r="T23" s="15">
        <v>5144483</v>
      </c>
      <c r="U23" s="15">
        <v>5738931</v>
      </c>
      <c r="V23" s="15">
        <v>6436135</v>
      </c>
      <c r="X23" s="15"/>
      <c r="Y23" s="15"/>
    </row>
    <row r="24" spans="1:25" x14ac:dyDescent="0.2">
      <c r="A24" s="11">
        <v>115</v>
      </c>
      <c r="B24" s="12"/>
      <c r="C24" s="12" t="s">
        <v>43</v>
      </c>
      <c r="D24" s="9"/>
      <c r="E24" s="15">
        <v>8593452</v>
      </c>
      <c r="F24" s="9"/>
      <c r="G24" s="14">
        <v>7.1785954514833605E-3</v>
      </c>
      <c r="I24" s="15">
        <v>4083356</v>
      </c>
      <c r="K24" s="15">
        <v>8370262</v>
      </c>
      <c r="L24" s="9"/>
      <c r="M24" s="14">
        <v>7.0071282464760727E-3</v>
      </c>
      <c r="N24" s="9"/>
      <c r="O24" s="15">
        <v>4757003</v>
      </c>
      <c r="Q24" s="15">
        <v>4296850</v>
      </c>
      <c r="R24" s="15">
        <v>4083356</v>
      </c>
      <c r="S24" s="15">
        <v>3866968</v>
      </c>
      <c r="T24" s="15">
        <v>3660395</v>
      </c>
      <c r="U24" s="15">
        <v>4083356</v>
      </c>
      <c r="V24" s="15">
        <v>4579429</v>
      </c>
      <c r="X24" s="15"/>
      <c r="Y24" s="15"/>
    </row>
    <row r="25" spans="1:25" x14ac:dyDescent="0.2">
      <c r="A25" s="11">
        <v>116</v>
      </c>
      <c r="B25" s="12"/>
      <c r="C25" s="12" t="s">
        <v>44</v>
      </c>
      <c r="D25" s="9"/>
      <c r="E25" s="15">
        <v>2071185</v>
      </c>
      <c r="F25" s="9"/>
      <c r="G25" s="14">
        <v>1.7301777237110959E-3</v>
      </c>
      <c r="I25" s="15">
        <v>984169</v>
      </c>
      <c r="K25" s="15">
        <v>2244444</v>
      </c>
      <c r="L25" s="9"/>
      <c r="M25" s="14">
        <v>1.8789264840256784E-3</v>
      </c>
      <c r="N25" s="9"/>
      <c r="O25" s="15">
        <v>1275570</v>
      </c>
      <c r="Q25" s="15">
        <v>1035625</v>
      </c>
      <c r="R25" s="15">
        <v>984169</v>
      </c>
      <c r="S25" s="15">
        <v>932015</v>
      </c>
      <c r="T25" s="15">
        <v>882227</v>
      </c>
      <c r="U25" s="15">
        <v>984169</v>
      </c>
      <c r="V25" s="15">
        <v>1103732</v>
      </c>
      <c r="X25" s="15"/>
      <c r="Y25" s="15"/>
    </row>
    <row r="26" spans="1:25" x14ac:dyDescent="0.2">
      <c r="A26" s="11">
        <v>117</v>
      </c>
      <c r="B26" s="12"/>
      <c r="C26" s="12" t="s">
        <v>45</v>
      </c>
      <c r="D26" s="9"/>
      <c r="E26" s="15">
        <v>1173649</v>
      </c>
      <c r="F26" s="9"/>
      <c r="G26" s="14">
        <v>9.8041524791643618E-4</v>
      </c>
      <c r="I26" s="15">
        <v>557681</v>
      </c>
      <c r="K26" s="15">
        <v>1191258</v>
      </c>
      <c r="L26" s="9"/>
      <c r="M26" s="14">
        <v>9.9725642765311211E-4</v>
      </c>
      <c r="N26" s="9"/>
      <c r="O26" s="15">
        <v>677014</v>
      </c>
      <c r="Q26" s="15">
        <v>586839</v>
      </c>
      <c r="R26" s="15">
        <v>557681</v>
      </c>
      <c r="S26" s="15">
        <v>528128</v>
      </c>
      <c r="T26" s="15">
        <v>499916</v>
      </c>
      <c r="U26" s="15">
        <v>557681</v>
      </c>
      <c r="V26" s="15">
        <v>625432</v>
      </c>
      <c r="X26" s="15"/>
      <c r="Y26" s="15"/>
    </row>
    <row r="27" spans="1:25" x14ac:dyDescent="0.2">
      <c r="A27" s="11">
        <v>119</v>
      </c>
      <c r="B27" s="12"/>
      <c r="C27" s="12" t="s">
        <v>46</v>
      </c>
      <c r="D27" s="9"/>
      <c r="E27" s="15">
        <v>52743</v>
      </c>
      <c r="F27" s="9"/>
      <c r="G27" s="14">
        <v>4.4059204601083112E-5</v>
      </c>
      <c r="I27" s="15">
        <v>25063</v>
      </c>
      <c r="K27" s="15">
        <v>46628</v>
      </c>
      <c r="L27" s="9"/>
      <c r="M27" s="14">
        <v>3.9034426386735123E-5</v>
      </c>
      <c r="N27" s="9"/>
      <c r="O27" s="15">
        <v>26501</v>
      </c>
      <c r="Q27" s="15">
        <v>26373</v>
      </c>
      <c r="R27" s="15">
        <v>25063</v>
      </c>
      <c r="S27" s="15">
        <v>23735</v>
      </c>
      <c r="T27" s="15">
        <v>22467</v>
      </c>
      <c r="U27" s="15">
        <v>25063</v>
      </c>
      <c r="V27" s="15">
        <v>28108</v>
      </c>
      <c r="X27" s="15"/>
      <c r="Y27" s="15"/>
    </row>
    <row r="28" spans="1:25" x14ac:dyDescent="0.2">
      <c r="A28" s="11">
        <v>121</v>
      </c>
      <c r="B28" s="12"/>
      <c r="C28" s="12" t="s">
        <v>47</v>
      </c>
      <c r="D28" s="9"/>
      <c r="E28" s="15">
        <v>464812</v>
      </c>
      <c r="F28" s="9"/>
      <c r="G28" s="14">
        <v>3.8828369658606157E-4</v>
      </c>
      <c r="I28" s="15">
        <v>220864</v>
      </c>
      <c r="K28" s="15">
        <v>477549</v>
      </c>
      <c r="L28" s="9"/>
      <c r="M28" s="14">
        <v>3.9977805796000197E-4</v>
      </c>
      <c r="N28" s="9"/>
      <c r="O28" s="15">
        <v>271401</v>
      </c>
      <c r="Q28" s="15">
        <v>232412</v>
      </c>
      <c r="R28" s="15">
        <v>220864</v>
      </c>
      <c r="S28" s="15">
        <v>209160</v>
      </c>
      <c r="T28" s="15">
        <v>197987</v>
      </c>
      <c r="U28" s="15">
        <v>220864</v>
      </c>
      <c r="V28" s="15">
        <v>247696</v>
      </c>
      <c r="X28" s="15"/>
      <c r="Y28" s="15"/>
    </row>
    <row r="29" spans="1:25" x14ac:dyDescent="0.2">
      <c r="A29" s="11">
        <v>122</v>
      </c>
      <c r="B29" s="12"/>
      <c r="C29" s="12" t="s">
        <v>48</v>
      </c>
      <c r="D29" s="9"/>
      <c r="E29" s="15">
        <v>536129</v>
      </c>
      <c r="F29" s="9"/>
      <c r="G29" s="14">
        <v>4.478588116636158E-4</v>
      </c>
      <c r="I29" s="15">
        <v>254753</v>
      </c>
      <c r="K29" s="15">
        <v>534655</v>
      </c>
      <c r="L29" s="9"/>
      <c r="M29" s="14">
        <v>4.4758409624688747E-4</v>
      </c>
      <c r="N29" s="9"/>
      <c r="O29" s="15">
        <v>303857</v>
      </c>
      <c r="Q29" s="15">
        <v>268073</v>
      </c>
      <c r="R29" s="15">
        <v>254753</v>
      </c>
      <c r="S29" s="15">
        <v>241253</v>
      </c>
      <c r="T29" s="15">
        <v>228365</v>
      </c>
      <c r="U29" s="15">
        <v>254753</v>
      </c>
      <c r="V29" s="15">
        <v>285702</v>
      </c>
      <c r="X29" s="15"/>
      <c r="Y29" s="15"/>
    </row>
    <row r="30" spans="1:25" x14ac:dyDescent="0.2">
      <c r="A30" s="11">
        <v>123</v>
      </c>
      <c r="B30" s="12"/>
      <c r="C30" s="12" t="s">
        <v>49</v>
      </c>
      <c r="D30" s="9"/>
      <c r="E30" s="15">
        <v>3109395</v>
      </c>
      <c r="F30" s="9"/>
      <c r="G30" s="14">
        <v>2.5974531310426945E-3</v>
      </c>
      <c r="I30" s="15">
        <v>1477491</v>
      </c>
      <c r="K30" s="15">
        <v>2967918</v>
      </c>
      <c r="L30" s="9"/>
      <c r="M30" s="14">
        <v>2.4845795807854967E-3</v>
      </c>
      <c r="N30" s="9"/>
      <c r="O30" s="15">
        <v>1686733</v>
      </c>
      <c r="Q30" s="15">
        <v>1554740</v>
      </c>
      <c r="R30" s="15">
        <v>1477491</v>
      </c>
      <c r="S30" s="15">
        <v>1399195</v>
      </c>
      <c r="T30" s="15">
        <v>1324450</v>
      </c>
      <c r="U30" s="15">
        <v>1477491</v>
      </c>
      <c r="V30" s="15">
        <v>1656986</v>
      </c>
      <c r="X30" s="15"/>
      <c r="Y30" s="15"/>
    </row>
    <row r="31" spans="1:25" x14ac:dyDescent="0.2">
      <c r="A31" s="11">
        <v>124</v>
      </c>
      <c r="B31" s="12"/>
      <c r="C31" s="12" t="s">
        <v>50</v>
      </c>
      <c r="D31" s="9"/>
      <c r="E31" s="15">
        <v>0</v>
      </c>
      <c r="F31" s="9"/>
      <c r="G31" s="14">
        <v>0</v>
      </c>
      <c r="I31" s="15">
        <v>0</v>
      </c>
      <c r="K31" s="15">
        <v>0</v>
      </c>
      <c r="L31" s="9"/>
      <c r="M31" s="14">
        <v>0</v>
      </c>
      <c r="N31" s="9"/>
      <c r="O31" s="15">
        <v>0</v>
      </c>
      <c r="Q31" s="15">
        <v>0</v>
      </c>
      <c r="R31" s="15">
        <v>0</v>
      </c>
      <c r="S31" s="15">
        <v>0</v>
      </c>
      <c r="T31" s="15">
        <v>0</v>
      </c>
      <c r="U31" s="15">
        <v>0</v>
      </c>
      <c r="V31" s="15">
        <v>0</v>
      </c>
      <c r="X31" s="15"/>
      <c r="Y31" s="15"/>
    </row>
    <row r="32" spans="1:25" x14ac:dyDescent="0.2">
      <c r="A32" s="11">
        <v>125</v>
      </c>
      <c r="B32" s="12"/>
      <c r="C32" s="12" t="s">
        <v>51</v>
      </c>
      <c r="D32" s="9"/>
      <c r="E32" s="15">
        <v>787168</v>
      </c>
      <c r="F32" s="9"/>
      <c r="G32" s="14">
        <v>6.575658564629504E-4</v>
      </c>
      <c r="I32" s="15">
        <v>374039</v>
      </c>
      <c r="K32" s="15">
        <v>820538</v>
      </c>
      <c r="L32" s="9"/>
      <c r="M32" s="14">
        <v>6.8690980008833465E-4</v>
      </c>
      <c r="N32" s="9"/>
      <c r="O32" s="15">
        <v>466328</v>
      </c>
      <c r="Q32" s="15">
        <v>393595</v>
      </c>
      <c r="R32" s="15">
        <v>374039</v>
      </c>
      <c r="S32" s="15">
        <v>354218</v>
      </c>
      <c r="T32" s="15">
        <v>335295</v>
      </c>
      <c r="U32" s="15">
        <v>374039</v>
      </c>
      <c r="V32" s="15">
        <v>419480</v>
      </c>
      <c r="X32" s="15"/>
      <c r="Y32" s="15"/>
    </row>
    <row r="33" spans="1:25" x14ac:dyDescent="0.2">
      <c r="A33" s="11">
        <v>126</v>
      </c>
      <c r="B33" s="12"/>
      <c r="C33" s="12" t="s">
        <v>52</v>
      </c>
      <c r="D33" s="9"/>
      <c r="E33" s="15">
        <v>0</v>
      </c>
      <c r="F33" s="9"/>
      <c r="G33" s="14">
        <v>0</v>
      </c>
      <c r="I33" s="15">
        <v>0</v>
      </c>
      <c r="K33" s="15">
        <v>0</v>
      </c>
      <c r="L33" s="9"/>
      <c r="M33" s="14">
        <v>0</v>
      </c>
      <c r="N33" s="9"/>
      <c r="O33" s="15">
        <v>0</v>
      </c>
      <c r="Q33" s="15">
        <v>0</v>
      </c>
      <c r="R33" s="15">
        <v>0</v>
      </c>
      <c r="S33" s="15">
        <v>0</v>
      </c>
      <c r="T33" s="15">
        <v>0</v>
      </c>
      <c r="U33" s="15">
        <v>0</v>
      </c>
      <c r="V33" s="15">
        <v>0</v>
      </c>
      <c r="X33" s="15"/>
      <c r="Y33" s="15"/>
    </row>
    <row r="34" spans="1:25" x14ac:dyDescent="0.2">
      <c r="A34" s="11">
        <v>127</v>
      </c>
      <c r="B34" s="12"/>
      <c r="C34" s="12" t="s">
        <v>53</v>
      </c>
      <c r="D34" s="9"/>
      <c r="E34" s="15">
        <v>1589239</v>
      </c>
      <c r="F34" s="9"/>
      <c r="G34" s="14">
        <v>1.3275810299190551E-3</v>
      </c>
      <c r="I34" s="15">
        <v>755159</v>
      </c>
      <c r="K34" s="15">
        <v>1666477</v>
      </c>
      <c r="L34" s="9"/>
      <c r="M34" s="14">
        <v>1.3950839362976578E-3</v>
      </c>
      <c r="N34" s="9"/>
      <c r="O34" s="15">
        <v>947096</v>
      </c>
      <c r="Q34" s="15">
        <v>794642</v>
      </c>
      <c r="R34" s="15">
        <v>755159</v>
      </c>
      <c r="S34" s="15">
        <v>715141</v>
      </c>
      <c r="T34" s="15">
        <v>676938</v>
      </c>
      <c r="U34" s="15">
        <v>755159</v>
      </c>
      <c r="V34" s="15">
        <v>846901</v>
      </c>
      <c r="X34" s="15"/>
      <c r="Y34" s="15"/>
    </row>
    <row r="35" spans="1:25" x14ac:dyDescent="0.2">
      <c r="A35" s="11">
        <v>128</v>
      </c>
      <c r="B35" s="12"/>
      <c r="C35" s="12" t="s">
        <v>54</v>
      </c>
      <c r="D35" s="9"/>
      <c r="E35" s="15">
        <v>2823273</v>
      </c>
      <c r="F35" s="9"/>
      <c r="G35" s="14">
        <v>2.3584392763345606E-3</v>
      </c>
      <c r="I35" s="15">
        <v>1341535</v>
      </c>
      <c r="K35" s="15">
        <v>2665100</v>
      </c>
      <c r="L35" s="9"/>
      <c r="M35" s="14">
        <v>2.2310768157177614E-3</v>
      </c>
      <c r="N35" s="9"/>
      <c r="O35" s="15">
        <v>1514635</v>
      </c>
      <c r="Q35" s="15">
        <v>1411676</v>
      </c>
      <c r="R35" s="15">
        <v>1341535</v>
      </c>
      <c r="S35" s="15">
        <v>1270443</v>
      </c>
      <c r="T35" s="15">
        <v>1202577</v>
      </c>
      <c r="U35" s="15">
        <v>1341535</v>
      </c>
      <c r="V35" s="15">
        <v>1504514</v>
      </c>
      <c r="X35" s="15"/>
      <c r="Y35" s="15"/>
    </row>
    <row r="36" spans="1:25" x14ac:dyDescent="0.2">
      <c r="A36" s="11">
        <v>129</v>
      </c>
      <c r="B36" s="12"/>
      <c r="C36" s="12" t="s">
        <v>55</v>
      </c>
      <c r="D36" s="9"/>
      <c r="E36" s="15">
        <v>1411586</v>
      </c>
      <c r="F36" s="9"/>
      <c r="G36" s="14">
        <v>1.1791774526671692E-3</v>
      </c>
      <c r="I36" s="15">
        <v>670744</v>
      </c>
      <c r="K36" s="15">
        <v>1350021</v>
      </c>
      <c r="L36" s="9"/>
      <c r="M36" s="14">
        <v>1.1301641791422866E-3</v>
      </c>
      <c r="N36" s="9"/>
      <c r="O36" s="15">
        <v>767245</v>
      </c>
      <c r="Q36" s="15">
        <v>705813</v>
      </c>
      <c r="R36" s="15">
        <v>670744</v>
      </c>
      <c r="S36" s="15">
        <v>635199</v>
      </c>
      <c r="T36" s="15">
        <v>601267</v>
      </c>
      <c r="U36" s="15">
        <v>670744</v>
      </c>
      <c r="V36" s="15">
        <v>752230</v>
      </c>
      <c r="X36" s="15"/>
      <c r="Y36" s="15"/>
    </row>
    <row r="37" spans="1:25" x14ac:dyDescent="0.2">
      <c r="A37" s="11">
        <v>131</v>
      </c>
      <c r="B37" s="12"/>
      <c r="C37" s="12" t="s">
        <v>56</v>
      </c>
      <c r="D37" s="9"/>
      <c r="E37" s="15">
        <v>0</v>
      </c>
      <c r="F37" s="9"/>
      <c r="G37" s="14">
        <v>0</v>
      </c>
      <c r="I37" s="15">
        <v>0</v>
      </c>
      <c r="K37" s="15">
        <v>0</v>
      </c>
      <c r="L37" s="9"/>
      <c r="M37" s="14">
        <v>0</v>
      </c>
      <c r="N37" s="9"/>
      <c r="O37" s="15">
        <v>0</v>
      </c>
      <c r="Q37" s="15">
        <v>0</v>
      </c>
      <c r="R37" s="15">
        <v>0</v>
      </c>
      <c r="S37" s="15">
        <v>0</v>
      </c>
      <c r="T37" s="15">
        <v>0</v>
      </c>
      <c r="U37" s="15">
        <v>0</v>
      </c>
      <c r="V37" s="15">
        <v>0</v>
      </c>
      <c r="X37" s="15"/>
      <c r="Y37" s="15"/>
    </row>
    <row r="38" spans="1:25" x14ac:dyDescent="0.2">
      <c r="A38" s="11">
        <v>132</v>
      </c>
      <c r="B38" s="12"/>
      <c r="C38" s="12" t="s">
        <v>57</v>
      </c>
      <c r="D38" s="9"/>
      <c r="E38" s="15">
        <v>606171</v>
      </c>
      <c r="F38" s="9"/>
      <c r="G38" s="14">
        <v>5.0636884728292198E-4</v>
      </c>
      <c r="I38" s="15">
        <v>288031</v>
      </c>
      <c r="K38" s="15">
        <v>541326</v>
      </c>
      <c r="L38" s="9"/>
      <c r="M38" s="14">
        <v>4.5316869473762073E-4</v>
      </c>
      <c r="N38" s="9"/>
      <c r="O38" s="15">
        <v>307647</v>
      </c>
      <c r="Q38" s="15">
        <v>303090</v>
      </c>
      <c r="R38" s="15">
        <v>288031</v>
      </c>
      <c r="S38" s="15">
        <v>272767</v>
      </c>
      <c r="T38" s="15">
        <v>258196</v>
      </c>
      <c r="U38" s="15">
        <v>288031</v>
      </c>
      <c r="V38" s="15">
        <v>323023</v>
      </c>
      <c r="X38" s="15"/>
      <c r="Y38" s="15"/>
    </row>
    <row r="39" spans="1:25" x14ac:dyDescent="0.2">
      <c r="A39" s="11">
        <v>133</v>
      </c>
      <c r="B39" s="12"/>
      <c r="C39" s="12" t="s">
        <v>58</v>
      </c>
      <c r="D39" s="9"/>
      <c r="E39" s="15">
        <v>1338248</v>
      </c>
      <c r="F39" s="9"/>
      <c r="G39" s="14">
        <v>1.1179140822287371E-3</v>
      </c>
      <c r="I39" s="15">
        <v>635898</v>
      </c>
      <c r="K39" s="15">
        <v>1448182</v>
      </c>
      <c r="L39" s="9"/>
      <c r="M39" s="14">
        <v>1.2123392312257623E-3</v>
      </c>
      <c r="N39" s="9"/>
      <c r="O39" s="15">
        <v>823031</v>
      </c>
      <c r="Q39" s="15">
        <v>669145</v>
      </c>
      <c r="R39" s="15">
        <v>635898</v>
      </c>
      <c r="S39" s="15">
        <v>602200</v>
      </c>
      <c r="T39" s="15">
        <v>570031</v>
      </c>
      <c r="U39" s="15">
        <v>635898</v>
      </c>
      <c r="V39" s="15">
        <v>713151</v>
      </c>
      <c r="X39" s="15"/>
      <c r="Y39" s="15"/>
    </row>
    <row r="40" spans="1:25" x14ac:dyDescent="0.2">
      <c r="A40" s="11">
        <v>135</v>
      </c>
      <c r="B40" s="12"/>
      <c r="C40" s="12" t="s">
        <v>59</v>
      </c>
      <c r="D40" s="9"/>
      <c r="E40" s="15">
        <v>0</v>
      </c>
      <c r="F40" s="9"/>
      <c r="G40" s="14">
        <v>0</v>
      </c>
      <c r="I40" s="15">
        <v>0</v>
      </c>
      <c r="K40" s="15">
        <v>0</v>
      </c>
      <c r="L40" s="9"/>
      <c r="M40" s="14">
        <v>0</v>
      </c>
      <c r="N40" s="9"/>
      <c r="O40" s="15">
        <v>0</v>
      </c>
      <c r="Q40" s="15">
        <v>0</v>
      </c>
      <c r="R40" s="15">
        <v>0</v>
      </c>
      <c r="S40" s="15">
        <v>0</v>
      </c>
      <c r="T40" s="15">
        <v>0</v>
      </c>
      <c r="U40" s="15">
        <v>0</v>
      </c>
      <c r="V40" s="15">
        <v>0</v>
      </c>
      <c r="X40" s="15"/>
      <c r="Y40" s="15"/>
    </row>
    <row r="41" spans="1:25" x14ac:dyDescent="0.2">
      <c r="A41" s="11">
        <v>136</v>
      </c>
      <c r="B41" s="12"/>
      <c r="C41" s="12" t="s">
        <v>60</v>
      </c>
      <c r="D41" s="9"/>
      <c r="E41" s="15">
        <v>2665999</v>
      </c>
      <c r="F41" s="9"/>
      <c r="G41" s="14">
        <v>2.2270594279294501E-3</v>
      </c>
      <c r="I41" s="15">
        <v>1266804</v>
      </c>
      <c r="K41" s="15">
        <v>2681292</v>
      </c>
      <c r="L41" s="9"/>
      <c r="M41" s="14">
        <v>2.2446318777417386E-3</v>
      </c>
      <c r="N41" s="9"/>
      <c r="O41" s="15">
        <v>1523838</v>
      </c>
      <c r="Q41" s="15">
        <v>1333038</v>
      </c>
      <c r="R41" s="15">
        <v>1266804</v>
      </c>
      <c r="S41" s="15">
        <v>1199673</v>
      </c>
      <c r="T41" s="15">
        <v>1135586</v>
      </c>
      <c r="U41" s="15">
        <v>1266804</v>
      </c>
      <c r="V41" s="15">
        <v>1420704</v>
      </c>
      <c r="X41" s="15"/>
      <c r="Y41" s="15"/>
    </row>
    <row r="42" spans="1:25" x14ac:dyDescent="0.2">
      <c r="A42" s="11">
        <v>137</v>
      </c>
      <c r="B42" s="12"/>
      <c r="C42" s="12" t="s">
        <v>61</v>
      </c>
      <c r="D42" s="9"/>
      <c r="E42" s="15">
        <v>0</v>
      </c>
      <c r="F42" s="9"/>
      <c r="G42" s="14">
        <v>0</v>
      </c>
      <c r="I42" s="15">
        <v>0</v>
      </c>
      <c r="K42" s="15">
        <v>0</v>
      </c>
      <c r="L42" s="9"/>
      <c r="M42" s="14">
        <v>0</v>
      </c>
      <c r="N42" s="9"/>
      <c r="O42" s="15">
        <v>0</v>
      </c>
      <c r="Q42" s="15">
        <v>0</v>
      </c>
      <c r="R42" s="15">
        <v>0</v>
      </c>
      <c r="S42" s="15">
        <v>0</v>
      </c>
      <c r="T42" s="15">
        <v>0</v>
      </c>
      <c r="U42" s="15">
        <v>0</v>
      </c>
      <c r="V42" s="15">
        <v>0</v>
      </c>
      <c r="X42" s="15"/>
      <c r="Y42" s="15"/>
    </row>
    <row r="43" spans="1:25" x14ac:dyDescent="0.2">
      <c r="A43" s="11">
        <v>138</v>
      </c>
      <c r="B43" s="12"/>
      <c r="C43" s="12" t="s">
        <v>62</v>
      </c>
      <c r="D43" s="9"/>
      <c r="E43" s="15">
        <v>0</v>
      </c>
      <c r="F43" s="9"/>
      <c r="G43" s="14">
        <v>0</v>
      </c>
      <c r="I43" s="15">
        <v>0</v>
      </c>
      <c r="K43" s="15">
        <v>0</v>
      </c>
      <c r="L43" s="9"/>
      <c r="M43" s="14">
        <v>0</v>
      </c>
      <c r="N43" s="9"/>
      <c r="O43" s="15">
        <v>0</v>
      </c>
      <c r="Q43" s="15">
        <v>0</v>
      </c>
      <c r="R43" s="15">
        <v>0</v>
      </c>
      <c r="S43" s="15">
        <v>0</v>
      </c>
      <c r="T43" s="15">
        <v>0</v>
      </c>
      <c r="U43" s="15">
        <v>0</v>
      </c>
      <c r="V43" s="15">
        <v>0</v>
      </c>
      <c r="X43" s="15"/>
      <c r="Y43" s="15"/>
    </row>
    <row r="44" spans="1:25" x14ac:dyDescent="0.2">
      <c r="A44" s="11">
        <v>140</v>
      </c>
      <c r="B44" s="12"/>
      <c r="C44" s="12" t="s">
        <v>63</v>
      </c>
      <c r="D44" s="9"/>
      <c r="E44" s="15">
        <v>1482084</v>
      </c>
      <c r="F44" s="9"/>
      <c r="G44" s="14">
        <v>1.2380684108221312E-3</v>
      </c>
      <c r="I44" s="15">
        <v>704243</v>
      </c>
      <c r="K44" s="15">
        <v>1408912</v>
      </c>
      <c r="L44" s="9"/>
      <c r="M44" s="14">
        <v>1.17946452237685E-3</v>
      </c>
      <c r="N44" s="9"/>
      <c r="O44" s="15">
        <v>800715</v>
      </c>
      <c r="Q44" s="15">
        <v>741064</v>
      </c>
      <c r="R44" s="15">
        <v>704243</v>
      </c>
      <c r="S44" s="15">
        <v>666923</v>
      </c>
      <c r="T44" s="15">
        <v>631296</v>
      </c>
      <c r="U44" s="15">
        <v>704243</v>
      </c>
      <c r="V44" s="15">
        <v>789799</v>
      </c>
      <c r="X44" s="15"/>
      <c r="Y44" s="15"/>
    </row>
    <row r="45" spans="1:25" x14ac:dyDescent="0.2">
      <c r="A45" s="11">
        <v>141</v>
      </c>
      <c r="B45" s="12"/>
      <c r="C45" s="12" t="s">
        <v>64</v>
      </c>
      <c r="D45" s="9"/>
      <c r="E45" s="15">
        <v>5099272</v>
      </c>
      <c r="F45" s="9"/>
      <c r="G45" s="14">
        <v>4.2597096935057602E-3</v>
      </c>
      <c r="I45" s="15">
        <v>2423026</v>
      </c>
      <c r="K45" s="15">
        <v>5174308</v>
      </c>
      <c r="L45" s="9"/>
      <c r="M45" s="14">
        <v>4.3316493250470673E-3</v>
      </c>
      <c r="N45" s="9"/>
      <c r="O45" s="15">
        <v>2940670</v>
      </c>
      <c r="Q45" s="15">
        <v>2549711</v>
      </c>
      <c r="R45" s="15">
        <v>2423026</v>
      </c>
      <c r="S45" s="15">
        <v>2294623</v>
      </c>
      <c r="T45" s="15">
        <v>2172045</v>
      </c>
      <c r="U45" s="15">
        <v>2423026</v>
      </c>
      <c r="V45" s="15">
        <v>2717391</v>
      </c>
      <c r="X45" s="15"/>
      <c r="Y45" s="15"/>
    </row>
    <row r="46" spans="1:25" x14ac:dyDescent="0.2">
      <c r="A46" s="11">
        <v>142</v>
      </c>
      <c r="B46" s="12"/>
      <c r="C46" s="12" t="s">
        <v>65</v>
      </c>
      <c r="D46" s="9"/>
      <c r="E46" s="15">
        <v>0</v>
      </c>
      <c r="F46" s="9"/>
      <c r="G46" s="14">
        <v>0</v>
      </c>
      <c r="I46" s="15">
        <v>0</v>
      </c>
      <c r="K46" s="15">
        <v>0</v>
      </c>
      <c r="L46" s="9"/>
      <c r="M46" s="14">
        <v>0</v>
      </c>
      <c r="N46" s="9"/>
      <c r="O46" s="15">
        <v>0</v>
      </c>
      <c r="Q46" s="15">
        <v>0</v>
      </c>
      <c r="R46" s="15">
        <v>0</v>
      </c>
      <c r="S46" s="15">
        <v>0</v>
      </c>
      <c r="T46" s="15">
        <v>0</v>
      </c>
      <c r="U46" s="15">
        <v>0</v>
      </c>
      <c r="V46" s="15">
        <v>0</v>
      </c>
      <c r="X46" s="15"/>
      <c r="Y46" s="15"/>
    </row>
    <row r="47" spans="1:25" x14ac:dyDescent="0.2">
      <c r="A47" s="11">
        <v>143</v>
      </c>
      <c r="B47" s="12"/>
      <c r="C47" s="12" t="s">
        <v>66</v>
      </c>
      <c r="D47" s="9"/>
      <c r="E47" s="15">
        <v>313820</v>
      </c>
      <c r="F47" s="9"/>
      <c r="G47" s="14">
        <v>2.6215155732347238E-4</v>
      </c>
      <c r="I47" s="15">
        <v>149116</v>
      </c>
      <c r="K47" s="15">
        <v>352271</v>
      </c>
      <c r="L47" s="9"/>
      <c r="M47" s="14">
        <v>2.9490212785625736E-4</v>
      </c>
      <c r="N47" s="9"/>
      <c r="O47" s="15">
        <v>200203</v>
      </c>
      <c r="Q47" s="15">
        <v>156912</v>
      </c>
      <c r="R47" s="15">
        <v>149116</v>
      </c>
      <c r="S47" s="15">
        <v>141214</v>
      </c>
      <c r="T47" s="15">
        <v>133670</v>
      </c>
      <c r="U47" s="15">
        <v>149116</v>
      </c>
      <c r="V47" s="15">
        <v>167232</v>
      </c>
      <c r="X47" s="15"/>
      <c r="Y47" s="15"/>
    </row>
    <row r="48" spans="1:25" x14ac:dyDescent="0.2">
      <c r="A48" s="11">
        <v>146</v>
      </c>
      <c r="B48" s="12"/>
      <c r="C48" s="12" t="s">
        <v>67</v>
      </c>
      <c r="D48" s="9"/>
      <c r="E48" s="15">
        <v>774785</v>
      </c>
      <c r="F48" s="9"/>
      <c r="G48" s="14">
        <v>6.4722163769315698E-4</v>
      </c>
      <c r="I48" s="15">
        <v>368155</v>
      </c>
      <c r="K48" s="15">
        <v>813503</v>
      </c>
      <c r="L48" s="9"/>
      <c r="M48" s="14">
        <v>6.8102048058866311E-4</v>
      </c>
      <c r="N48" s="9"/>
      <c r="O48" s="15">
        <v>462333</v>
      </c>
      <c r="Q48" s="15">
        <v>387404</v>
      </c>
      <c r="R48" s="15">
        <v>368155</v>
      </c>
      <c r="S48" s="15">
        <v>348645</v>
      </c>
      <c r="T48" s="15">
        <v>330021</v>
      </c>
      <c r="U48" s="15">
        <v>368155</v>
      </c>
      <c r="V48" s="15">
        <v>412881</v>
      </c>
      <c r="X48" s="15"/>
      <c r="Y48" s="15"/>
    </row>
    <row r="49" spans="1:25" x14ac:dyDescent="0.2">
      <c r="A49" s="11">
        <v>147</v>
      </c>
      <c r="B49" s="12"/>
      <c r="C49" s="12" t="s">
        <v>68</v>
      </c>
      <c r="D49" s="9"/>
      <c r="E49" s="15">
        <v>495382</v>
      </c>
      <c r="F49" s="9"/>
      <c r="G49" s="14">
        <v>4.1382054289088136E-4</v>
      </c>
      <c r="I49" s="15">
        <v>235390</v>
      </c>
      <c r="K49" s="15">
        <v>492272</v>
      </c>
      <c r="L49" s="9"/>
      <c r="M49" s="14">
        <v>4.1210335305505002E-4</v>
      </c>
      <c r="N49" s="9"/>
      <c r="O49" s="15">
        <v>279768</v>
      </c>
      <c r="Q49" s="15">
        <v>247697</v>
      </c>
      <c r="R49" s="15">
        <v>235390</v>
      </c>
      <c r="S49" s="15">
        <v>222916</v>
      </c>
      <c r="T49" s="15">
        <v>211008</v>
      </c>
      <c r="U49" s="15">
        <v>235390</v>
      </c>
      <c r="V49" s="15">
        <v>263987</v>
      </c>
      <c r="X49" s="15"/>
      <c r="Y49" s="15"/>
    </row>
    <row r="50" spans="1:25" x14ac:dyDescent="0.2">
      <c r="A50" s="11">
        <v>148</v>
      </c>
      <c r="B50" s="12"/>
      <c r="C50" s="12" t="s">
        <v>69</v>
      </c>
      <c r="D50" s="9"/>
      <c r="E50" s="15">
        <v>83395</v>
      </c>
      <c r="F50" s="9"/>
      <c r="G50" s="14">
        <v>6.9664550133805931E-5</v>
      </c>
      <c r="I50" s="15">
        <v>39622</v>
      </c>
      <c r="K50" s="15">
        <v>88062</v>
      </c>
      <c r="L50" s="9"/>
      <c r="M50" s="14">
        <v>7.3720718376697882E-5</v>
      </c>
      <c r="N50" s="9"/>
      <c r="O50" s="15">
        <v>50045</v>
      </c>
      <c r="Q50" s="15">
        <v>41694</v>
      </c>
      <c r="R50" s="15">
        <v>39622</v>
      </c>
      <c r="S50" s="15">
        <v>37522</v>
      </c>
      <c r="T50" s="15">
        <v>35518</v>
      </c>
      <c r="U50" s="15">
        <v>39622</v>
      </c>
      <c r="V50" s="15">
        <v>44436</v>
      </c>
      <c r="X50" s="15"/>
      <c r="Y50" s="15"/>
    </row>
    <row r="51" spans="1:25" x14ac:dyDescent="0.2">
      <c r="A51" s="11">
        <v>149</v>
      </c>
      <c r="B51" s="12"/>
      <c r="C51" s="12" t="s">
        <v>70</v>
      </c>
      <c r="D51" s="9"/>
      <c r="E51" s="15">
        <v>0</v>
      </c>
      <c r="F51" s="9"/>
      <c r="G51" s="14">
        <v>0</v>
      </c>
      <c r="I51" s="15">
        <v>0</v>
      </c>
      <c r="K51" s="15">
        <v>0</v>
      </c>
      <c r="L51" s="9"/>
      <c r="M51" s="14">
        <v>0</v>
      </c>
      <c r="N51" s="9"/>
      <c r="O51" s="15">
        <v>0</v>
      </c>
      <c r="Q51" s="15">
        <v>0</v>
      </c>
      <c r="R51" s="15">
        <v>0</v>
      </c>
      <c r="S51" s="15">
        <v>0</v>
      </c>
      <c r="T51" s="15">
        <v>0</v>
      </c>
      <c r="U51" s="15">
        <v>0</v>
      </c>
      <c r="V51" s="15">
        <v>0</v>
      </c>
      <c r="X51" s="15"/>
      <c r="Y51" s="15"/>
    </row>
    <row r="52" spans="1:25" x14ac:dyDescent="0.2">
      <c r="A52" s="11">
        <v>150</v>
      </c>
      <c r="B52" s="12"/>
      <c r="C52" s="12" t="s">
        <v>71</v>
      </c>
      <c r="D52" s="9"/>
      <c r="E52" s="15">
        <v>0</v>
      </c>
      <c r="F52" s="9"/>
      <c r="G52" s="14">
        <v>0</v>
      </c>
      <c r="I52" s="15">
        <v>0</v>
      </c>
      <c r="K52" s="15">
        <v>0</v>
      </c>
      <c r="L52" s="9"/>
      <c r="M52" s="14">
        <v>0</v>
      </c>
      <c r="N52" s="9"/>
      <c r="O52" s="15">
        <v>0</v>
      </c>
      <c r="Q52" s="15">
        <v>0</v>
      </c>
      <c r="R52" s="15">
        <v>0</v>
      </c>
      <c r="S52" s="15">
        <v>0</v>
      </c>
      <c r="T52" s="15">
        <v>0</v>
      </c>
      <c r="U52" s="15">
        <v>0</v>
      </c>
      <c r="V52" s="15">
        <v>0</v>
      </c>
      <c r="X52" s="15"/>
      <c r="Y52" s="15"/>
    </row>
    <row r="53" spans="1:25" x14ac:dyDescent="0.2">
      <c r="A53" s="11">
        <v>151</v>
      </c>
      <c r="B53" s="12"/>
      <c r="C53" s="12" t="s">
        <v>72</v>
      </c>
      <c r="D53" s="9"/>
      <c r="E53" s="15">
        <v>1860265</v>
      </c>
      <c r="F53" s="9"/>
      <c r="G53" s="14">
        <v>1.5539843438415312E-3</v>
      </c>
      <c r="I53" s="15">
        <v>883945</v>
      </c>
      <c r="K53" s="15">
        <v>1865009</v>
      </c>
      <c r="L53" s="9"/>
      <c r="M53" s="14">
        <v>1.5612841323045914E-3</v>
      </c>
      <c r="N53" s="9"/>
      <c r="O53" s="15">
        <v>1059926</v>
      </c>
      <c r="Q53" s="15">
        <v>930161</v>
      </c>
      <c r="R53" s="15">
        <v>883945</v>
      </c>
      <c r="S53" s="15">
        <v>837102</v>
      </c>
      <c r="T53" s="15">
        <v>792385</v>
      </c>
      <c r="U53" s="15">
        <v>883945</v>
      </c>
      <c r="V53" s="15">
        <v>991333</v>
      </c>
      <c r="X53" s="15"/>
      <c r="Y53" s="15"/>
    </row>
    <row r="54" spans="1:25" x14ac:dyDescent="0.2">
      <c r="A54" s="11">
        <v>152</v>
      </c>
      <c r="B54" s="12"/>
      <c r="C54" s="12" t="s">
        <v>73</v>
      </c>
      <c r="D54" s="9"/>
      <c r="E54" s="15">
        <v>1405344</v>
      </c>
      <c r="F54" s="9"/>
      <c r="G54" s="14">
        <v>1.1739631577821616E-3</v>
      </c>
      <c r="I54" s="15">
        <v>667776</v>
      </c>
      <c r="K54" s="15">
        <v>1372819</v>
      </c>
      <c r="L54" s="9"/>
      <c r="M54" s="14">
        <v>1.1492494251911154E-3</v>
      </c>
      <c r="N54" s="9"/>
      <c r="O54" s="15">
        <v>780201</v>
      </c>
      <c r="Q54" s="15">
        <v>702690</v>
      </c>
      <c r="R54" s="15">
        <v>667776</v>
      </c>
      <c r="S54" s="15">
        <v>632389</v>
      </c>
      <c r="T54" s="15">
        <v>598607</v>
      </c>
      <c r="U54" s="15">
        <v>667776</v>
      </c>
      <c r="V54" s="15">
        <v>748902</v>
      </c>
      <c r="X54" s="15"/>
      <c r="Y54" s="15"/>
    </row>
    <row r="55" spans="1:25" x14ac:dyDescent="0.2">
      <c r="A55" s="11">
        <v>154</v>
      </c>
      <c r="B55" s="12"/>
      <c r="C55" s="12" t="s">
        <v>74</v>
      </c>
      <c r="D55" s="9"/>
      <c r="E55" s="15">
        <v>23416818</v>
      </c>
      <c r="F55" s="9"/>
      <c r="G55" s="14">
        <v>1.956138967006666E-2</v>
      </c>
      <c r="I55" s="15">
        <v>11126983</v>
      </c>
      <c r="K55" s="15">
        <v>22877143</v>
      </c>
      <c r="L55" s="9"/>
      <c r="M55" s="14">
        <v>1.9151500265340841E-2</v>
      </c>
      <c r="N55" s="9"/>
      <c r="O55" s="15">
        <v>13001578</v>
      </c>
      <c r="Q55" s="15">
        <v>11708746</v>
      </c>
      <c r="R55" s="15">
        <v>11126983</v>
      </c>
      <c r="S55" s="15">
        <v>10537334</v>
      </c>
      <c r="T55" s="15">
        <v>9974432</v>
      </c>
      <c r="U55" s="15">
        <v>11126983</v>
      </c>
      <c r="V55" s="15">
        <v>12478763</v>
      </c>
      <c r="X55" s="15"/>
      <c r="Y55" s="15"/>
    </row>
    <row r="56" spans="1:25" x14ac:dyDescent="0.2">
      <c r="A56" s="11">
        <v>156</v>
      </c>
      <c r="B56" s="12"/>
      <c r="C56" s="12" t="s">
        <v>75</v>
      </c>
      <c r="D56" s="9"/>
      <c r="E56" s="15">
        <v>38626458</v>
      </c>
      <c r="F56" s="9"/>
      <c r="G56" s="14">
        <v>3.2266860361320815E-2</v>
      </c>
      <c r="I56" s="15">
        <v>18354160</v>
      </c>
      <c r="K56" s="15">
        <v>39074217</v>
      </c>
      <c r="L56" s="9"/>
      <c r="M56" s="14">
        <v>3.2710809966239471E-2</v>
      </c>
      <c r="N56" s="9"/>
      <c r="O56" s="15">
        <v>22206730</v>
      </c>
      <c r="Q56" s="15">
        <v>19313789</v>
      </c>
      <c r="R56" s="15">
        <v>18354160</v>
      </c>
      <c r="S56" s="15">
        <v>17381523</v>
      </c>
      <c r="T56" s="15">
        <v>16453007</v>
      </c>
      <c r="U56" s="15">
        <v>18354160</v>
      </c>
      <c r="V56" s="15">
        <v>20583946</v>
      </c>
      <c r="X56" s="15"/>
      <c r="Y56" s="15"/>
    </row>
    <row r="57" spans="1:25" x14ac:dyDescent="0.2">
      <c r="A57" s="11">
        <v>157</v>
      </c>
      <c r="B57" s="12"/>
      <c r="C57" s="12" t="s">
        <v>76</v>
      </c>
      <c r="D57" s="9"/>
      <c r="E57" s="15">
        <v>195497</v>
      </c>
      <c r="F57" s="9"/>
      <c r="G57" s="14">
        <v>1.6330967752873263E-4</v>
      </c>
      <c r="I57" s="15">
        <v>92895</v>
      </c>
      <c r="K57" s="15">
        <v>189420</v>
      </c>
      <c r="L57" s="9"/>
      <c r="M57" s="14">
        <v>1.585721250359305E-4</v>
      </c>
      <c r="N57" s="9"/>
      <c r="O57" s="15">
        <v>107651</v>
      </c>
      <c r="Q57" s="15">
        <v>97752</v>
      </c>
      <c r="R57" s="15">
        <v>92895</v>
      </c>
      <c r="S57" s="15">
        <v>87972</v>
      </c>
      <c r="T57" s="15">
        <v>83273</v>
      </c>
      <c r="U57" s="15">
        <v>92895</v>
      </c>
      <c r="V57" s="15">
        <v>104181</v>
      </c>
      <c r="X57" s="15"/>
      <c r="Y57" s="15"/>
    </row>
    <row r="58" spans="1:25" x14ac:dyDescent="0.2">
      <c r="A58" s="11">
        <v>158</v>
      </c>
      <c r="B58" s="12"/>
      <c r="C58" s="12" t="s">
        <v>422</v>
      </c>
      <c r="D58" s="9"/>
      <c r="E58" s="15">
        <v>0</v>
      </c>
      <c r="F58" s="9"/>
      <c r="G58" s="14">
        <v>0</v>
      </c>
      <c r="I58" s="15">
        <v>0</v>
      </c>
      <c r="K58" s="15">
        <v>0</v>
      </c>
      <c r="L58" s="9"/>
      <c r="M58" s="14">
        <v>0</v>
      </c>
      <c r="N58" s="9"/>
      <c r="O58" s="15">
        <v>0</v>
      </c>
      <c r="Q58" s="15">
        <v>0</v>
      </c>
      <c r="R58" s="15">
        <v>0</v>
      </c>
      <c r="S58" s="15">
        <v>0</v>
      </c>
      <c r="T58" s="15">
        <v>0</v>
      </c>
      <c r="U58" s="15">
        <v>0</v>
      </c>
      <c r="V58" s="15">
        <v>0</v>
      </c>
      <c r="X58" s="15"/>
      <c r="Y58" s="15"/>
    </row>
    <row r="59" spans="1:25" x14ac:dyDescent="0.2">
      <c r="A59" s="11">
        <v>160</v>
      </c>
      <c r="B59" s="12"/>
      <c r="C59" s="12" t="s">
        <v>77</v>
      </c>
      <c r="D59" s="9"/>
      <c r="E59" s="15">
        <v>127865</v>
      </c>
      <c r="F59" s="9"/>
      <c r="G59" s="14">
        <v>1.0681285092462492E-4</v>
      </c>
      <c r="I59" s="15">
        <v>60757</v>
      </c>
      <c r="K59" s="15">
        <v>129696</v>
      </c>
      <c r="L59" s="9"/>
      <c r="M59" s="14">
        <v>1.0857443949245086E-4</v>
      </c>
      <c r="N59" s="9"/>
      <c r="O59" s="15">
        <v>73710</v>
      </c>
      <c r="Q59" s="15">
        <v>63934</v>
      </c>
      <c r="R59" s="15">
        <v>60757</v>
      </c>
      <c r="S59" s="15">
        <v>57537</v>
      </c>
      <c r="T59" s="15">
        <v>54464</v>
      </c>
      <c r="U59" s="15">
        <v>60757</v>
      </c>
      <c r="V59" s="15">
        <v>68138</v>
      </c>
      <c r="X59" s="15"/>
      <c r="Y59" s="15"/>
    </row>
    <row r="60" spans="1:25" x14ac:dyDescent="0.2">
      <c r="A60" s="11">
        <v>161</v>
      </c>
      <c r="B60" s="12"/>
      <c r="C60" s="12" t="s">
        <v>78</v>
      </c>
      <c r="D60" s="9"/>
      <c r="E60" s="15">
        <v>10457567</v>
      </c>
      <c r="F60" s="9"/>
      <c r="G60" s="14">
        <v>8.7357959176105823E-3</v>
      </c>
      <c r="I60" s="15">
        <v>4969127</v>
      </c>
      <c r="K60" s="15">
        <v>10696858</v>
      </c>
      <c r="L60" s="9"/>
      <c r="M60" s="14">
        <v>8.9548279182113475E-3</v>
      </c>
      <c r="N60" s="9"/>
      <c r="O60" s="15">
        <v>6079258</v>
      </c>
      <c r="Q60" s="15">
        <v>5228933</v>
      </c>
      <c r="R60" s="15">
        <v>4969127</v>
      </c>
      <c r="S60" s="15">
        <v>4705800</v>
      </c>
      <c r="T60" s="15">
        <v>4454417</v>
      </c>
      <c r="U60" s="15">
        <v>4969127</v>
      </c>
      <c r="V60" s="15">
        <v>5572810</v>
      </c>
      <c r="X60" s="15"/>
      <c r="Y60" s="15"/>
    </row>
    <row r="61" spans="1:25" x14ac:dyDescent="0.2">
      <c r="A61" s="11">
        <v>162</v>
      </c>
      <c r="B61" s="12"/>
      <c r="C61" s="12" t="s">
        <v>79</v>
      </c>
      <c r="D61" s="9"/>
      <c r="E61" s="15">
        <v>21712</v>
      </c>
      <c r="F61" s="9"/>
      <c r="G61" s="14">
        <v>1.8137258978418303E-5</v>
      </c>
      <c r="I61" s="15">
        <v>10312</v>
      </c>
      <c r="K61" s="15">
        <v>21714</v>
      </c>
      <c r="L61" s="9"/>
      <c r="M61" s="14">
        <v>1.8177780187045691E-5</v>
      </c>
      <c r="N61" s="9"/>
      <c r="O61" s="15">
        <v>12340</v>
      </c>
      <c r="Q61" s="15">
        <v>10851</v>
      </c>
      <c r="R61" s="15">
        <v>10312</v>
      </c>
      <c r="S61" s="15">
        <v>9766</v>
      </c>
      <c r="T61" s="15">
        <v>9244</v>
      </c>
      <c r="U61" s="15">
        <v>10312</v>
      </c>
      <c r="V61" s="15">
        <v>11565</v>
      </c>
      <c r="X61" s="15"/>
      <c r="Y61" s="15"/>
    </row>
    <row r="62" spans="1:25" x14ac:dyDescent="0.2">
      <c r="A62" s="11">
        <v>163</v>
      </c>
      <c r="B62" s="12"/>
      <c r="C62" s="12" t="s">
        <v>80</v>
      </c>
      <c r="D62" s="9"/>
      <c r="E62" s="15">
        <v>0</v>
      </c>
      <c r="F62" s="9"/>
      <c r="G62" s="14">
        <v>0</v>
      </c>
      <c r="I62" s="15">
        <v>0</v>
      </c>
      <c r="K62" s="15">
        <v>0</v>
      </c>
      <c r="L62" s="9"/>
      <c r="M62" s="14">
        <v>0</v>
      </c>
      <c r="N62" s="9"/>
      <c r="O62" s="15">
        <v>0</v>
      </c>
      <c r="Q62" s="15">
        <v>0</v>
      </c>
      <c r="R62" s="15">
        <v>0</v>
      </c>
      <c r="S62" s="15">
        <v>0</v>
      </c>
      <c r="T62" s="15">
        <v>0</v>
      </c>
      <c r="U62" s="15">
        <v>0</v>
      </c>
      <c r="V62" s="15">
        <v>0</v>
      </c>
      <c r="X62" s="15"/>
      <c r="Y62" s="15"/>
    </row>
    <row r="63" spans="1:25" x14ac:dyDescent="0.2">
      <c r="A63" s="11">
        <v>164</v>
      </c>
      <c r="B63" s="12"/>
      <c r="C63" s="12" t="s">
        <v>81</v>
      </c>
      <c r="D63" s="9"/>
      <c r="E63" s="15">
        <v>85877</v>
      </c>
      <c r="F63" s="9"/>
      <c r="G63" s="14">
        <v>7.1737904812528959E-5</v>
      </c>
      <c r="I63" s="15">
        <v>40807</v>
      </c>
      <c r="K63" s="15">
        <v>56080</v>
      </c>
      <c r="L63" s="9"/>
      <c r="M63" s="14">
        <v>4.6947126871581576E-5</v>
      </c>
      <c r="N63" s="9"/>
      <c r="O63" s="15">
        <v>31873</v>
      </c>
      <c r="Q63" s="15">
        <v>42941</v>
      </c>
      <c r="R63" s="15">
        <v>40807</v>
      </c>
      <c r="S63" s="15">
        <v>38645</v>
      </c>
      <c r="T63" s="15">
        <v>36580</v>
      </c>
      <c r="U63" s="15">
        <v>40807</v>
      </c>
      <c r="V63" s="15">
        <v>45765</v>
      </c>
      <c r="X63" s="15"/>
      <c r="Y63" s="15"/>
    </row>
    <row r="64" spans="1:25" x14ac:dyDescent="0.2">
      <c r="A64" s="11">
        <v>165</v>
      </c>
      <c r="B64" s="12"/>
      <c r="C64" s="12" t="s">
        <v>82</v>
      </c>
      <c r="D64" s="9"/>
      <c r="E64" s="15">
        <v>1175519</v>
      </c>
      <c r="F64" s="9"/>
      <c r="G64" s="14">
        <v>9.8197736445520016E-4</v>
      </c>
      <c r="I64" s="15">
        <v>558570</v>
      </c>
      <c r="K64" s="15">
        <v>1186425</v>
      </c>
      <c r="L64" s="9"/>
      <c r="M64" s="14">
        <v>9.9321050282839113E-4</v>
      </c>
      <c r="N64" s="9"/>
      <c r="O64" s="15">
        <v>674271</v>
      </c>
      <c r="Q64" s="15">
        <v>587774</v>
      </c>
      <c r="R64" s="15">
        <v>558570</v>
      </c>
      <c r="S64" s="15">
        <v>528970</v>
      </c>
      <c r="T64" s="15">
        <v>500712</v>
      </c>
      <c r="U64" s="15">
        <v>558570</v>
      </c>
      <c r="V64" s="15">
        <v>626429</v>
      </c>
      <c r="X64" s="15"/>
      <c r="Y64" s="15"/>
    </row>
    <row r="65" spans="1:25" x14ac:dyDescent="0.2">
      <c r="A65" s="11">
        <v>166</v>
      </c>
      <c r="B65" s="12"/>
      <c r="C65" s="12" t="s">
        <v>83</v>
      </c>
      <c r="D65" s="9"/>
      <c r="E65" s="15">
        <v>224546</v>
      </c>
      <c r="F65" s="9"/>
      <c r="G65" s="14">
        <v>1.8757594669159525E-4</v>
      </c>
      <c r="I65" s="15">
        <v>106699</v>
      </c>
      <c r="K65" s="15">
        <v>197599</v>
      </c>
      <c r="L65" s="9"/>
      <c r="M65" s="14">
        <v>1.6541913913512211E-4</v>
      </c>
      <c r="N65" s="9"/>
      <c r="O65" s="15">
        <v>112299</v>
      </c>
      <c r="Q65" s="15">
        <v>112278</v>
      </c>
      <c r="R65" s="15">
        <v>106699</v>
      </c>
      <c r="S65" s="15">
        <v>101045</v>
      </c>
      <c r="T65" s="15">
        <v>95647</v>
      </c>
      <c r="U65" s="15">
        <v>106699</v>
      </c>
      <c r="V65" s="15">
        <v>119662</v>
      </c>
      <c r="X65" s="15"/>
      <c r="Y65" s="15"/>
    </row>
    <row r="66" spans="1:25" x14ac:dyDescent="0.2">
      <c r="A66" s="11">
        <v>169</v>
      </c>
      <c r="B66" s="12"/>
      <c r="C66" s="12" t="s">
        <v>84</v>
      </c>
      <c r="D66" s="9"/>
      <c r="E66" s="15">
        <v>0</v>
      </c>
      <c r="F66" s="9"/>
      <c r="G66" s="14">
        <v>0</v>
      </c>
      <c r="I66" s="15">
        <v>0</v>
      </c>
      <c r="K66" s="15">
        <v>0</v>
      </c>
      <c r="L66" s="9"/>
      <c r="M66" s="14">
        <v>0</v>
      </c>
      <c r="N66" s="9"/>
      <c r="O66" s="15">
        <v>0</v>
      </c>
      <c r="Q66" s="15">
        <v>0</v>
      </c>
      <c r="R66" s="15">
        <v>0</v>
      </c>
      <c r="S66" s="15">
        <v>0</v>
      </c>
      <c r="T66" s="15">
        <v>0</v>
      </c>
      <c r="U66" s="15">
        <v>0</v>
      </c>
      <c r="V66" s="15">
        <v>0</v>
      </c>
      <c r="X66" s="15"/>
      <c r="Y66" s="15"/>
    </row>
    <row r="67" spans="1:25" x14ac:dyDescent="0.2">
      <c r="A67" s="11">
        <v>170</v>
      </c>
      <c r="B67" s="12"/>
      <c r="C67" s="12" t="s">
        <v>85</v>
      </c>
      <c r="D67" s="9"/>
      <c r="E67" s="15">
        <v>0</v>
      </c>
      <c r="F67" s="9"/>
      <c r="G67" s="14">
        <v>0</v>
      </c>
      <c r="I67" s="15">
        <v>0</v>
      </c>
      <c r="K67" s="15">
        <v>0</v>
      </c>
      <c r="L67" s="9"/>
      <c r="M67" s="14">
        <v>0</v>
      </c>
      <c r="N67" s="9"/>
      <c r="O67" s="15">
        <v>0</v>
      </c>
      <c r="Q67" s="15">
        <v>0</v>
      </c>
      <c r="R67" s="15">
        <v>0</v>
      </c>
      <c r="S67" s="15">
        <v>0</v>
      </c>
      <c r="T67" s="15">
        <v>0</v>
      </c>
      <c r="U67" s="15">
        <v>0</v>
      </c>
      <c r="V67" s="15">
        <v>0</v>
      </c>
      <c r="X67" s="15"/>
      <c r="Y67" s="15"/>
    </row>
    <row r="68" spans="1:25" x14ac:dyDescent="0.2">
      <c r="A68" s="11">
        <v>171</v>
      </c>
      <c r="B68" s="12"/>
      <c r="C68" s="12" t="s">
        <v>86</v>
      </c>
      <c r="D68" s="9"/>
      <c r="E68" s="15">
        <v>8845226</v>
      </c>
      <c r="F68" s="9"/>
      <c r="G68" s="14">
        <v>7.3889164832645089E-3</v>
      </c>
      <c r="I68" s="15">
        <v>4202993</v>
      </c>
      <c r="K68" s="15">
        <v>8912513</v>
      </c>
      <c r="L68" s="9"/>
      <c r="M68" s="14">
        <v>7.4610713009204731E-3</v>
      </c>
      <c r="N68" s="9"/>
      <c r="O68" s="15">
        <v>5065175</v>
      </c>
      <c r="Q68" s="15">
        <v>4422742</v>
      </c>
      <c r="R68" s="15">
        <v>4202993</v>
      </c>
      <c r="S68" s="15">
        <v>3980265</v>
      </c>
      <c r="T68" s="15">
        <v>3767640</v>
      </c>
      <c r="U68" s="15">
        <v>4202993</v>
      </c>
      <c r="V68" s="15">
        <v>4713601</v>
      </c>
      <c r="X68" s="15"/>
      <c r="Y68" s="15"/>
    </row>
    <row r="69" spans="1:25" x14ac:dyDescent="0.2">
      <c r="A69" s="11">
        <v>172</v>
      </c>
      <c r="B69" s="12"/>
      <c r="C69" s="12" t="s">
        <v>87</v>
      </c>
      <c r="D69" s="9"/>
      <c r="E69" s="15">
        <v>3925968</v>
      </c>
      <c r="F69" s="9"/>
      <c r="G69" s="14">
        <v>3.2795826435603791E-3</v>
      </c>
      <c r="I69" s="15">
        <v>1865505</v>
      </c>
      <c r="K69" s="15">
        <v>3786665</v>
      </c>
      <c r="L69" s="9"/>
      <c r="M69" s="14">
        <v>3.1699900530523799E-3</v>
      </c>
      <c r="N69" s="9"/>
      <c r="O69" s="15">
        <v>2152045</v>
      </c>
      <c r="Q69" s="15">
        <v>1963041</v>
      </c>
      <c r="R69" s="15">
        <v>1865505</v>
      </c>
      <c r="S69" s="15">
        <v>1766647</v>
      </c>
      <c r="T69" s="15">
        <v>1672273</v>
      </c>
      <c r="U69" s="15">
        <v>1865505</v>
      </c>
      <c r="V69" s="15">
        <v>2092139</v>
      </c>
      <c r="X69" s="15"/>
      <c r="Y69" s="15"/>
    </row>
    <row r="70" spans="1:25" x14ac:dyDescent="0.2">
      <c r="A70" s="11">
        <v>173</v>
      </c>
      <c r="B70" s="12"/>
      <c r="C70" s="12" t="s">
        <v>88</v>
      </c>
      <c r="D70" s="9"/>
      <c r="E70" s="15">
        <v>0</v>
      </c>
      <c r="F70" s="9"/>
      <c r="G70" s="14">
        <v>0</v>
      </c>
      <c r="I70" s="15">
        <v>0</v>
      </c>
      <c r="K70" s="15">
        <v>0</v>
      </c>
      <c r="L70" s="9"/>
      <c r="M70" s="14">
        <v>0</v>
      </c>
      <c r="N70" s="9"/>
      <c r="O70" s="15">
        <v>0</v>
      </c>
      <c r="Q70" s="15">
        <v>0</v>
      </c>
      <c r="R70" s="15">
        <v>0</v>
      </c>
      <c r="S70" s="15">
        <v>0</v>
      </c>
      <c r="T70" s="15">
        <v>0</v>
      </c>
      <c r="U70" s="15">
        <v>0</v>
      </c>
      <c r="V70" s="15">
        <v>0</v>
      </c>
      <c r="X70" s="15"/>
      <c r="Y70" s="15"/>
    </row>
    <row r="71" spans="1:25" x14ac:dyDescent="0.2">
      <c r="A71" s="11">
        <v>174</v>
      </c>
      <c r="B71" s="12"/>
      <c r="C71" s="12" t="s">
        <v>89</v>
      </c>
      <c r="D71" s="9"/>
      <c r="E71" s="15">
        <v>1735466</v>
      </c>
      <c r="F71" s="9"/>
      <c r="G71" s="14">
        <v>1.4497326957553288E-3</v>
      </c>
      <c r="I71" s="15">
        <v>824639</v>
      </c>
      <c r="K71" s="15">
        <v>1508062</v>
      </c>
      <c r="L71" s="9"/>
      <c r="M71" s="14">
        <v>1.2624675114873583E-3</v>
      </c>
      <c r="N71" s="9"/>
      <c r="O71" s="15">
        <v>857063</v>
      </c>
      <c r="Q71" s="15">
        <v>867754</v>
      </c>
      <c r="R71" s="15">
        <v>824639</v>
      </c>
      <c r="S71" s="15">
        <v>780939</v>
      </c>
      <c r="T71" s="15">
        <v>739222</v>
      </c>
      <c r="U71" s="15">
        <v>824639</v>
      </c>
      <c r="V71" s="15">
        <v>924822</v>
      </c>
      <c r="X71" s="15"/>
      <c r="Y71" s="15"/>
    </row>
    <row r="72" spans="1:25" x14ac:dyDescent="0.2">
      <c r="A72" s="11">
        <v>175</v>
      </c>
      <c r="B72" s="12"/>
      <c r="C72" s="12" t="s">
        <v>90</v>
      </c>
      <c r="D72" s="9"/>
      <c r="E72" s="15">
        <v>0</v>
      </c>
      <c r="F72" s="9"/>
      <c r="G72" s="14">
        <v>0</v>
      </c>
      <c r="I72" s="15">
        <v>0</v>
      </c>
      <c r="K72" s="15">
        <v>0</v>
      </c>
      <c r="L72" s="9"/>
      <c r="M72" s="14">
        <v>0</v>
      </c>
      <c r="N72" s="9"/>
      <c r="O72" s="15">
        <v>0</v>
      </c>
      <c r="Q72" s="15">
        <v>0</v>
      </c>
      <c r="R72" s="15">
        <v>0</v>
      </c>
      <c r="S72" s="15">
        <v>0</v>
      </c>
      <c r="T72" s="15">
        <v>0</v>
      </c>
      <c r="U72" s="15">
        <v>0</v>
      </c>
      <c r="V72" s="15">
        <v>0</v>
      </c>
      <c r="X72" s="15"/>
      <c r="Y72" s="15"/>
    </row>
    <row r="73" spans="1:25" x14ac:dyDescent="0.2">
      <c r="A73" s="11">
        <v>180</v>
      </c>
      <c r="B73" s="12"/>
      <c r="C73" s="12" t="s">
        <v>91</v>
      </c>
      <c r="D73" s="9"/>
      <c r="E73" s="15">
        <v>117551</v>
      </c>
      <c r="F73" s="9"/>
      <c r="G73" s="14">
        <v>9.8196984624725957E-5</v>
      </c>
      <c r="I73" s="15">
        <v>55857</v>
      </c>
      <c r="K73" s="15">
        <v>114445</v>
      </c>
      <c r="L73" s="9"/>
      <c r="M73" s="14">
        <v>9.5807131505316578E-5</v>
      </c>
      <c r="N73" s="9"/>
      <c r="O73" s="15">
        <v>65045</v>
      </c>
      <c r="Q73" s="15">
        <v>58777</v>
      </c>
      <c r="R73" s="15">
        <v>55857</v>
      </c>
      <c r="S73" s="15">
        <v>52897</v>
      </c>
      <c r="T73" s="15">
        <v>50071</v>
      </c>
      <c r="U73" s="15">
        <v>55857</v>
      </c>
      <c r="V73" s="15">
        <v>62643</v>
      </c>
      <c r="X73" s="15"/>
      <c r="Y73" s="15"/>
    </row>
    <row r="74" spans="1:25" x14ac:dyDescent="0.2">
      <c r="A74" s="11">
        <v>181</v>
      </c>
      <c r="B74" s="12"/>
      <c r="C74" s="12" t="s">
        <v>92</v>
      </c>
      <c r="D74" s="9"/>
      <c r="E74" s="15">
        <v>1736640</v>
      </c>
      <c r="F74" s="9"/>
      <c r="G74" s="14">
        <v>1.450713404213355E-3</v>
      </c>
      <c r="I74" s="15">
        <v>825201</v>
      </c>
      <c r="K74" s="15">
        <v>1726884</v>
      </c>
      <c r="L74" s="9"/>
      <c r="M74" s="14">
        <v>1.4456533923057112E-3</v>
      </c>
      <c r="N74" s="9"/>
      <c r="O74" s="15">
        <v>981427</v>
      </c>
      <c r="Q74" s="15">
        <v>868346</v>
      </c>
      <c r="R74" s="15">
        <v>825201</v>
      </c>
      <c r="S74" s="15">
        <v>781471</v>
      </c>
      <c r="T74" s="15">
        <v>739725</v>
      </c>
      <c r="U74" s="15">
        <v>825201</v>
      </c>
      <c r="V74" s="15">
        <v>925452</v>
      </c>
      <c r="X74" s="15"/>
      <c r="Y74" s="15"/>
    </row>
    <row r="75" spans="1:25" x14ac:dyDescent="0.2">
      <c r="A75" s="11">
        <v>182</v>
      </c>
      <c r="B75" s="12"/>
      <c r="C75" s="12" t="s">
        <v>93</v>
      </c>
      <c r="D75" s="9"/>
      <c r="E75" s="15">
        <v>7196808</v>
      </c>
      <c r="F75" s="9"/>
      <c r="G75" s="14">
        <v>6.0118998947104214E-3</v>
      </c>
      <c r="I75" s="15">
        <v>3419710</v>
      </c>
      <c r="K75" s="15">
        <v>7166586</v>
      </c>
      <c r="L75" s="9"/>
      <c r="M75" s="14">
        <v>5.9994761444026453E-3</v>
      </c>
      <c r="N75" s="9"/>
      <c r="O75" s="15">
        <v>4072928</v>
      </c>
      <c r="Q75" s="15">
        <v>3598506</v>
      </c>
      <c r="R75" s="15">
        <v>3419710</v>
      </c>
      <c r="S75" s="15">
        <v>3238490</v>
      </c>
      <c r="T75" s="15">
        <v>3065491</v>
      </c>
      <c r="U75" s="15">
        <v>3419710</v>
      </c>
      <c r="V75" s="15">
        <v>3835159</v>
      </c>
      <c r="X75" s="15"/>
      <c r="Y75" s="15"/>
    </row>
    <row r="76" spans="1:25" x14ac:dyDescent="0.2">
      <c r="A76" s="11">
        <v>183</v>
      </c>
      <c r="B76" s="12"/>
      <c r="C76" s="12" t="s">
        <v>94</v>
      </c>
      <c r="D76" s="9"/>
      <c r="E76" s="15">
        <v>46172</v>
      </c>
      <c r="F76" s="9"/>
      <c r="G76" s="14">
        <v>3.857007744802551E-5</v>
      </c>
      <c r="I76" s="15">
        <v>21939</v>
      </c>
      <c r="K76" s="15">
        <v>51073</v>
      </c>
      <c r="L76" s="9"/>
      <c r="M76" s="14">
        <v>4.2755538707423071E-5</v>
      </c>
      <c r="N76" s="9"/>
      <c r="O76" s="15">
        <v>29025</v>
      </c>
      <c r="Q76" s="15">
        <v>23086</v>
      </c>
      <c r="R76" s="15">
        <v>21939</v>
      </c>
      <c r="S76" s="15">
        <v>20776</v>
      </c>
      <c r="T76" s="15">
        <v>19667</v>
      </c>
      <c r="U76" s="15">
        <v>21939</v>
      </c>
      <c r="V76" s="15">
        <v>24604</v>
      </c>
      <c r="X76" s="15"/>
      <c r="Y76" s="15"/>
    </row>
    <row r="77" spans="1:25" x14ac:dyDescent="0.2">
      <c r="A77" s="11">
        <v>184</v>
      </c>
      <c r="B77" s="12"/>
      <c r="C77" s="12" t="s">
        <v>95</v>
      </c>
      <c r="D77" s="9"/>
      <c r="E77" s="15">
        <v>0</v>
      </c>
      <c r="F77" s="9"/>
      <c r="G77" s="14">
        <v>0</v>
      </c>
      <c r="I77" s="15">
        <v>-2</v>
      </c>
      <c r="K77" s="15">
        <v>17495</v>
      </c>
      <c r="L77" s="9"/>
      <c r="M77" s="14">
        <v>1.4645862778500708E-5</v>
      </c>
      <c r="N77" s="9"/>
      <c r="O77" s="15">
        <v>9942</v>
      </c>
      <c r="Q77" s="15">
        <v>-2</v>
      </c>
      <c r="R77" s="15">
        <v>-2</v>
      </c>
      <c r="S77" s="15">
        <v>-2</v>
      </c>
      <c r="T77" s="15">
        <v>-2</v>
      </c>
      <c r="U77" s="15">
        <v>-2</v>
      </c>
      <c r="V77" s="15">
        <v>-2</v>
      </c>
      <c r="X77" s="15"/>
      <c r="Y77" s="15"/>
    </row>
    <row r="78" spans="1:25" x14ac:dyDescent="0.2">
      <c r="A78" s="11">
        <v>185</v>
      </c>
      <c r="B78" s="12"/>
      <c r="C78" s="12" t="s">
        <v>96</v>
      </c>
      <c r="D78" s="9"/>
      <c r="E78" s="15">
        <v>38199</v>
      </c>
      <c r="F78" s="9"/>
      <c r="G78" s="14">
        <v>3.1909780569113891E-5</v>
      </c>
      <c r="I78" s="15">
        <v>18152</v>
      </c>
      <c r="K78" s="15">
        <v>36201</v>
      </c>
      <c r="L78" s="9"/>
      <c r="M78" s="14">
        <v>3.0305508913661282E-5</v>
      </c>
      <c r="N78" s="9"/>
      <c r="O78" s="15">
        <v>20574</v>
      </c>
      <c r="Q78" s="15">
        <v>19101</v>
      </c>
      <c r="R78" s="15">
        <v>18152</v>
      </c>
      <c r="S78" s="15">
        <v>17190</v>
      </c>
      <c r="T78" s="15">
        <v>16272</v>
      </c>
      <c r="U78" s="15">
        <v>18152</v>
      </c>
      <c r="V78" s="15">
        <v>20357</v>
      </c>
      <c r="X78" s="15"/>
      <c r="Y78" s="15"/>
    </row>
    <row r="79" spans="1:25" x14ac:dyDescent="0.2">
      <c r="A79" s="11">
        <v>186</v>
      </c>
      <c r="B79" s="12"/>
      <c r="C79" s="12" t="s">
        <v>97</v>
      </c>
      <c r="D79" s="9"/>
      <c r="E79" s="15">
        <v>62892</v>
      </c>
      <c r="F79" s="9"/>
      <c r="G79" s="14">
        <v>5.2537237088738204E-5</v>
      </c>
      <c r="I79" s="15">
        <v>29886</v>
      </c>
      <c r="K79" s="15">
        <v>40492</v>
      </c>
      <c r="L79" s="9"/>
      <c r="M79" s="14">
        <v>3.3897700807490751E-5</v>
      </c>
      <c r="N79" s="9"/>
      <c r="O79" s="15">
        <v>23013</v>
      </c>
      <c r="Q79" s="15">
        <v>31449</v>
      </c>
      <c r="R79" s="15">
        <v>29886</v>
      </c>
      <c r="S79" s="15">
        <v>28302</v>
      </c>
      <c r="T79" s="15">
        <v>26790</v>
      </c>
      <c r="U79" s="15">
        <v>29886</v>
      </c>
      <c r="V79" s="15">
        <v>33517</v>
      </c>
      <c r="X79" s="15"/>
      <c r="Y79" s="15"/>
    </row>
    <row r="80" spans="1:25" x14ac:dyDescent="0.2">
      <c r="A80" s="11">
        <v>187</v>
      </c>
      <c r="B80" s="12"/>
      <c r="C80" s="12" t="s">
        <v>98</v>
      </c>
      <c r="D80" s="9"/>
      <c r="E80" s="15">
        <v>75215</v>
      </c>
      <c r="F80" s="9"/>
      <c r="G80" s="14">
        <v>6.2831334472261081E-5</v>
      </c>
      <c r="I80" s="15">
        <v>35739</v>
      </c>
      <c r="K80" s="15">
        <v>81698</v>
      </c>
      <c r="L80" s="9"/>
      <c r="M80" s="14">
        <v>6.8393123594052629E-5</v>
      </c>
      <c r="N80" s="9"/>
      <c r="O80" s="15">
        <v>46429</v>
      </c>
      <c r="Q80" s="15">
        <v>37608</v>
      </c>
      <c r="R80" s="15">
        <v>35739</v>
      </c>
      <c r="S80" s="15">
        <v>33845</v>
      </c>
      <c r="T80" s="15">
        <v>32037</v>
      </c>
      <c r="U80" s="15">
        <v>35739</v>
      </c>
      <c r="V80" s="15">
        <v>40081</v>
      </c>
      <c r="X80" s="15"/>
      <c r="Y80" s="15"/>
    </row>
    <row r="81" spans="1:25" x14ac:dyDescent="0.2">
      <c r="A81" s="11">
        <v>188</v>
      </c>
      <c r="B81" s="12"/>
      <c r="C81" s="12" t="s">
        <v>99</v>
      </c>
      <c r="D81" s="9"/>
      <c r="E81" s="15">
        <v>41021</v>
      </c>
      <c r="F81" s="9"/>
      <c r="G81" s="14">
        <v>3.4267156436703078E-5</v>
      </c>
      <c r="I81" s="15">
        <v>19492</v>
      </c>
      <c r="K81" s="15">
        <v>39644</v>
      </c>
      <c r="L81" s="9"/>
      <c r="M81" s="14">
        <v>3.3187801314140156E-5</v>
      </c>
      <c r="N81" s="9"/>
      <c r="O81" s="15">
        <v>22533</v>
      </c>
      <c r="Q81" s="15">
        <v>20511</v>
      </c>
      <c r="R81" s="15">
        <v>19492</v>
      </c>
      <c r="S81" s="15">
        <v>18459</v>
      </c>
      <c r="T81" s="15">
        <v>17473</v>
      </c>
      <c r="U81" s="15">
        <v>19492</v>
      </c>
      <c r="V81" s="15">
        <v>21860</v>
      </c>
      <c r="X81" s="15"/>
      <c r="Y81" s="15"/>
    </row>
    <row r="82" spans="1:25" x14ac:dyDescent="0.2">
      <c r="A82" s="11">
        <v>190</v>
      </c>
      <c r="B82" s="12"/>
      <c r="C82" s="12" t="s">
        <v>100</v>
      </c>
      <c r="D82" s="9"/>
      <c r="E82" s="15">
        <v>38268</v>
      </c>
      <c r="F82" s="9"/>
      <c r="G82" s="14">
        <v>3.1967420163324964E-5</v>
      </c>
      <c r="I82" s="15">
        <v>18181</v>
      </c>
      <c r="K82" s="15">
        <v>38270</v>
      </c>
      <c r="L82" s="9"/>
      <c r="M82" s="14">
        <v>3.2037563219961255E-5</v>
      </c>
      <c r="N82" s="9"/>
      <c r="O82" s="15">
        <v>21750</v>
      </c>
      <c r="Q82" s="15">
        <v>19132</v>
      </c>
      <c r="R82" s="15">
        <v>18181</v>
      </c>
      <c r="S82" s="15">
        <v>17218</v>
      </c>
      <c r="T82" s="15">
        <v>16298</v>
      </c>
      <c r="U82" s="15">
        <v>18181</v>
      </c>
      <c r="V82" s="15">
        <v>20390</v>
      </c>
      <c r="X82" s="15"/>
      <c r="Y82" s="15"/>
    </row>
    <row r="83" spans="1:25" x14ac:dyDescent="0.2">
      <c r="A83" s="11">
        <v>191</v>
      </c>
      <c r="B83" s="12"/>
      <c r="C83" s="12" t="s">
        <v>101</v>
      </c>
      <c r="D83" s="9"/>
      <c r="E83" s="15">
        <v>3717374</v>
      </c>
      <c r="F83" s="9"/>
      <c r="G83" s="14">
        <v>3.105332302765234E-3</v>
      </c>
      <c r="I83" s="15">
        <v>1766386</v>
      </c>
      <c r="K83" s="15">
        <v>3732123</v>
      </c>
      <c r="L83" s="9"/>
      <c r="M83" s="14">
        <v>3.124330456158125E-3</v>
      </c>
      <c r="N83" s="9"/>
      <c r="O83" s="15">
        <v>2121048</v>
      </c>
      <c r="Q83" s="15">
        <v>1858740</v>
      </c>
      <c r="R83" s="15">
        <v>1766386</v>
      </c>
      <c r="S83" s="15">
        <v>1672780</v>
      </c>
      <c r="T83" s="15">
        <v>1583421</v>
      </c>
      <c r="U83" s="15">
        <v>1766386</v>
      </c>
      <c r="V83" s="15">
        <v>1980978</v>
      </c>
      <c r="X83" s="15"/>
      <c r="Y83" s="15"/>
    </row>
    <row r="84" spans="1:25" x14ac:dyDescent="0.2">
      <c r="A84" s="11">
        <v>192</v>
      </c>
      <c r="B84" s="12"/>
      <c r="C84" s="12" t="s">
        <v>102</v>
      </c>
      <c r="D84" s="9"/>
      <c r="E84" s="15">
        <v>79847</v>
      </c>
      <c r="F84" s="9"/>
      <c r="G84" s="14">
        <v>6.6700705492343698E-5</v>
      </c>
      <c r="I84" s="15">
        <v>37939</v>
      </c>
      <c r="K84" s="15">
        <v>105888</v>
      </c>
      <c r="L84" s="9"/>
      <c r="M84" s="14">
        <v>8.8643676358381423E-5</v>
      </c>
      <c r="N84" s="9"/>
      <c r="O84" s="15">
        <v>60177</v>
      </c>
      <c r="Q84" s="15">
        <v>39923</v>
      </c>
      <c r="R84" s="15">
        <v>37939</v>
      </c>
      <c r="S84" s="15">
        <v>35929</v>
      </c>
      <c r="T84" s="15">
        <v>34009</v>
      </c>
      <c r="U84" s="15">
        <v>37939</v>
      </c>
      <c r="V84" s="15">
        <v>42548</v>
      </c>
      <c r="X84" s="15"/>
      <c r="Y84" s="15"/>
    </row>
    <row r="85" spans="1:25" x14ac:dyDescent="0.2">
      <c r="A85" s="11">
        <v>193</v>
      </c>
      <c r="B85" s="12"/>
      <c r="C85" s="12" t="s">
        <v>103</v>
      </c>
      <c r="D85" s="9"/>
      <c r="E85" s="15">
        <v>37895</v>
      </c>
      <c r="F85" s="9"/>
      <c r="G85" s="14">
        <v>3.1655832212010019E-5</v>
      </c>
      <c r="I85" s="15">
        <v>18007</v>
      </c>
      <c r="K85" s="15">
        <v>31764</v>
      </c>
      <c r="L85" s="9"/>
      <c r="M85" s="14">
        <v>2.6591093758004944E-5</v>
      </c>
      <c r="N85" s="9"/>
      <c r="O85" s="15">
        <v>18052</v>
      </c>
      <c r="Q85" s="15">
        <v>18948</v>
      </c>
      <c r="R85" s="15">
        <v>18007</v>
      </c>
      <c r="S85" s="15">
        <v>17053</v>
      </c>
      <c r="T85" s="15">
        <v>16142</v>
      </c>
      <c r="U85" s="15">
        <v>18007</v>
      </c>
      <c r="V85" s="15">
        <v>20195</v>
      </c>
      <c r="X85" s="15"/>
      <c r="Y85" s="15"/>
    </row>
    <row r="86" spans="1:25" x14ac:dyDescent="0.2">
      <c r="A86" s="11">
        <v>194</v>
      </c>
      <c r="B86" s="12"/>
      <c r="C86" s="12" t="s">
        <v>104</v>
      </c>
      <c r="D86" s="9"/>
      <c r="E86" s="15">
        <v>8081543</v>
      </c>
      <c r="F86" s="9"/>
      <c r="G86" s="14">
        <v>6.7509689727442701E-3</v>
      </c>
      <c r="I86" s="15">
        <v>3840117</v>
      </c>
      <c r="K86" s="15">
        <v>7768388</v>
      </c>
      <c r="L86" s="9"/>
      <c r="M86" s="14">
        <v>6.5032720581967166E-3</v>
      </c>
      <c r="N86" s="9"/>
      <c r="O86" s="15">
        <v>4414945</v>
      </c>
      <c r="Q86" s="15">
        <v>4040894</v>
      </c>
      <c r="R86" s="15">
        <v>3840117</v>
      </c>
      <c r="S86" s="15">
        <v>3636619</v>
      </c>
      <c r="T86" s="15">
        <v>3442352</v>
      </c>
      <c r="U86" s="15">
        <v>3840117</v>
      </c>
      <c r="V86" s="15">
        <v>4306640</v>
      </c>
      <c r="X86" s="15"/>
      <c r="Y86" s="15"/>
    </row>
    <row r="87" spans="1:25" x14ac:dyDescent="0.2">
      <c r="A87" s="11">
        <v>197</v>
      </c>
      <c r="B87" s="12"/>
      <c r="C87" s="12" t="s">
        <v>105</v>
      </c>
      <c r="D87" s="9"/>
      <c r="E87" s="15">
        <v>0</v>
      </c>
      <c r="F87" s="9"/>
      <c r="G87" s="14">
        <v>0</v>
      </c>
      <c r="I87" s="15">
        <v>0</v>
      </c>
      <c r="K87" s="15">
        <v>0</v>
      </c>
      <c r="L87" s="9"/>
      <c r="M87" s="14">
        <v>0</v>
      </c>
      <c r="N87" s="9"/>
      <c r="O87" s="15">
        <v>0</v>
      </c>
      <c r="Q87" s="15">
        <v>0</v>
      </c>
      <c r="R87" s="15">
        <v>0</v>
      </c>
      <c r="S87" s="15">
        <v>0</v>
      </c>
      <c r="T87" s="15">
        <v>0</v>
      </c>
      <c r="U87" s="15">
        <v>0</v>
      </c>
      <c r="V87" s="15">
        <v>0</v>
      </c>
      <c r="X87" s="15"/>
      <c r="Y87" s="15"/>
    </row>
    <row r="88" spans="1:25" x14ac:dyDescent="0.2">
      <c r="A88" s="11">
        <v>199</v>
      </c>
      <c r="B88" s="12"/>
      <c r="C88" s="12" t="s">
        <v>106</v>
      </c>
      <c r="D88" s="9"/>
      <c r="E88" s="15">
        <v>5801205</v>
      </c>
      <c r="F88" s="9"/>
      <c r="G88" s="14">
        <v>4.8460739439892759E-3</v>
      </c>
      <c r="I88" s="15">
        <v>2756563</v>
      </c>
      <c r="K88" s="15">
        <v>5827360</v>
      </c>
      <c r="L88" s="9"/>
      <c r="M88" s="14">
        <v>4.8783489523248858E-3</v>
      </c>
      <c r="N88" s="9"/>
      <c r="O88" s="15">
        <v>3311815</v>
      </c>
      <c r="Q88" s="15">
        <v>2900687</v>
      </c>
      <c r="R88" s="15">
        <v>2756563</v>
      </c>
      <c r="S88" s="15">
        <v>2610485</v>
      </c>
      <c r="T88" s="15">
        <v>2471034</v>
      </c>
      <c r="U88" s="15">
        <v>2756563</v>
      </c>
      <c r="V88" s="15">
        <v>3091449</v>
      </c>
      <c r="X88" s="15"/>
      <c r="Y88" s="15"/>
    </row>
    <row r="89" spans="1:25" x14ac:dyDescent="0.2">
      <c r="A89" s="11">
        <v>200</v>
      </c>
      <c r="B89" s="12"/>
      <c r="C89" s="12" t="s">
        <v>107</v>
      </c>
      <c r="D89" s="9"/>
      <c r="E89" s="15">
        <v>175885</v>
      </c>
      <c r="F89" s="9"/>
      <c r="G89" s="14">
        <v>1.4692666706978184E-4</v>
      </c>
      <c r="I89" s="15">
        <v>83574</v>
      </c>
      <c r="K89" s="15">
        <v>176123</v>
      </c>
      <c r="L89" s="9"/>
      <c r="M89" s="14">
        <v>1.474405996077668E-4</v>
      </c>
      <c r="N89" s="9"/>
      <c r="O89" s="15">
        <v>100095</v>
      </c>
      <c r="Q89" s="15">
        <v>87944</v>
      </c>
      <c r="R89" s="15">
        <v>83574</v>
      </c>
      <c r="S89" s="15">
        <v>79145</v>
      </c>
      <c r="T89" s="15">
        <v>74917</v>
      </c>
      <c r="U89" s="15">
        <v>83574</v>
      </c>
      <c r="V89" s="15">
        <v>93727</v>
      </c>
      <c r="X89" s="15"/>
      <c r="Y89" s="15"/>
    </row>
    <row r="90" spans="1:25" x14ac:dyDescent="0.2">
      <c r="A90" s="11">
        <v>201</v>
      </c>
      <c r="B90" s="12"/>
      <c r="C90" s="12" t="s">
        <v>108</v>
      </c>
      <c r="D90" s="9"/>
      <c r="E90" s="15">
        <v>3918489</v>
      </c>
      <c r="F90" s="9"/>
      <c r="G90" s="14">
        <v>3.2733350127617613E-3</v>
      </c>
      <c r="I90" s="15">
        <v>1861951</v>
      </c>
      <c r="K90" s="15">
        <v>3761496</v>
      </c>
      <c r="L90" s="9"/>
      <c r="M90" s="14">
        <v>3.1489199347173079E-3</v>
      </c>
      <c r="N90" s="9"/>
      <c r="O90" s="15">
        <v>2137740</v>
      </c>
      <c r="Q90" s="15">
        <v>1959301</v>
      </c>
      <c r="R90" s="15">
        <v>1861951</v>
      </c>
      <c r="S90" s="15">
        <v>1763281</v>
      </c>
      <c r="T90" s="15">
        <v>1669087</v>
      </c>
      <c r="U90" s="15">
        <v>1861951</v>
      </c>
      <c r="V90" s="15">
        <v>2088153</v>
      </c>
      <c r="X90" s="15"/>
      <c r="Y90" s="15"/>
    </row>
    <row r="91" spans="1:25" x14ac:dyDescent="0.2">
      <c r="A91" s="11">
        <v>202</v>
      </c>
      <c r="B91" s="12"/>
      <c r="C91" s="12" t="s">
        <v>109</v>
      </c>
      <c r="D91" s="9"/>
      <c r="E91" s="15">
        <v>1303291</v>
      </c>
      <c r="F91" s="9"/>
      <c r="G91" s="14">
        <v>1.0887125272311057E-3</v>
      </c>
      <c r="I91" s="15">
        <v>619286</v>
      </c>
      <c r="K91" s="15">
        <v>1320988</v>
      </c>
      <c r="L91" s="9"/>
      <c r="M91" s="14">
        <v>1.1058593300969472E-3</v>
      </c>
      <c r="N91" s="9"/>
      <c r="O91" s="15">
        <v>750746</v>
      </c>
      <c r="Q91" s="15">
        <v>651665</v>
      </c>
      <c r="R91" s="15">
        <v>619286</v>
      </c>
      <c r="S91" s="15">
        <v>586468</v>
      </c>
      <c r="T91" s="15">
        <v>555139</v>
      </c>
      <c r="U91" s="15">
        <v>619286</v>
      </c>
      <c r="V91" s="15">
        <v>694521</v>
      </c>
      <c r="X91" s="15"/>
      <c r="Y91" s="15"/>
    </row>
    <row r="92" spans="1:25" x14ac:dyDescent="0.2">
      <c r="A92" s="11">
        <v>203</v>
      </c>
      <c r="B92" s="12"/>
      <c r="C92" s="12" t="s">
        <v>110</v>
      </c>
      <c r="D92" s="9"/>
      <c r="E92" s="15">
        <v>2906681</v>
      </c>
      <c r="F92" s="9"/>
      <c r="G92" s="14">
        <v>2.4281146861020583E-3</v>
      </c>
      <c r="I92" s="15">
        <v>1381168</v>
      </c>
      <c r="K92" s="15">
        <v>3223739</v>
      </c>
      <c r="L92" s="9"/>
      <c r="M92" s="14">
        <v>2.6987390127294138E-3</v>
      </c>
      <c r="N92" s="9"/>
      <c r="O92" s="15">
        <v>1832120</v>
      </c>
      <c r="Q92" s="15">
        <v>1453381</v>
      </c>
      <c r="R92" s="15">
        <v>1381168</v>
      </c>
      <c r="S92" s="15">
        <v>1307976</v>
      </c>
      <c r="T92" s="15">
        <v>1238104</v>
      </c>
      <c r="U92" s="15">
        <v>1381168</v>
      </c>
      <c r="V92" s="15">
        <v>1548962</v>
      </c>
      <c r="X92" s="15"/>
      <c r="Y92" s="15"/>
    </row>
    <row r="93" spans="1:25" x14ac:dyDescent="0.2">
      <c r="A93" s="11">
        <v>204</v>
      </c>
      <c r="B93" s="12"/>
      <c r="C93" s="12" t="s">
        <v>111</v>
      </c>
      <c r="D93" s="9"/>
      <c r="E93" s="15">
        <v>27560160</v>
      </c>
      <c r="F93" s="9"/>
      <c r="G93" s="14">
        <v>2.3022557083946436E-2</v>
      </c>
      <c r="I93" s="15">
        <v>13095783</v>
      </c>
      <c r="K93" s="15">
        <v>27223862</v>
      </c>
      <c r="L93" s="9"/>
      <c r="M93" s="14">
        <v>2.2790337076469838E-2</v>
      </c>
      <c r="N93" s="9"/>
      <c r="O93" s="15">
        <v>15471916</v>
      </c>
      <c r="Q93" s="15">
        <v>13780483</v>
      </c>
      <c r="R93" s="15">
        <v>13095783</v>
      </c>
      <c r="S93" s="15">
        <v>12401802</v>
      </c>
      <c r="T93" s="15">
        <v>11739301</v>
      </c>
      <c r="U93" s="15">
        <v>13095783</v>
      </c>
      <c r="V93" s="15">
        <v>14686746</v>
      </c>
      <c r="X93" s="15"/>
      <c r="Y93" s="15"/>
    </row>
    <row r="94" spans="1:25" x14ac:dyDescent="0.2">
      <c r="A94" s="11">
        <v>206</v>
      </c>
      <c r="B94" s="12"/>
      <c r="C94" s="12" t="s">
        <v>112</v>
      </c>
      <c r="D94" s="9"/>
      <c r="E94" s="15">
        <v>4183964</v>
      </c>
      <c r="F94" s="9"/>
      <c r="G94" s="14">
        <v>3.495101263097778E-3</v>
      </c>
      <c r="I94" s="15">
        <v>1988099</v>
      </c>
      <c r="K94" s="15">
        <v>4671690</v>
      </c>
      <c r="L94" s="9"/>
      <c r="M94" s="14">
        <v>3.9108848633148882E-3</v>
      </c>
      <c r="N94" s="9"/>
      <c r="O94" s="15">
        <v>2655024</v>
      </c>
      <c r="Q94" s="15">
        <v>2092045</v>
      </c>
      <c r="R94" s="15">
        <v>1988099</v>
      </c>
      <c r="S94" s="15">
        <v>1882744</v>
      </c>
      <c r="T94" s="15">
        <v>1782169</v>
      </c>
      <c r="U94" s="15">
        <v>1988099</v>
      </c>
      <c r="V94" s="15">
        <v>2229627</v>
      </c>
      <c r="X94" s="15"/>
      <c r="Y94" s="15"/>
    </row>
    <row r="95" spans="1:25" x14ac:dyDescent="0.2">
      <c r="A95" s="11">
        <v>207</v>
      </c>
      <c r="B95" s="12"/>
      <c r="C95" s="12" t="s">
        <v>113</v>
      </c>
      <c r="D95" s="9"/>
      <c r="E95" s="15">
        <v>0</v>
      </c>
      <c r="F95" s="9"/>
      <c r="G95" s="14">
        <v>0</v>
      </c>
      <c r="I95" s="15">
        <v>0</v>
      </c>
      <c r="K95" s="15">
        <v>0</v>
      </c>
      <c r="L95" s="9"/>
      <c r="M95" s="14">
        <v>0</v>
      </c>
      <c r="N95" s="9"/>
      <c r="O95" s="15">
        <v>0</v>
      </c>
      <c r="Q95" s="15">
        <v>0</v>
      </c>
      <c r="R95" s="15">
        <v>0</v>
      </c>
      <c r="S95" s="15">
        <v>0</v>
      </c>
      <c r="T95" s="15">
        <v>0</v>
      </c>
      <c r="U95" s="15">
        <v>0</v>
      </c>
      <c r="V95" s="15">
        <v>0</v>
      </c>
      <c r="X95" s="15"/>
      <c r="Y95" s="15"/>
    </row>
    <row r="96" spans="1:25" x14ac:dyDescent="0.2">
      <c r="A96" s="11">
        <v>208</v>
      </c>
      <c r="B96" s="12"/>
      <c r="C96" s="12" t="s">
        <v>114</v>
      </c>
      <c r="D96" s="9"/>
      <c r="E96" s="15">
        <v>95682789</v>
      </c>
      <c r="F96" s="9"/>
      <c r="G96" s="14">
        <v>7.9929233781795964E-2</v>
      </c>
      <c r="I96" s="15">
        <v>45465651</v>
      </c>
      <c r="K96" s="15">
        <v>92914945</v>
      </c>
      <c r="L96" s="9"/>
      <c r="M96" s="14">
        <v>7.7783340070988305E-2</v>
      </c>
      <c r="N96" s="9"/>
      <c r="O96" s="15">
        <v>52805588</v>
      </c>
      <c r="Q96" s="15">
        <v>47842777</v>
      </c>
      <c r="R96" s="15">
        <v>45465651</v>
      </c>
      <c r="S96" s="15">
        <v>43056303</v>
      </c>
      <c r="T96" s="15">
        <v>40756246</v>
      </c>
      <c r="U96" s="15">
        <v>45465651</v>
      </c>
      <c r="V96" s="15">
        <v>50989122</v>
      </c>
      <c r="X96" s="15"/>
      <c r="Y96" s="15"/>
    </row>
    <row r="97" spans="1:25" x14ac:dyDescent="0.2">
      <c r="A97" s="11">
        <v>209</v>
      </c>
      <c r="B97" s="12"/>
      <c r="C97" s="12" t="s">
        <v>115</v>
      </c>
      <c r="D97" s="9"/>
      <c r="E97" s="15">
        <v>0</v>
      </c>
      <c r="F97" s="9"/>
      <c r="G97" s="14">
        <v>0</v>
      </c>
      <c r="I97" s="15">
        <v>0</v>
      </c>
      <c r="K97" s="15">
        <v>0</v>
      </c>
      <c r="L97" s="9"/>
      <c r="M97" s="14">
        <v>0</v>
      </c>
      <c r="N97" s="9"/>
      <c r="O97" s="15">
        <v>0</v>
      </c>
      <c r="Q97" s="15">
        <v>0</v>
      </c>
      <c r="R97" s="15">
        <v>0</v>
      </c>
      <c r="S97" s="15">
        <v>0</v>
      </c>
      <c r="T97" s="15">
        <v>0</v>
      </c>
      <c r="U97" s="15">
        <v>0</v>
      </c>
      <c r="V97" s="15">
        <v>0</v>
      </c>
      <c r="X97" s="15"/>
      <c r="Y97" s="15"/>
    </row>
    <row r="98" spans="1:25" x14ac:dyDescent="0.2">
      <c r="A98" s="11">
        <v>211</v>
      </c>
      <c r="B98" s="12"/>
      <c r="C98" s="12" t="s">
        <v>116</v>
      </c>
      <c r="D98" s="9"/>
      <c r="E98" s="15">
        <v>7703303</v>
      </c>
      <c r="F98" s="9"/>
      <c r="G98" s="14">
        <v>6.4350037536950377E-3</v>
      </c>
      <c r="I98" s="15">
        <v>3660385</v>
      </c>
      <c r="K98" s="15">
        <v>7816900</v>
      </c>
      <c r="L98" s="9"/>
      <c r="M98" s="14">
        <v>6.5438836669483962E-3</v>
      </c>
      <c r="N98" s="9"/>
      <c r="O98" s="15">
        <v>4442517</v>
      </c>
      <c r="Q98" s="15">
        <v>3851765</v>
      </c>
      <c r="R98" s="15">
        <v>3660385</v>
      </c>
      <c r="S98" s="15">
        <v>3466411</v>
      </c>
      <c r="T98" s="15">
        <v>3281236</v>
      </c>
      <c r="U98" s="15">
        <v>3660385</v>
      </c>
      <c r="V98" s="15">
        <v>4105073</v>
      </c>
      <c r="X98" s="15"/>
      <c r="Y98" s="15"/>
    </row>
    <row r="99" spans="1:25" x14ac:dyDescent="0.2">
      <c r="A99" s="11">
        <v>212</v>
      </c>
      <c r="B99" s="12"/>
      <c r="C99" s="12" t="s">
        <v>117</v>
      </c>
      <c r="D99" s="9"/>
      <c r="E99" s="15">
        <v>7820165</v>
      </c>
      <c r="F99" s="9"/>
      <c r="G99" s="14">
        <v>6.5326251777340907E-3</v>
      </c>
      <c r="I99" s="15">
        <v>3715914</v>
      </c>
      <c r="K99" s="15">
        <v>8069494</v>
      </c>
      <c r="L99" s="9"/>
      <c r="M99" s="14">
        <v>6.7553416299476875E-3</v>
      </c>
      <c r="N99" s="9"/>
      <c r="O99" s="15">
        <v>4586069</v>
      </c>
      <c r="Q99" s="15">
        <v>3910197</v>
      </c>
      <c r="R99" s="15">
        <v>3715914</v>
      </c>
      <c r="S99" s="15">
        <v>3518998</v>
      </c>
      <c r="T99" s="15">
        <v>3331014</v>
      </c>
      <c r="U99" s="15">
        <v>3715914</v>
      </c>
      <c r="V99" s="15">
        <v>4167348</v>
      </c>
      <c r="X99" s="15"/>
      <c r="Y99" s="15"/>
    </row>
    <row r="100" spans="1:25" x14ac:dyDescent="0.2">
      <c r="A100" s="11">
        <v>213</v>
      </c>
      <c r="B100" s="12"/>
      <c r="C100" s="12" t="s">
        <v>118</v>
      </c>
      <c r="D100" s="9"/>
      <c r="E100" s="15">
        <v>10242889</v>
      </c>
      <c r="F100" s="9"/>
      <c r="G100" s="14">
        <v>8.5564632682476084E-3</v>
      </c>
      <c r="I100" s="15">
        <v>4867120</v>
      </c>
      <c r="K100" s="15">
        <v>10248592</v>
      </c>
      <c r="L100" s="9"/>
      <c r="M100" s="14">
        <v>8.5795639957039222E-3</v>
      </c>
      <c r="N100" s="9"/>
      <c r="O100" s="15">
        <v>5824499</v>
      </c>
      <c r="Q100" s="15">
        <v>5121592</v>
      </c>
      <c r="R100" s="15">
        <v>4867120</v>
      </c>
      <c r="S100" s="15">
        <v>4609198</v>
      </c>
      <c r="T100" s="15">
        <v>4362976</v>
      </c>
      <c r="U100" s="15">
        <v>4867120</v>
      </c>
      <c r="V100" s="15">
        <v>5458410</v>
      </c>
      <c r="X100" s="15"/>
      <c r="Y100" s="15"/>
    </row>
    <row r="101" spans="1:25" x14ac:dyDescent="0.2">
      <c r="A101" s="11">
        <v>214</v>
      </c>
      <c r="B101" s="12"/>
      <c r="C101" s="12" t="s">
        <v>119</v>
      </c>
      <c r="D101" s="9"/>
      <c r="E101" s="15">
        <v>10515820</v>
      </c>
      <c r="F101" s="9"/>
      <c r="G101" s="14">
        <v>8.7844579361841726E-3</v>
      </c>
      <c r="I101" s="15">
        <v>4996810</v>
      </c>
      <c r="K101" s="15">
        <v>10561424</v>
      </c>
      <c r="L101" s="9"/>
      <c r="M101" s="14">
        <v>8.8414499370999752E-3</v>
      </c>
      <c r="N101" s="9"/>
      <c r="O101" s="15">
        <v>6002288</v>
      </c>
      <c r="Q101" s="15">
        <v>5258063</v>
      </c>
      <c r="R101" s="15">
        <v>4996810</v>
      </c>
      <c r="S101" s="15">
        <v>4732016</v>
      </c>
      <c r="T101" s="15">
        <v>4479232</v>
      </c>
      <c r="U101" s="15">
        <v>4996810</v>
      </c>
      <c r="V101" s="15">
        <v>5603856</v>
      </c>
      <c r="X101" s="15"/>
      <c r="Y101" s="15"/>
    </row>
    <row r="102" spans="1:25" x14ac:dyDescent="0.2">
      <c r="A102" s="11">
        <v>215</v>
      </c>
      <c r="B102" s="12"/>
      <c r="C102" s="12" t="s">
        <v>120</v>
      </c>
      <c r="D102" s="9"/>
      <c r="E102" s="15">
        <v>8751115</v>
      </c>
      <c r="F102" s="9"/>
      <c r="G102" s="14">
        <v>7.3103002535427914E-3</v>
      </c>
      <c r="I102" s="15">
        <v>4158272</v>
      </c>
      <c r="K102" s="15">
        <v>9010357</v>
      </c>
      <c r="L102" s="9"/>
      <c r="M102" s="14">
        <v>7.5429809778395718E-3</v>
      </c>
      <c r="N102" s="9"/>
      <c r="O102" s="15">
        <v>5120781</v>
      </c>
      <c r="Q102" s="15">
        <v>4375683</v>
      </c>
      <c r="R102" s="15">
        <v>4158272</v>
      </c>
      <c r="S102" s="15">
        <v>3937914</v>
      </c>
      <c r="T102" s="15">
        <v>3727552</v>
      </c>
      <c r="U102" s="15">
        <v>4158272</v>
      </c>
      <c r="V102" s="15">
        <v>4663447</v>
      </c>
      <c r="X102" s="15"/>
      <c r="Y102" s="15"/>
    </row>
    <row r="103" spans="1:25" x14ac:dyDescent="0.2">
      <c r="A103" s="11">
        <v>216</v>
      </c>
      <c r="B103" s="12"/>
      <c r="C103" s="12" t="s">
        <v>121</v>
      </c>
      <c r="D103" s="9"/>
      <c r="E103" s="15">
        <v>43581290</v>
      </c>
      <c r="F103" s="9"/>
      <c r="G103" s="14">
        <v>3.6405911170944723E-2</v>
      </c>
      <c r="I103" s="15">
        <v>20708551</v>
      </c>
      <c r="K103" s="15">
        <v>42687092</v>
      </c>
      <c r="L103" s="9"/>
      <c r="M103" s="14">
        <v>3.5735312480436432E-2</v>
      </c>
      <c r="N103" s="9"/>
      <c r="O103" s="15">
        <v>24260004</v>
      </c>
      <c r="Q103" s="15">
        <v>21791277</v>
      </c>
      <c r="R103" s="15">
        <v>20708551</v>
      </c>
      <c r="S103" s="15">
        <v>19611149</v>
      </c>
      <c r="T103" s="15">
        <v>18563526</v>
      </c>
      <c r="U103" s="15">
        <v>20708551</v>
      </c>
      <c r="V103" s="15">
        <v>23224364</v>
      </c>
      <c r="X103" s="15"/>
      <c r="Y103" s="15"/>
    </row>
    <row r="104" spans="1:25" x14ac:dyDescent="0.2">
      <c r="A104" s="11">
        <v>217</v>
      </c>
      <c r="B104" s="12"/>
      <c r="C104" s="12" t="s">
        <v>122</v>
      </c>
      <c r="D104" s="9"/>
      <c r="E104" s="15">
        <v>18092948</v>
      </c>
      <c r="F104" s="9"/>
      <c r="G104" s="14">
        <v>1.5114060591334537E-2</v>
      </c>
      <c r="I104" s="15">
        <v>8597237</v>
      </c>
      <c r="K104" s="15">
        <v>16854525</v>
      </c>
      <c r="L104" s="9"/>
      <c r="M104" s="14">
        <v>1.4109691931798207E-2</v>
      </c>
      <c r="N104" s="9"/>
      <c r="O104" s="15">
        <v>9578793</v>
      </c>
      <c r="Q104" s="15">
        <v>9046735</v>
      </c>
      <c r="R104" s="15">
        <v>8597237</v>
      </c>
      <c r="S104" s="15">
        <v>8141646</v>
      </c>
      <c r="T104" s="15">
        <v>7706722</v>
      </c>
      <c r="U104" s="15">
        <v>8597237</v>
      </c>
      <c r="V104" s="15">
        <v>9641687</v>
      </c>
      <c r="X104" s="15"/>
      <c r="Y104" s="15"/>
    </row>
    <row r="105" spans="1:25" x14ac:dyDescent="0.2">
      <c r="A105" s="11">
        <v>218</v>
      </c>
      <c r="B105" s="12"/>
      <c r="C105" s="12" t="s">
        <v>123</v>
      </c>
      <c r="D105" s="9"/>
      <c r="E105" s="15">
        <v>1812368</v>
      </c>
      <c r="F105" s="9"/>
      <c r="G105" s="14">
        <v>1.5139732765382288E-3</v>
      </c>
      <c r="I105" s="15">
        <v>861182</v>
      </c>
      <c r="K105" s="15">
        <v>1846375</v>
      </c>
      <c r="L105" s="9"/>
      <c r="M105" s="14">
        <v>1.5456847606547153E-3</v>
      </c>
      <c r="N105" s="9"/>
      <c r="O105" s="15">
        <v>1049337</v>
      </c>
      <c r="Q105" s="15">
        <v>906208</v>
      </c>
      <c r="R105" s="15">
        <v>861182</v>
      </c>
      <c r="S105" s="15">
        <v>815546</v>
      </c>
      <c r="T105" s="15">
        <v>771979</v>
      </c>
      <c r="U105" s="15">
        <v>861182</v>
      </c>
      <c r="V105" s="15">
        <v>965804</v>
      </c>
      <c r="X105" s="15"/>
      <c r="Y105" s="15"/>
    </row>
    <row r="106" spans="1:25" x14ac:dyDescent="0.2">
      <c r="A106" s="11">
        <v>219</v>
      </c>
      <c r="B106" s="12"/>
      <c r="C106" s="12" t="s">
        <v>124</v>
      </c>
      <c r="D106" s="9"/>
      <c r="E106" s="15">
        <v>0</v>
      </c>
      <c r="F106" s="9"/>
      <c r="G106" s="14">
        <v>0</v>
      </c>
      <c r="I106" s="15">
        <v>0</v>
      </c>
      <c r="K106" s="15">
        <v>0</v>
      </c>
      <c r="L106" s="9"/>
      <c r="M106" s="14">
        <v>0</v>
      </c>
      <c r="N106" s="9"/>
      <c r="O106" s="15">
        <v>0</v>
      </c>
      <c r="Q106" s="15">
        <v>0</v>
      </c>
      <c r="R106" s="15">
        <v>0</v>
      </c>
      <c r="S106" s="15">
        <v>0</v>
      </c>
      <c r="T106" s="15">
        <v>0</v>
      </c>
      <c r="U106" s="15">
        <v>0</v>
      </c>
      <c r="V106" s="15">
        <v>0</v>
      </c>
      <c r="X106" s="15"/>
      <c r="Y106" s="15"/>
    </row>
    <row r="107" spans="1:25" x14ac:dyDescent="0.2">
      <c r="A107" s="11">
        <v>220</v>
      </c>
      <c r="B107" s="12"/>
      <c r="C107" s="12" t="s">
        <v>125</v>
      </c>
      <c r="D107" s="9"/>
      <c r="E107" s="15">
        <v>0</v>
      </c>
      <c r="F107" s="9"/>
      <c r="G107" s="14">
        <v>0</v>
      </c>
      <c r="I107" s="15">
        <v>0</v>
      </c>
      <c r="K107" s="15">
        <v>0</v>
      </c>
      <c r="L107" s="9"/>
      <c r="M107" s="14">
        <v>0</v>
      </c>
      <c r="N107" s="9"/>
      <c r="O107" s="15">
        <v>0</v>
      </c>
      <c r="Q107" s="15">
        <v>0</v>
      </c>
      <c r="R107" s="15">
        <v>0</v>
      </c>
      <c r="S107" s="15">
        <v>0</v>
      </c>
      <c r="T107" s="15">
        <v>0</v>
      </c>
      <c r="U107" s="15">
        <v>0</v>
      </c>
      <c r="V107" s="15">
        <v>0</v>
      </c>
      <c r="X107" s="15"/>
      <c r="Y107" s="15"/>
    </row>
    <row r="108" spans="1:25" x14ac:dyDescent="0.2">
      <c r="A108" s="11">
        <v>221</v>
      </c>
      <c r="B108" s="12"/>
      <c r="C108" s="12" t="s">
        <v>126</v>
      </c>
      <c r="D108" s="9"/>
      <c r="E108" s="15">
        <v>30363170</v>
      </c>
      <c r="F108" s="9"/>
      <c r="G108" s="14">
        <v>2.536406953278101E-2</v>
      </c>
      <c r="I108" s="15">
        <v>14427687</v>
      </c>
      <c r="K108" s="15">
        <v>30128331</v>
      </c>
      <c r="L108" s="9"/>
      <c r="M108" s="14">
        <v>2.5221800604244012E-2</v>
      </c>
      <c r="N108" s="9"/>
      <c r="O108" s="15">
        <v>17122587</v>
      </c>
      <c r="Q108" s="15">
        <v>15182024</v>
      </c>
      <c r="R108" s="15">
        <v>14427687</v>
      </c>
      <c r="S108" s="15">
        <v>13663125</v>
      </c>
      <c r="T108" s="15">
        <v>12933244</v>
      </c>
      <c r="U108" s="15">
        <v>14427687</v>
      </c>
      <c r="V108" s="15">
        <v>16180459</v>
      </c>
      <c r="X108" s="15"/>
      <c r="Y108" s="15"/>
    </row>
    <row r="109" spans="1:25" x14ac:dyDescent="0.2">
      <c r="A109" s="11">
        <v>222</v>
      </c>
      <c r="B109" s="12"/>
      <c r="C109" s="12" t="s">
        <v>127</v>
      </c>
      <c r="D109" s="9"/>
      <c r="E109" s="15">
        <v>2161557</v>
      </c>
      <c r="F109" s="9"/>
      <c r="G109" s="14">
        <v>1.8056705557117231E-3</v>
      </c>
      <c r="I109" s="15">
        <v>1027108</v>
      </c>
      <c r="K109" s="15">
        <v>2311682</v>
      </c>
      <c r="L109" s="9"/>
      <c r="M109" s="14">
        <v>1.9352144818250972E-3</v>
      </c>
      <c r="N109" s="9"/>
      <c r="O109" s="15">
        <v>1313778</v>
      </c>
      <c r="Q109" s="15">
        <v>1080809</v>
      </c>
      <c r="R109" s="15">
        <v>1027108</v>
      </c>
      <c r="S109" s="15">
        <v>972679</v>
      </c>
      <c r="T109" s="15">
        <v>920719</v>
      </c>
      <c r="U109" s="15">
        <v>1027108</v>
      </c>
      <c r="V109" s="15">
        <v>1151888</v>
      </c>
      <c r="X109" s="15"/>
      <c r="Y109" s="15"/>
    </row>
    <row r="110" spans="1:25" x14ac:dyDescent="0.2">
      <c r="A110" s="11">
        <v>223</v>
      </c>
      <c r="B110" s="12"/>
      <c r="C110" s="12" t="s">
        <v>128</v>
      </c>
      <c r="D110" s="9"/>
      <c r="E110" s="15">
        <v>2950040</v>
      </c>
      <c r="F110" s="9"/>
      <c r="G110" s="14">
        <v>2.4643349058904355E-3</v>
      </c>
      <c r="I110" s="15">
        <v>1401773</v>
      </c>
      <c r="K110" s="15">
        <v>2708182</v>
      </c>
      <c r="L110" s="9"/>
      <c r="M110" s="14">
        <v>2.2671427237042356E-3</v>
      </c>
      <c r="N110" s="9"/>
      <c r="O110" s="15">
        <v>1539121</v>
      </c>
      <c r="Q110" s="15">
        <v>1475063</v>
      </c>
      <c r="R110" s="15">
        <v>1401773</v>
      </c>
      <c r="S110" s="15">
        <v>1327489</v>
      </c>
      <c r="T110" s="15">
        <v>1256575</v>
      </c>
      <c r="U110" s="15">
        <v>1401773</v>
      </c>
      <c r="V110" s="15">
        <v>1572070</v>
      </c>
      <c r="X110" s="15"/>
      <c r="Y110" s="15"/>
    </row>
    <row r="111" spans="1:25" x14ac:dyDescent="0.2">
      <c r="A111" s="11">
        <v>226</v>
      </c>
      <c r="B111" s="12"/>
      <c r="C111" s="12" t="s">
        <v>129</v>
      </c>
      <c r="D111" s="9"/>
      <c r="E111" s="15">
        <v>160362</v>
      </c>
      <c r="F111" s="9"/>
      <c r="G111" s="14">
        <v>1.3395942908516563E-4</v>
      </c>
      <c r="I111" s="15">
        <v>76199</v>
      </c>
      <c r="K111" s="15">
        <v>150436</v>
      </c>
      <c r="L111" s="9"/>
      <c r="M111" s="14">
        <v>1.259368398368981E-4</v>
      </c>
      <c r="N111" s="9"/>
      <c r="O111" s="15">
        <v>85498</v>
      </c>
      <c r="Q111" s="15">
        <v>80183</v>
      </c>
      <c r="R111" s="15">
        <v>76199</v>
      </c>
      <c r="S111" s="15">
        <v>72161</v>
      </c>
      <c r="T111" s="15">
        <v>68306</v>
      </c>
      <c r="U111" s="15">
        <v>76199</v>
      </c>
      <c r="V111" s="15">
        <v>85456</v>
      </c>
      <c r="X111" s="15"/>
      <c r="Y111" s="15"/>
    </row>
    <row r="112" spans="1:25" x14ac:dyDescent="0.2">
      <c r="A112" s="11">
        <v>229</v>
      </c>
      <c r="B112" s="12"/>
      <c r="C112" s="12" t="s">
        <v>130</v>
      </c>
      <c r="D112" s="9"/>
      <c r="E112" s="15">
        <v>11219386</v>
      </c>
      <c r="F112" s="9"/>
      <c r="G112" s="14">
        <v>9.372186323730684E-3</v>
      </c>
      <c r="I112" s="15">
        <v>5331125</v>
      </c>
      <c r="K112" s="15">
        <v>11275400</v>
      </c>
      <c r="L112" s="9"/>
      <c r="M112" s="14">
        <v>9.4391518246760148E-3</v>
      </c>
      <c r="N112" s="9"/>
      <c r="O112" s="15">
        <v>6408057</v>
      </c>
      <c r="Q112" s="15">
        <v>5609858</v>
      </c>
      <c r="R112" s="15">
        <v>5331125</v>
      </c>
      <c r="S112" s="15">
        <v>5048614</v>
      </c>
      <c r="T112" s="15">
        <v>4778919</v>
      </c>
      <c r="U112" s="15">
        <v>5331125</v>
      </c>
      <c r="V112" s="15">
        <v>5978786</v>
      </c>
      <c r="X112" s="15"/>
      <c r="Y112" s="15"/>
    </row>
    <row r="113" spans="1:25" x14ac:dyDescent="0.2">
      <c r="A113" s="11">
        <v>230</v>
      </c>
      <c r="B113" s="12"/>
      <c r="C113" s="12" t="s">
        <v>131</v>
      </c>
      <c r="D113" s="9"/>
      <c r="E113" s="15">
        <v>0</v>
      </c>
      <c r="F113" s="9"/>
      <c r="G113" s="14">
        <v>0</v>
      </c>
      <c r="I113" s="15">
        <v>0</v>
      </c>
      <c r="K113" s="15">
        <v>0</v>
      </c>
      <c r="L113" s="9"/>
      <c r="M113" s="14">
        <v>0</v>
      </c>
      <c r="N113" s="9"/>
      <c r="O113" s="15">
        <v>0</v>
      </c>
      <c r="Q113" s="15">
        <v>0</v>
      </c>
      <c r="R113" s="15">
        <v>0</v>
      </c>
      <c r="S113" s="15">
        <v>0</v>
      </c>
      <c r="T113" s="15">
        <v>0</v>
      </c>
      <c r="U113" s="15">
        <v>0</v>
      </c>
      <c r="V113" s="15">
        <v>0</v>
      </c>
      <c r="X113" s="15"/>
      <c r="Y113" s="15"/>
    </row>
    <row r="114" spans="1:25" x14ac:dyDescent="0.2">
      <c r="A114" s="11">
        <v>231</v>
      </c>
      <c r="B114" s="12"/>
      <c r="C114" s="12" t="s">
        <v>132</v>
      </c>
      <c r="D114" s="9"/>
      <c r="E114" s="15">
        <v>0</v>
      </c>
      <c r="F114" s="9"/>
      <c r="G114" s="14">
        <v>0</v>
      </c>
      <c r="I114" s="15">
        <v>0</v>
      </c>
      <c r="K114" s="15">
        <v>0</v>
      </c>
      <c r="L114" s="9"/>
      <c r="M114" s="14">
        <v>0</v>
      </c>
      <c r="N114" s="9"/>
      <c r="O114" s="15">
        <v>0</v>
      </c>
      <c r="Q114" s="15">
        <v>0</v>
      </c>
      <c r="R114" s="15">
        <v>0</v>
      </c>
      <c r="S114" s="15">
        <v>0</v>
      </c>
      <c r="T114" s="15">
        <v>0</v>
      </c>
      <c r="U114" s="15">
        <v>0</v>
      </c>
      <c r="V114" s="15">
        <v>0</v>
      </c>
      <c r="X114" s="15"/>
      <c r="Y114" s="15"/>
    </row>
    <row r="115" spans="1:25" x14ac:dyDescent="0.2">
      <c r="A115" s="11">
        <v>232</v>
      </c>
      <c r="B115" s="12"/>
      <c r="C115" s="12" t="s">
        <v>133</v>
      </c>
      <c r="D115" s="9"/>
      <c r="E115" s="15">
        <v>0</v>
      </c>
      <c r="F115" s="9"/>
      <c r="G115" s="14">
        <v>0</v>
      </c>
      <c r="I115" s="15">
        <v>0</v>
      </c>
      <c r="K115" s="15">
        <v>0</v>
      </c>
      <c r="L115" s="9"/>
      <c r="M115" s="14">
        <v>0</v>
      </c>
      <c r="N115" s="9"/>
      <c r="O115" s="15">
        <v>0</v>
      </c>
      <c r="Q115" s="15">
        <v>0</v>
      </c>
      <c r="R115" s="15">
        <v>0</v>
      </c>
      <c r="S115" s="15">
        <v>0</v>
      </c>
      <c r="T115" s="15">
        <v>0</v>
      </c>
      <c r="U115" s="15">
        <v>0</v>
      </c>
      <c r="V115" s="15">
        <v>0</v>
      </c>
      <c r="X115" s="15"/>
      <c r="Y115" s="15"/>
    </row>
    <row r="116" spans="1:25" x14ac:dyDescent="0.2">
      <c r="A116" s="11">
        <v>233</v>
      </c>
      <c r="B116" s="12"/>
      <c r="C116" s="12" t="s">
        <v>134</v>
      </c>
      <c r="D116" s="9"/>
      <c r="E116" s="15">
        <v>99255</v>
      </c>
      <c r="F116" s="9"/>
      <c r="G116" s="14">
        <v>8.2913303237974794E-5</v>
      </c>
      <c r="I116" s="15">
        <v>47161</v>
      </c>
      <c r="K116" s="15">
        <v>106735</v>
      </c>
      <c r="L116" s="9"/>
      <c r="M116" s="14">
        <v>8.9352738706103063E-5</v>
      </c>
      <c r="N116" s="9"/>
      <c r="O116" s="15">
        <v>60659</v>
      </c>
      <c r="Q116" s="15">
        <v>49627</v>
      </c>
      <c r="R116" s="15">
        <v>47161</v>
      </c>
      <c r="S116" s="15">
        <v>44662</v>
      </c>
      <c r="T116" s="15">
        <v>42276</v>
      </c>
      <c r="U116" s="15">
        <v>47161</v>
      </c>
      <c r="V116" s="15">
        <v>52890</v>
      </c>
      <c r="X116" s="15"/>
      <c r="Y116" s="15"/>
    </row>
    <row r="117" spans="1:25" x14ac:dyDescent="0.2">
      <c r="A117" s="11">
        <v>234</v>
      </c>
      <c r="B117" s="12"/>
      <c r="C117" s="12" t="s">
        <v>135</v>
      </c>
      <c r="D117" s="9"/>
      <c r="E117" s="15">
        <v>1026605</v>
      </c>
      <c r="F117" s="9"/>
      <c r="G117" s="14">
        <v>8.5758109587044597E-4</v>
      </c>
      <c r="I117" s="15">
        <v>487811</v>
      </c>
      <c r="K117" s="15">
        <v>974822</v>
      </c>
      <c r="L117" s="9"/>
      <c r="M117" s="14">
        <v>8.1606797630543685E-4</v>
      </c>
      <c r="N117" s="9"/>
      <c r="O117" s="15">
        <v>554011</v>
      </c>
      <c r="Q117" s="15">
        <v>513316</v>
      </c>
      <c r="R117" s="15">
        <v>487811</v>
      </c>
      <c r="S117" s="15">
        <v>461961</v>
      </c>
      <c r="T117" s="15">
        <v>437283</v>
      </c>
      <c r="U117" s="15">
        <v>487811</v>
      </c>
      <c r="V117" s="15">
        <v>547074</v>
      </c>
      <c r="X117" s="15"/>
      <c r="Y117" s="15"/>
    </row>
    <row r="118" spans="1:25" x14ac:dyDescent="0.2">
      <c r="A118" s="11">
        <v>236</v>
      </c>
      <c r="B118" s="12"/>
      <c r="C118" s="12" t="s">
        <v>136</v>
      </c>
      <c r="D118" s="9"/>
      <c r="E118" s="15">
        <v>83276031</v>
      </c>
      <c r="F118" s="9"/>
      <c r="G118" s="14">
        <v>6.9565168613752351E-2</v>
      </c>
      <c r="I118" s="15">
        <v>39570323</v>
      </c>
      <c r="K118" s="15">
        <v>81345359</v>
      </c>
      <c r="L118" s="9"/>
      <c r="M118" s="14">
        <v>6.8097911722313664E-2</v>
      </c>
      <c r="N118" s="9"/>
      <c r="O118" s="15">
        <v>46230342</v>
      </c>
      <c r="Q118" s="15">
        <v>41639217</v>
      </c>
      <c r="R118" s="15">
        <v>39570323</v>
      </c>
      <c r="S118" s="15">
        <v>37473385</v>
      </c>
      <c r="T118" s="15">
        <v>35471566</v>
      </c>
      <c r="U118" s="15">
        <v>39570323</v>
      </c>
      <c r="V118" s="15">
        <v>44377591</v>
      </c>
      <c r="X118" s="15"/>
      <c r="Y118" s="15"/>
    </row>
    <row r="119" spans="1:25" x14ac:dyDescent="0.2">
      <c r="A119" s="11">
        <v>238</v>
      </c>
      <c r="B119" s="12"/>
      <c r="C119" s="12" t="s">
        <v>137</v>
      </c>
      <c r="D119" s="9"/>
      <c r="E119" s="15">
        <v>2728331</v>
      </c>
      <c r="F119" s="9"/>
      <c r="G119" s="14">
        <v>2.279128865412997E-3</v>
      </c>
      <c r="I119" s="15">
        <v>1296423</v>
      </c>
      <c r="K119" s="15">
        <v>2665626</v>
      </c>
      <c r="L119" s="9"/>
      <c r="M119" s="14">
        <v>2.2315171543185897E-3</v>
      </c>
      <c r="N119" s="9"/>
      <c r="O119" s="15">
        <v>1514933</v>
      </c>
      <c r="Q119" s="15">
        <v>1364205</v>
      </c>
      <c r="R119" s="15">
        <v>1296423</v>
      </c>
      <c r="S119" s="15">
        <v>1227722</v>
      </c>
      <c r="T119" s="15">
        <v>1162137</v>
      </c>
      <c r="U119" s="15">
        <v>1296423</v>
      </c>
      <c r="V119" s="15">
        <v>1453921</v>
      </c>
      <c r="X119" s="15"/>
      <c r="Y119" s="15"/>
    </row>
    <row r="120" spans="1:25" x14ac:dyDescent="0.2">
      <c r="A120" s="11">
        <v>239</v>
      </c>
      <c r="B120" s="12"/>
      <c r="C120" s="12" t="s">
        <v>138</v>
      </c>
      <c r="D120" s="9"/>
      <c r="E120" s="15">
        <v>440795</v>
      </c>
      <c r="F120" s="9"/>
      <c r="G120" s="14">
        <v>3.6822094101841818E-4</v>
      </c>
      <c r="I120" s="15">
        <v>209450</v>
      </c>
      <c r="K120" s="15">
        <v>418370</v>
      </c>
      <c r="L120" s="9"/>
      <c r="M120" s="14">
        <v>3.5023661678430074E-4</v>
      </c>
      <c r="N120" s="9"/>
      <c r="O120" s="15">
        <v>237768</v>
      </c>
      <c r="Q120" s="15">
        <v>220401</v>
      </c>
      <c r="R120" s="15">
        <v>209450</v>
      </c>
      <c r="S120" s="15">
        <v>198351</v>
      </c>
      <c r="T120" s="15">
        <v>187755</v>
      </c>
      <c r="U120" s="15">
        <v>209450</v>
      </c>
      <c r="V120" s="15">
        <v>234895</v>
      </c>
      <c r="X120" s="15"/>
      <c r="Y120" s="15"/>
    </row>
    <row r="121" spans="1:25" x14ac:dyDescent="0.2">
      <c r="A121" s="11">
        <v>241</v>
      </c>
      <c r="B121" s="12"/>
      <c r="C121" s="12" t="s">
        <v>139</v>
      </c>
      <c r="D121" s="9"/>
      <c r="E121" s="15">
        <v>1476599</v>
      </c>
      <c r="F121" s="9"/>
      <c r="G121" s="14">
        <v>1.2334864807605696E-3</v>
      </c>
      <c r="I121" s="15">
        <v>701639</v>
      </c>
      <c r="K121" s="15">
        <v>1444934</v>
      </c>
      <c r="L121" s="9"/>
      <c r="M121" s="14">
        <v>1.209620182222929E-3</v>
      </c>
      <c r="N121" s="9"/>
      <c r="O121" s="15">
        <v>821189</v>
      </c>
      <c r="Q121" s="15">
        <v>738323</v>
      </c>
      <c r="R121" s="15">
        <v>701639</v>
      </c>
      <c r="S121" s="15">
        <v>664457</v>
      </c>
      <c r="T121" s="15">
        <v>628962</v>
      </c>
      <c r="U121" s="15">
        <v>701639</v>
      </c>
      <c r="V121" s="15">
        <v>786879</v>
      </c>
      <c r="X121" s="15"/>
      <c r="Y121" s="15"/>
    </row>
    <row r="122" spans="1:25" x14ac:dyDescent="0.2">
      <c r="A122" s="11">
        <v>242</v>
      </c>
      <c r="B122" s="12"/>
      <c r="C122" s="12" t="s">
        <v>140</v>
      </c>
      <c r="D122" s="9"/>
      <c r="E122" s="15">
        <v>11848153</v>
      </c>
      <c r="F122" s="9"/>
      <c r="G122" s="14">
        <v>9.8974308850830767E-3</v>
      </c>
      <c r="I122" s="15">
        <v>5629893</v>
      </c>
      <c r="K122" s="15">
        <v>11732936</v>
      </c>
      <c r="L122" s="9"/>
      <c r="M122" s="14">
        <v>9.822176087163818E-3</v>
      </c>
      <c r="N122" s="9"/>
      <c r="O122" s="15">
        <v>6668084</v>
      </c>
      <c r="Q122" s="15">
        <v>5924246</v>
      </c>
      <c r="R122" s="15">
        <v>5629893</v>
      </c>
      <c r="S122" s="15">
        <v>5331550</v>
      </c>
      <c r="T122" s="15">
        <v>5046740</v>
      </c>
      <c r="U122" s="15">
        <v>5629893</v>
      </c>
      <c r="V122" s="15">
        <v>6313850</v>
      </c>
      <c r="X122" s="15"/>
      <c r="Y122" s="15"/>
    </row>
    <row r="123" spans="1:25" x14ac:dyDescent="0.2">
      <c r="A123" s="11">
        <v>245</v>
      </c>
      <c r="B123" s="12"/>
      <c r="C123" s="12" t="s">
        <v>141</v>
      </c>
      <c r="D123" s="9"/>
      <c r="E123" s="15">
        <v>634073</v>
      </c>
      <c r="F123" s="9"/>
      <c r="G123" s="14">
        <v>5.2967696261158016E-4</v>
      </c>
      <c r="I123" s="15">
        <v>301293</v>
      </c>
      <c r="K123" s="15">
        <v>637809</v>
      </c>
      <c r="L123" s="9"/>
      <c r="M123" s="14">
        <v>5.3393901645571633E-4</v>
      </c>
      <c r="N123" s="9"/>
      <c r="O123" s="15">
        <v>362480</v>
      </c>
      <c r="Q123" s="15">
        <v>317046</v>
      </c>
      <c r="R123" s="15">
        <v>301293</v>
      </c>
      <c r="S123" s="15">
        <v>285327</v>
      </c>
      <c r="T123" s="15">
        <v>270085</v>
      </c>
      <c r="U123" s="15">
        <v>301293</v>
      </c>
      <c r="V123" s="15">
        <v>337896</v>
      </c>
      <c r="X123" s="15"/>
      <c r="Y123" s="15"/>
    </row>
    <row r="124" spans="1:25" x14ac:dyDescent="0.2">
      <c r="A124" s="11">
        <v>246</v>
      </c>
      <c r="B124" s="12"/>
      <c r="C124" s="12" t="s">
        <v>142</v>
      </c>
      <c r="D124" s="9"/>
      <c r="E124" s="15">
        <v>0</v>
      </c>
      <c r="F124" s="9"/>
      <c r="G124" s="14">
        <v>0</v>
      </c>
      <c r="I124" s="15">
        <v>0</v>
      </c>
      <c r="K124" s="15">
        <v>0</v>
      </c>
      <c r="L124" s="9"/>
      <c r="M124" s="14">
        <v>0</v>
      </c>
      <c r="N124" s="9"/>
      <c r="O124" s="15">
        <v>0</v>
      </c>
      <c r="Q124" s="15">
        <v>0</v>
      </c>
      <c r="R124" s="15">
        <v>0</v>
      </c>
      <c r="S124" s="15">
        <v>0</v>
      </c>
      <c r="T124" s="15">
        <v>0</v>
      </c>
      <c r="U124" s="15">
        <v>0</v>
      </c>
      <c r="V124" s="15">
        <v>0</v>
      </c>
      <c r="X124" s="15"/>
      <c r="Y124" s="15"/>
    </row>
    <row r="125" spans="1:25" x14ac:dyDescent="0.2">
      <c r="A125" s="11">
        <v>247</v>
      </c>
      <c r="B125" s="12"/>
      <c r="C125" s="12" t="s">
        <v>143</v>
      </c>
      <c r="D125" s="9"/>
      <c r="E125" s="15">
        <v>50092402</v>
      </c>
      <c r="F125" s="9"/>
      <c r="G125" s="14">
        <v>4.1845010497652865E-2</v>
      </c>
      <c r="I125" s="15">
        <v>23802438</v>
      </c>
      <c r="K125" s="15">
        <v>48628334</v>
      </c>
      <c r="L125" s="9"/>
      <c r="M125" s="14">
        <v>4.070899725127753E-2</v>
      </c>
      <c r="N125" s="9"/>
      <c r="O125" s="15">
        <v>27636542</v>
      </c>
      <c r="Q125" s="15">
        <v>25046924</v>
      </c>
      <c r="R125" s="15">
        <v>23802438</v>
      </c>
      <c r="S125" s="15">
        <v>22541082</v>
      </c>
      <c r="T125" s="15">
        <v>21336944</v>
      </c>
      <c r="U125" s="15">
        <v>23802438</v>
      </c>
      <c r="V125" s="15">
        <v>26694117</v>
      </c>
      <c r="X125" s="15"/>
      <c r="Y125" s="15"/>
    </row>
    <row r="126" spans="1:25" x14ac:dyDescent="0.2">
      <c r="A126" s="11">
        <v>261</v>
      </c>
      <c r="B126" s="12"/>
      <c r="C126" s="12" t="s">
        <v>144</v>
      </c>
      <c r="D126" s="9"/>
      <c r="E126" s="15">
        <v>2689798</v>
      </c>
      <c r="F126" s="9"/>
      <c r="G126" s="14">
        <v>2.2469400757936437E-3</v>
      </c>
      <c r="I126" s="15">
        <v>1278116</v>
      </c>
      <c r="K126" s="15">
        <v>2883127</v>
      </c>
      <c r="L126" s="9"/>
      <c r="M126" s="14">
        <v>2.413597165761098E-3</v>
      </c>
      <c r="N126" s="9"/>
      <c r="O126" s="15">
        <v>1638546</v>
      </c>
      <c r="Q126" s="15">
        <v>1344941</v>
      </c>
      <c r="R126" s="15">
        <v>1278116</v>
      </c>
      <c r="S126" s="15">
        <v>1210385</v>
      </c>
      <c r="T126" s="15">
        <v>1145727</v>
      </c>
      <c r="U126" s="15">
        <v>1278116</v>
      </c>
      <c r="V126" s="15">
        <v>1433390</v>
      </c>
      <c r="X126" s="15"/>
      <c r="Y126" s="15"/>
    </row>
    <row r="127" spans="1:25" x14ac:dyDescent="0.2">
      <c r="A127" s="11">
        <v>262</v>
      </c>
      <c r="B127" s="12"/>
      <c r="C127" s="12" t="s">
        <v>145</v>
      </c>
      <c r="D127" s="9"/>
      <c r="E127" s="15">
        <v>10158554</v>
      </c>
      <c r="F127" s="9"/>
      <c r="G127" s="14">
        <v>8.4860134830622314E-3</v>
      </c>
      <c r="I127" s="15">
        <v>4827047</v>
      </c>
      <c r="K127" s="15">
        <v>10511677</v>
      </c>
      <c r="L127" s="9"/>
      <c r="M127" s="14">
        <v>8.7998044534965403E-3</v>
      </c>
      <c r="N127" s="9"/>
      <c r="O127" s="15">
        <v>5974016</v>
      </c>
      <c r="Q127" s="15">
        <v>5079424</v>
      </c>
      <c r="R127" s="15">
        <v>4827047</v>
      </c>
      <c r="S127" s="15">
        <v>4571249</v>
      </c>
      <c r="T127" s="15">
        <v>4327054</v>
      </c>
      <c r="U127" s="15">
        <v>4827047</v>
      </c>
      <c r="V127" s="15">
        <v>5413469</v>
      </c>
      <c r="X127" s="15"/>
      <c r="Y127" s="15"/>
    </row>
    <row r="128" spans="1:25" x14ac:dyDescent="0.2">
      <c r="A128" s="11">
        <v>263</v>
      </c>
      <c r="B128" s="12"/>
      <c r="C128" s="12" t="s">
        <v>146</v>
      </c>
      <c r="D128" s="9"/>
      <c r="E128" s="15">
        <v>213637</v>
      </c>
      <c r="F128" s="9"/>
      <c r="G128" s="14">
        <v>1.784630433111805E-4</v>
      </c>
      <c r="I128" s="15">
        <v>101515</v>
      </c>
      <c r="K128" s="15">
        <v>239226</v>
      </c>
      <c r="L128" s="9"/>
      <c r="M128" s="14">
        <v>2.0026700023147243E-4</v>
      </c>
      <c r="N128" s="9"/>
      <c r="O128" s="15">
        <v>135957</v>
      </c>
      <c r="Q128" s="15">
        <v>106823</v>
      </c>
      <c r="R128" s="15">
        <v>101515</v>
      </c>
      <c r="S128" s="15">
        <v>96135</v>
      </c>
      <c r="T128" s="15">
        <v>91000</v>
      </c>
      <c r="U128" s="15">
        <v>101515</v>
      </c>
      <c r="V128" s="15">
        <v>113848</v>
      </c>
      <c r="X128" s="15"/>
      <c r="Y128" s="15"/>
    </row>
    <row r="129" spans="1:25" x14ac:dyDescent="0.2">
      <c r="A129" s="11">
        <v>268</v>
      </c>
      <c r="B129" s="12"/>
      <c r="C129" s="12" t="s">
        <v>147</v>
      </c>
      <c r="D129" s="9"/>
      <c r="E129" s="15">
        <v>3896924</v>
      </c>
      <c r="F129" s="9"/>
      <c r="G129" s="14">
        <v>3.2553205511797055E-3</v>
      </c>
      <c r="I129" s="15">
        <v>1851702</v>
      </c>
      <c r="K129" s="15">
        <v>3883874</v>
      </c>
      <c r="L129" s="9"/>
      <c r="M129" s="14">
        <v>3.2513681424970941E-3</v>
      </c>
      <c r="N129" s="9"/>
      <c r="O129" s="15">
        <v>2207288</v>
      </c>
      <c r="Q129" s="15">
        <v>1948516</v>
      </c>
      <c r="R129" s="15">
        <v>1851702</v>
      </c>
      <c r="S129" s="15">
        <v>1753575</v>
      </c>
      <c r="T129" s="15">
        <v>1659900</v>
      </c>
      <c r="U129" s="15">
        <v>1851702</v>
      </c>
      <c r="V129" s="15">
        <v>2076659</v>
      </c>
      <c r="X129" s="15"/>
      <c r="Y129" s="15"/>
    </row>
    <row r="130" spans="1:25" x14ac:dyDescent="0.2">
      <c r="A130" s="11">
        <v>270</v>
      </c>
      <c r="C130" s="12" t="s">
        <v>148</v>
      </c>
      <c r="D130" s="9"/>
      <c r="E130" s="15">
        <v>1263633</v>
      </c>
      <c r="F130" s="9"/>
      <c r="G130" s="14">
        <v>1.0555839616191809E-3</v>
      </c>
      <c r="I130" s="15">
        <v>600440</v>
      </c>
      <c r="K130" s="15">
        <v>1158952</v>
      </c>
      <c r="L130" s="9"/>
      <c r="M130" s="14">
        <v>9.7021160096421558E-4</v>
      </c>
      <c r="N130" s="9"/>
      <c r="O130" s="15">
        <v>658657</v>
      </c>
      <c r="Q130" s="15">
        <v>631833</v>
      </c>
      <c r="R130" s="15">
        <v>600440</v>
      </c>
      <c r="S130" s="15">
        <v>568621</v>
      </c>
      <c r="T130" s="15">
        <v>538245</v>
      </c>
      <c r="U130" s="15">
        <v>600440</v>
      </c>
      <c r="V130" s="15">
        <v>673385</v>
      </c>
      <c r="X130" s="15"/>
      <c r="Y130" s="15"/>
    </row>
    <row r="131" spans="1:25" x14ac:dyDescent="0.2">
      <c r="A131" s="11">
        <v>275</v>
      </c>
      <c r="C131" s="12" t="s">
        <v>149</v>
      </c>
      <c r="D131" s="9"/>
      <c r="E131" s="15">
        <v>1655887</v>
      </c>
      <c r="F131" s="9"/>
      <c r="G131" s="14">
        <v>1.3832558657883268E-3</v>
      </c>
      <c r="I131" s="15">
        <v>786825</v>
      </c>
      <c r="K131" s="15">
        <v>1673757</v>
      </c>
      <c r="L131" s="9"/>
      <c r="M131" s="14">
        <v>1.4011783564764223E-3</v>
      </c>
      <c r="N131" s="9"/>
      <c r="O131" s="15">
        <v>951233</v>
      </c>
      <c r="Q131" s="15">
        <v>827963</v>
      </c>
      <c r="R131" s="15">
        <v>786825</v>
      </c>
      <c r="S131" s="15">
        <v>745129</v>
      </c>
      <c r="T131" s="15">
        <v>705324</v>
      </c>
      <c r="U131" s="15">
        <v>786825</v>
      </c>
      <c r="V131" s="15">
        <v>882414</v>
      </c>
      <c r="X131" s="15"/>
      <c r="Y131" s="15"/>
    </row>
    <row r="132" spans="1:25" x14ac:dyDescent="0.2">
      <c r="A132" s="11">
        <v>276</v>
      </c>
      <c r="C132" s="12" t="s">
        <v>150</v>
      </c>
      <c r="D132" s="9"/>
      <c r="E132" s="15">
        <v>2249999</v>
      </c>
      <c r="F132" s="9"/>
      <c r="G132" s="14">
        <v>1.8795511497873159E-3</v>
      </c>
      <c r="I132" s="15">
        <v>1069134</v>
      </c>
      <c r="K132" s="15">
        <v>2358576</v>
      </c>
      <c r="L132" s="9"/>
      <c r="M132" s="14">
        <v>1.9744715889491332E-3</v>
      </c>
      <c r="N132" s="9"/>
      <c r="O132" s="15">
        <v>1340431</v>
      </c>
      <c r="Q132" s="15">
        <v>1125033</v>
      </c>
      <c r="R132" s="15">
        <v>1069134</v>
      </c>
      <c r="S132" s="15">
        <v>1012478</v>
      </c>
      <c r="T132" s="15">
        <v>958391</v>
      </c>
      <c r="U132" s="15">
        <v>1069134</v>
      </c>
      <c r="V132" s="15">
        <v>1199020</v>
      </c>
      <c r="X132" s="15"/>
      <c r="Y132" s="15"/>
    </row>
    <row r="133" spans="1:25" x14ac:dyDescent="0.2">
      <c r="A133" s="11">
        <v>277</v>
      </c>
      <c r="C133" s="12" t="s">
        <v>151</v>
      </c>
      <c r="D133" s="9"/>
      <c r="E133" s="15">
        <v>888806</v>
      </c>
      <c r="F133" s="9"/>
      <c r="G133" s="14">
        <v>7.4246981409230187E-4</v>
      </c>
      <c r="I133" s="15">
        <v>422334</v>
      </c>
      <c r="K133" s="15">
        <v>900929</v>
      </c>
      <c r="L133" s="9"/>
      <c r="M133" s="14">
        <v>7.5420877434534807E-4</v>
      </c>
      <c r="N133" s="9"/>
      <c r="O133" s="15">
        <v>512018</v>
      </c>
      <c r="Q133" s="15">
        <v>444415</v>
      </c>
      <c r="R133" s="15">
        <v>422334</v>
      </c>
      <c r="S133" s="15">
        <v>399953</v>
      </c>
      <c r="T133" s="15">
        <v>378588</v>
      </c>
      <c r="U133" s="15">
        <v>422334</v>
      </c>
      <c r="V133" s="15">
        <v>473642</v>
      </c>
      <c r="X133" s="15"/>
      <c r="Y133" s="15"/>
    </row>
    <row r="134" spans="1:25" x14ac:dyDescent="0.2">
      <c r="A134" s="11">
        <v>278</v>
      </c>
      <c r="C134" s="12" t="s">
        <v>152</v>
      </c>
      <c r="D134" s="9"/>
      <c r="E134" s="15">
        <v>1464880</v>
      </c>
      <c r="F134" s="9"/>
      <c r="G134" s="14">
        <v>1.2236969386655032E-3</v>
      </c>
      <c r="I134" s="15">
        <v>696069</v>
      </c>
      <c r="K134" s="15">
        <v>1402347</v>
      </c>
      <c r="L134" s="9"/>
      <c r="M134" s="14">
        <v>1.1739686613227854E-3</v>
      </c>
      <c r="N134" s="9"/>
      <c r="O134" s="15">
        <v>796984</v>
      </c>
      <c r="Q134" s="15">
        <v>732462</v>
      </c>
      <c r="R134" s="15">
        <v>696069</v>
      </c>
      <c r="S134" s="15">
        <v>659182</v>
      </c>
      <c r="T134" s="15">
        <v>623969</v>
      </c>
      <c r="U134" s="15">
        <v>696069</v>
      </c>
      <c r="V134" s="15">
        <v>780632</v>
      </c>
      <c r="X134" s="15"/>
      <c r="Y134" s="15"/>
    </row>
    <row r="135" spans="1:25" x14ac:dyDescent="0.2">
      <c r="A135" s="11">
        <v>279</v>
      </c>
      <c r="C135" s="12" t="s">
        <v>153</v>
      </c>
      <c r="D135" s="9"/>
      <c r="E135" s="15">
        <v>1502232</v>
      </c>
      <c r="F135" s="9"/>
      <c r="G135" s="14">
        <v>1.254899172331765E-3</v>
      </c>
      <c r="I135" s="15">
        <v>713816</v>
      </c>
      <c r="K135" s="15">
        <v>1600417</v>
      </c>
      <c r="L135" s="9"/>
      <c r="M135" s="14">
        <v>1.3397820960491435E-3</v>
      </c>
      <c r="N135" s="9"/>
      <c r="O135" s="15">
        <v>909550</v>
      </c>
      <c r="Q135" s="15">
        <v>751137</v>
      </c>
      <c r="R135" s="15">
        <v>713816</v>
      </c>
      <c r="S135" s="15">
        <v>675989</v>
      </c>
      <c r="T135" s="15">
        <v>639878</v>
      </c>
      <c r="U135" s="15">
        <v>713816</v>
      </c>
      <c r="V135" s="15">
        <v>800535</v>
      </c>
      <c r="X135" s="15"/>
      <c r="Y135" s="15"/>
    </row>
    <row r="136" spans="1:25" x14ac:dyDescent="0.2">
      <c r="A136" s="11">
        <v>280</v>
      </c>
      <c r="C136" s="12" t="s">
        <v>154</v>
      </c>
      <c r="D136" s="9"/>
      <c r="E136" s="15">
        <v>18976658</v>
      </c>
      <c r="F136" s="9"/>
      <c r="G136" s="14">
        <v>1.5852273429019598E-2</v>
      </c>
      <c r="I136" s="15">
        <v>9017151</v>
      </c>
      <c r="K136" s="15">
        <v>19040599</v>
      </c>
      <c r="L136" s="9"/>
      <c r="M136" s="14">
        <v>1.5939754225462007E-2</v>
      </c>
      <c r="N136" s="9"/>
      <c r="O136" s="15">
        <v>10821187</v>
      </c>
      <c r="Q136" s="15">
        <v>9488604</v>
      </c>
      <c r="R136" s="15">
        <v>9017151</v>
      </c>
      <c r="S136" s="15">
        <v>8539308</v>
      </c>
      <c r="T136" s="15">
        <v>8083140</v>
      </c>
      <c r="U136" s="15">
        <v>9017151</v>
      </c>
      <c r="V136" s="15">
        <v>10112615</v>
      </c>
      <c r="X136" s="15"/>
      <c r="Y136" s="15"/>
    </row>
    <row r="137" spans="1:25" x14ac:dyDescent="0.2">
      <c r="A137" s="11">
        <v>282</v>
      </c>
      <c r="C137" s="12" t="s">
        <v>155</v>
      </c>
      <c r="D137" s="9"/>
      <c r="E137" s="15">
        <v>2584851</v>
      </c>
      <c r="F137" s="9"/>
      <c r="G137" s="14">
        <v>2.1592719237114744E-3</v>
      </c>
      <c r="I137" s="15">
        <v>1228247</v>
      </c>
      <c r="K137" s="15">
        <v>2621247</v>
      </c>
      <c r="L137" s="9"/>
      <c r="M137" s="14">
        <v>2.194365468451366E-3</v>
      </c>
      <c r="N137" s="9"/>
      <c r="O137" s="15">
        <v>1489710</v>
      </c>
      <c r="Q137" s="15">
        <v>1292465</v>
      </c>
      <c r="R137" s="15">
        <v>1228247</v>
      </c>
      <c r="S137" s="15">
        <v>1163159</v>
      </c>
      <c r="T137" s="15">
        <v>1101023</v>
      </c>
      <c r="U137" s="15">
        <v>1228247</v>
      </c>
      <c r="V137" s="15">
        <v>1377463</v>
      </c>
      <c r="X137" s="15"/>
      <c r="Y137" s="15"/>
    </row>
    <row r="138" spans="1:25" x14ac:dyDescent="0.2">
      <c r="A138" s="11">
        <v>283</v>
      </c>
      <c r="C138" s="12" t="s">
        <v>156</v>
      </c>
      <c r="D138" s="9"/>
      <c r="E138" s="15">
        <v>4906587</v>
      </c>
      <c r="F138" s="9"/>
      <c r="G138" s="14">
        <v>4.098749038280238E-3</v>
      </c>
      <c r="I138" s="15">
        <v>2331464</v>
      </c>
      <c r="K138" s="15">
        <v>5104989</v>
      </c>
      <c r="L138" s="9"/>
      <c r="M138" s="14">
        <v>4.2736192271938013E-3</v>
      </c>
      <c r="N138" s="9"/>
      <c r="O138" s="15">
        <v>2901276</v>
      </c>
      <c r="Q138" s="15">
        <v>2453362</v>
      </c>
      <c r="R138" s="15">
        <v>2331464</v>
      </c>
      <c r="S138" s="15">
        <v>2207913</v>
      </c>
      <c r="T138" s="15">
        <v>2089967</v>
      </c>
      <c r="U138" s="15">
        <v>2331464</v>
      </c>
      <c r="V138" s="15">
        <v>2614706</v>
      </c>
      <c r="X138" s="15"/>
      <c r="Y138" s="15"/>
    </row>
    <row r="139" spans="1:25" x14ac:dyDescent="0.2">
      <c r="A139" s="11">
        <v>284</v>
      </c>
      <c r="C139" s="12" t="s">
        <v>157</v>
      </c>
      <c r="D139" s="9"/>
      <c r="E139" s="15">
        <v>657497</v>
      </c>
      <c r="F139" s="9"/>
      <c r="G139" s="14">
        <v>5.4924435181158339E-4</v>
      </c>
      <c r="I139" s="15">
        <v>312421</v>
      </c>
      <c r="K139" s="15">
        <v>655049</v>
      </c>
      <c r="L139" s="9"/>
      <c r="M139" s="14">
        <v>5.4837140709883454E-4</v>
      </c>
      <c r="N139" s="9"/>
      <c r="O139" s="15">
        <v>372279</v>
      </c>
      <c r="Q139" s="15">
        <v>328756</v>
      </c>
      <c r="R139" s="15">
        <v>312421</v>
      </c>
      <c r="S139" s="15">
        <v>295865</v>
      </c>
      <c r="T139" s="15">
        <v>280060</v>
      </c>
      <c r="U139" s="15">
        <v>312421</v>
      </c>
      <c r="V139" s="15">
        <v>350376</v>
      </c>
      <c r="X139" s="15"/>
      <c r="Y139" s="15"/>
    </row>
    <row r="140" spans="1:25" x14ac:dyDescent="0.2">
      <c r="A140" s="11">
        <v>285</v>
      </c>
      <c r="C140" s="12" t="s">
        <v>158</v>
      </c>
      <c r="D140" s="9"/>
      <c r="E140" s="15">
        <v>2481563</v>
      </c>
      <c r="F140" s="9"/>
      <c r="G140" s="14">
        <v>2.0729896279596842E-3</v>
      </c>
      <c r="I140" s="15">
        <v>1179163</v>
      </c>
      <c r="K140" s="15">
        <v>2381263</v>
      </c>
      <c r="L140" s="9"/>
      <c r="M140" s="14">
        <v>1.9934639118331485E-3</v>
      </c>
      <c r="N140" s="9"/>
      <c r="O140" s="15">
        <v>1353323</v>
      </c>
      <c r="Q140" s="15">
        <v>1240814</v>
      </c>
      <c r="R140" s="15">
        <v>1179163</v>
      </c>
      <c r="S140" s="15">
        <v>1116676</v>
      </c>
      <c r="T140" s="15">
        <v>1057023</v>
      </c>
      <c r="U140" s="15">
        <v>1179163</v>
      </c>
      <c r="V140" s="15">
        <v>1322416</v>
      </c>
      <c r="X140" s="15"/>
      <c r="Y140" s="15"/>
    </row>
    <row r="141" spans="1:25" x14ac:dyDescent="0.2">
      <c r="A141" s="11">
        <v>286</v>
      </c>
      <c r="C141" s="12" t="s">
        <v>159</v>
      </c>
      <c r="D141" s="9"/>
      <c r="E141" s="15">
        <v>3204290</v>
      </c>
      <c r="F141" s="9"/>
      <c r="G141" s="14">
        <v>2.6767242802116795E-3</v>
      </c>
      <c r="I141" s="15">
        <v>1522585</v>
      </c>
      <c r="K141" s="15">
        <v>3204753</v>
      </c>
      <c r="L141" s="9"/>
      <c r="M141" s="14">
        <v>2.682844965818147E-3</v>
      </c>
      <c r="N141" s="9"/>
      <c r="O141" s="15">
        <v>1821333</v>
      </c>
      <c r="Q141" s="15">
        <v>1602192</v>
      </c>
      <c r="R141" s="15">
        <v>1522585</v>
      </c>
      <c r="S141" s="15">
        <v>1441899</v>
      </c>
      <c r="T141" s="15">
        <v>1364873</v>
      </c>
      <c r="U141" s="15">
        <v>1522585</v>
      </c>
      <c r="V141" s="15">
        <v>1707559</v>
      </c>
      <c r="X141" s="15"/>
      <c r="Y141" s="15"/>
    </row>
    <row r="142" spans="1:25" x14ac:dyDescent="0.2">
      <c r="A142" s="11">
        <v>287</v>
      </c>
      <c r="C142" s="12" t="s">
        <v>160</v>
      </c>
      <c r="D142" s="9"/>
      <c r="E142" s="15">
        <v>837693</v>
      </c>
      <c r="F142" s="9"/>
      <c r="G142" s="14">
        <v>6.9977224048490064E-4</v>
      </c>
      <c r="I142" s="15">
        <v>398048</v>
      </c>
      <c r="K142" s="15">
        <v>939411</v>
      </c>
      <c r="L142" s="9"/>
      <c r="M142" s="14">
        <v>7.8642381243864692E-4</v>
      </c>
      <c r="N142" s="9"/>
      <c r="O142" s="15">
        <v>533890</v>
      </c>
      <c r="Q142" s="15">
        <v>418860</v>
      </c>
      <c r="R142" s="15">
        <v>398048</v>
      </c>
      <c r="S142" s="15">
        <v>376954</v>
      </c>
      <c r="T142" s="15">
        <v>356818</v>
      </c>
      <c r="U142" s="15">
        <v>398048</v>
      </c>
      <c r="V142" s="15">
        <v>446406</v>
      </c>
      <c r="X142" s="15"/>
      <c r="Y142" s="15"/>
    </row>
    <row r="143" spans="1:25" x14ac:dyDescent="0.2">
      <c r="A143" s="11">
        <v>288</v>
      </c>
      <c r="C143" s="12" t="s">
        <v>161</v>
      </c>
      <c r="D143" s="9"/>
      <c r="E143" s="15">
        <v>1551837</v>
      </c>
      <c r="F143" s="9"/>
      <c r="G143" s="14">
        <v>1.2963370284309011E-3</v>
      </c>
      <c r="I143" s="15">
        <v>737386</v>
      </c>
      <c r="K143" s="15">
        <v>1531359</v>
      </c>
      <c r="L143" s="9"/>
      <c r="M143" s="14">
        <v>1.2819704932050338E-3</v>
      </c>
      <c r="N143" s="9"/>
      <c r="O143" s="15">
        <v>870303</v>
      </c>
      <c r="Q143" s="15">
        <v>775939</v>
      </c>
      <c r="R143" s="15">
        <v>737386</v>
      </c>
      <c r="S143" s="15">
        <v>698310</v>
      </c>
      <c r="T143" s="15">
        <v>661006</v>
      </c>
      <c r="U143" s="15">
        <v>737386</v>
      </c>
      <c r="V143" s="15">
        <v>826969</v>
      </c>
      <c r="X143" s="15"/>
      <c r="Y143" s="15"/>
    </row>
    <row r="144" spans="1:25" x14ac:dyDescent="0.2">
      <c r="A144" s="11">
        <v>290</v>
      </c>
      <c r="C144" s="12" t="s">
        <v>162</v>
      </c>
      <c r="D144" s="9"/>
      <c r="E144" s="15">
        <v>3638568</v>
      </c>
      <c r="F144" s="9"/>
      <c r="G144" s="14">
        <v>3.0395012033246835E-3</v>
      </c>
      <c r="I144" s="15">
        <v>1728940</v>
      </c>
      <c r="K144" s="15">
        <v>3592386</v>
      </c>
      <c r="L144" s="9"/>
      <c r="M144" s="14">
        <v>3.0073502374053755E-3</v>
      </c>
      <c r="N144" s="9"/>
      <c r="O144" s="15">
        <v>2041631</v>
      </c>
      <c r="Q144" s="15">
        <v>1819336</v>
      </c>
      <c r="R144" s="15">
        <v>1728940</v>
      </c>
      <c r="S144" s="15">
        <v>1637319</v>
      </c>
      <c r="T144" s="15">
        <v>1549854</v>
      </c>
      <c r="U144" s="15">
        <v>1728940</v>
      </c>
      <c r="V144" s="15">
        <v>1938983</v>
      </c>
      <c r="X144" s="15"/>
      <c r="Y144" s="15"/>
    </row>
    <row r="145" spans="1:25" x14ac:dyDescent="0.2">
      <c r="A145" s="11">
        <v>291</v>
      </c>
      <c r="C145" s="12" t="s">
        <v>163</v>
      </c>
      <c r="D145" s="9"/>
      <c r="E145" s="15">
        <v>2471173</v>
      </c>
      <c r="F145" s="9"/>
      <c r="G145" s="14">
        <v>2.0643102745705093E-3</v>
      </c>
      <c r="I145" s="15">
        <v>1174227</v>
      </c>
      <c r="K145" s="15">
        <v>2476680</v>
      </c>
      <c r="L145" s="9"/>
      <c r="M145" s="14">
        <v>2.0733418363107822E-3</v>
      </c>
      <c r="N145" s="9"/>
      <c r="O145" s="15">
        <v>1407551</v>
      </c>
      <c r="Q145" s="15">
        <v>1235620</v>
      </c>
      <c r="R145" s="15">
        <v>1174227</v>
      </c>
      <c r="S145" s="15">
        <v>1112002</v>
      </c>
      <c r="T145" s="15">
        <v>1052599</v>
      </c>
      <c r="U145" s="15">
        <v>1174227</v>
      </c>
      <c r="V145" s="15">
        <v>1316880</v>
      </c>
      <c r="X145" s="15"/>
      <c r="Y145" s="15"/>
    </row>
    <row r="146" spans="1:25" x14ac:dyDescent="0.2">
      <c r="A146" s="11">
        <v>292</v>
      </c>
      <c r="C146" s="12" t="s">
        <v>164</v>
      </c>
      <c r="D146" s="9"/>
      <c r="E146" s="15">
        <v>1946975</v>
      </c>
      <c r="F146" s="9"/>
      <c r="G146" s="14">
        <v>1.6264181005667822E-3</v>
      </c>
      <c r="I146" s="15">
        <v>925148</v>
      </c>
      <c r="K146" s="15">
        <v>1888744</v>
      </c>
      <c r="L146" s="9"/>
      <c r="M146" s="14">
        <v>1.5811537838077475E-3</v>
      </c>
      <c r="N146" s="9"/>
      <c r="O146" s="15">
        <v>1073416</v>
      </c>
      <c r="Q146" s="15">
        <v>973518</v>
      </c>
      <c r="R146" s="15">
        <v>925148</v>
      </c>
      <c r="S146" s="15">
        <v>876122</v>
      </c>
      <c r="T146" s="15">
        <v>829320</v>
      </c>
      <c r="U146" s="15">
        <v>925148</v>
      </c>
      <c r="V146" s="15">
        <v>1037541</v>
      </c>
      <c r="X146" s="15"/>
      <c r="Y146" s="15"/>
    </row>
    <row r="147" spans="1:25" x14ac:dyDescent="0.2">
      <c r="A147" s="11">
        <v>293</v>
      </c>
      <c r="C147" s="12" t="s">
        <v>165</v>
      </c>
      <c r="D147" s="9"/>
      <c r="E147" s="15">
        <v>3755019</v>
      </c>
      <c r="F147" s="9"/>
      <c r="G147" s="14">
        <v>3.1367792958677835E-3</v>
      </c>
      <c r="I147" s="15">
        <v>1784275</v>
      </c>
      <c r="K147" s="15">
        <v>4340514</v>
      </c>
      <c r="L147" s="9"/>
      <c r="M147" s="14">
        <v>3.6336423225013558E-3</v>
      </c>
      <c r="N147" s="9"/>
      <c r="O147" s="15">
        <v>2466809</v>
      </c>
      <c r="Q147" s="15">
        <v>1877564</v>
      </c>
      <c r="R147" s="15">
        <v>1784275</v>
      </c>
      <c r="S147" s="15">
        <v>1689721</v>
      </c>
      <c r="T147" s="15">
        <v>1599457</v>
      </c>
      <c r="U147" s="15">
        <v>1784275</v>
      </c>
      <c r="V147" s="15">
        <v>2001041</v>
      </c>
      <c r="X147" s="15"/>
      <c r="Y147" s="15"/>
    </row>
    <row r="148" spans="1:25" x14ac:dyDescent="0.2">
      <c r="A148" s="11">
        <v>294</v>
      </c>
      <c r="C148" s="12" t="s">
        <v>166</v>
      </c>
      <c r="D148" s="9"/>
      <c r="E148" s="15">
        <v>1822393</v>
      </c>
      <c r="F148" s="9"/>
      <c r="G148" s="14">
        <v>1.5223477248275915E-3</v>
      </c>
      <c r="I148" s="15">
        <v>865947</v>
      </c>
      <c r="K148" s="15">
        <v>1743724</v>
      </c>
      <c r="L148" s="9"/>
      <c r="M148" s="14">
        <v>1.4597509246972488E-3</v>
      </c>
      <c r="N148" s="9"/>
      <c r="O148" s="15">
        <v>990995</v>
      </c>
      <c r="Q148" s="15">
        <v>911222</v>
      </c>
      <c r="R148" s="15">
        <v>865947</v>
      </c>
      <c r="S148" s="15">
        <v>820058</v>
      </c>
      <c r="T148" s="15">
        <v>776251</v>
      </c>
      <c r="U148" s="15">
        <v>865947</v>
      </c>
      <c r="V148" s="15">
        <v>971148</v>
      </c>
      <c r="X148" s="15"/>
      <c r="Y148" s="15"/>
    </row>
    <row r="149" spans="1:25" x14ac:dyDescent="0.2">
      <c r="A149" s="11">
        <v>295</v>
      </c>
      <c r="C149" s="12" t="s">
        <v>167</v>
      </c>
      <c r="D149" s="9"/>
      <c r="E149" s="15">
        <v>9687573</v>
      </c>
      <c r="F149" s="9"/>
      <c r="G149" s="14">
        <v>8.0925764726111245E-3</v>
      </c>
      <c r="I149" s="15">
        <v>4603250</v>
      </c>
      <c r="K149" s="15">
        <v>10195257</v>
      </c>
      <c r="L149" s="9"/>
      <c r="M149" s="14">
        <v>8.5349148335838124E-3</v>
      </c>
      <c r="N149" s="9"/>
      <c r="O149" s="15">
        <v>5794186</v>
      </c>
      <c r="Q149" s="15">
        <v>4843926</v>
      </c>
      <c r="R149" s="15">
        <v>4603250</v>
      </c>
      <c r="S149" s="15">
        <v>4359311</v>
      </c>
      <c r="T149" s="15">
        <v>4126438</v>
      </c>
      <c r="U149" s="15">
        <v>4603250</v>
      </c>
      <c r="V149" s="15">
        <v>5162484</v>
      </c>
      <c r="X149" s="15"/>
      <c r="Y149" s="15"/>
    </row>
    <row r="150" spans="1:25" x14ac:dyDescent="0.2">
      <c r="A150" s="11">
        <v>296</v>
      </c>
      <c r="C150" s="12" t="s">
        <v>168</v>
      </c>
      <c r="D150" s="9"/>
      <c r="E150" s="15">
        <v>1636683</v>
      </c>
      <c r="F150" s="9"/>
      <c r="G150" s="14">
        <v>1.3672136807560153E-3</v>
      </c>
      <c r="I150" s="15">
        <v>777707</v>
      </c>
      <c r="K150" s="15">
        <v>1635109</v>
      </c>
      <c r="L150" s="9"/>
      <c r="M150" s="14">
        <v>1.3688243522087175E-3</v>
      </c>
      <c r="N150" s="9"/>
      <c r="O150" s="15">
        <v>929270</v>
      </c>
      <c r="Q150" s="15">
        <v>818369</v>
      </c>
      <c r="R150" s="15">
        <v>777707</v>
      </c>
      <c r="S150" s="15">
        <v>736494</v>
      </c>
      <c r="T150" s="15">
        <v>697151</v>
      </c>
      <c r="U150" s="15">
        <v>777707</v>
      </c>
      <c r="V150" s="15">
        <v>872188</v>
      </c>
      <c r="X150" s="15"/>
      <c r="Y150" s="15"/>
    </row>
    <row r="151" spans="1:25" x14ac:dyDescent="0.2">
      <c r="A151" s="11">
        <v>297</v>
      </c>
      <c r="C151" s="12" t="s">
        <v>169</v>
      </c>
      <c r="D151" s="9"/>
      <c r="E151" s="15">
        <v>2926530</v>
      </c>
      <c r="F151" s="9"/>
      <c r="G151" s="14">
        <v>2.4446956760367775E-3</v>
      </c>
      <c r="I151" s="15">
        <v>1390601</v>
      </c>
      <c r="K151" s="15">
        <v>2820906</v>
      </c>
      <c r="L151" s="9"/>
      <c r="M151" s="14">
        <v>2.3615091275821275E-3</v>
      </c>
      <c r="N151" s="9"/>
      <c r="O151" s="15">
        <v>1603184</v>
      </c>
      <c r="Q151" s="15">
        <v>1463307</v>
      </c>
      <c r="R151" s="15">
        <v>1390601</v>
      </c>
      <c r="S151" s="15">
        <v>1316909</v>
      </c>
      <c r="T151" s="15">
        <v>1246560</v>
      </c>
      <c r="U151" s="15">
        <v>1390601</v>
      </c>
      <c r="V151" s="15">
        <v>1559541</v>
      </c>
      <c r="X151" s="15"/>
      <c r="Y151" s="15"/>
    </row>
    <row r="152" spans="1:25" x14ac:dyDescent="0.2">
      <c r="A152" s="11">
        <v>298</v>
      </c>
      <c r="C152" s="12" t="s">
        <v>170</v>
      </c>
      <c r="D152" s="9"/>
      <c r="E152" s="15">
        <v>3008038</v>
      </c>
      <c r="F152" s="9"/>
      <c r="G152" s="14">
        <v>2.5127839085723764E-3</v>
      </c>
      <c r="I152" s="15">
        <v>1429332</v>
      </c>
      <c r="K152" s="15">
        <v>2989178</v>
      </c>
      <c r="L152" s="9"/>
      <c r="M152" s="14">
        <v>2.5023772968569987E-3</v>
      </c>
      <c r="N152" s="9"/>
      <c r="O152" s="15">
        <v>1698814</v>
      </c>
      <c r="Q152" s="15">
        <v>1504063</v>
      </c>
      <c r="R152" s="15">
        <v>1429332</v>
      </c>
      <c r="S152" s="15">
        <v>1353588</v>
      </c>
      <c r="T152" s="15">
        <v>1281280</v>
      </c>
      <c r="U152" s="15">
        <v>1429332</v>
      </c>
      <c r="V152" s="15">
        <v>1602977</v>
      </c>
      <c r="X152" s="15"/>
      <c r="Y152" s="15"/>
    </row>
    <row r="153" spans="1:25" x14ac:dyDescent="0.2">
      <c r="A153" s="11">
        <v>299</v>
      </c>
      <c r="C153" s="12" t="s">
        <v>171</v>
      </c>
      <c r="D153" s="9"/>
      <c r="E153" s="15">
        <v>1769208</v>
      </c>
      <c r="F153" s="9"/>
      <c r="G153" s="14">
        <v>1.4779192926809824E-3</v>
      </c>
      <c r="I153" s="15">
        <v>840677</v>
      </c>
      <c r="K153" s="15">
        <v>1788372</v>
      </c>
      <c r="L153" s="9"/>
      <c r="M153" s="14">
        <v>1.4971278027386607E-3</v>
      </c>
      <c r="N153" s="9"/>
      <c r="O153" s="15">
        <v>1016371</v>
      </c>
      <c r="Q153" s="15">
        <v>884631</v>
      </c>
      <c r="R153" s="15">
        <v>840677</v>
      </c>
      <c r="S153" s="15">
        <v>796127</v>
      </c>
      <c r="T153" s="15">
        <v>753598</v>
      </c>
      <c r="U153" s="15">
        <v>840677</v>
      </c>
      <c r="V153" s="15">
        <v>942808</v>
      </c>
      <c r="X153" s="15"/>
      <c r="Y153" s="15"/>
    </row>
    <row r="154" spans="1:25" x14ac:dyDescent="0.2">
      <c r="A154" s="11">
        <v>301</v>
      </c>
      <c r="C154" s="12" t="s">
        <v>172</v>
      </c>
      <c r="D154" s="9"/>
      <c r="E154" s="15">
        <v>5961010</v>
      </c>
      <c r="F154" s="9"/>
      <c r="G154" s="14">
        <v>4.9795680795385634E-3</v>
      </c>
      <c r="I154" s="15">
        <v>2832497</v>
      </c>
      <c r="K154" s="15">
        <v>5912661</v>
      </c>
      <c r="L154" s="9"/>
      <c r="M154" s="14">
        <v>4.9497583116200504E-3</v>
      </c>
      <c r="N154" s="9"/>
      <c r="O154" s="15">
        <v>3360295</v>
      </c>
      <c r="Q154" s="15">
        <v>2980591</v>
      </c>
      <c r="R154" s="15">
        <v>2832497</v>
      </c>
      <c r="S154" s="15">
        <v>2682395</v>
      </c>
      <c r="T154" s="15">
        <v>2539102</v>
      </c>
      <c r="U154" s="15">
        <v>2832497</v>
      </c>
      <c r="V154" s="15">
        <v>3176608</v>
      </c>
      <c r="X154" s="15"/>
      <c r="Y154" s="15"/>
    </row>
    <row r="155" spans="1:25" x14ac:dyDescent="0.2">
      <c r="A155" s="11">
        <v>305</v>
      </c>
      <c r="C155" s="12" t="s">
        <v>173</v>
      </c>
      <c r="D155" s="9"/>
      <c r="E155" s="15">
        <v>0</v>
      </c>
      <c r="F155" s="9"/>
      <c r="G155" s="14">
        <v>0</v>
      </c>
      <c r="I155" s="15">
        <v>0</v>
      </c>
      <c r="K155" s="15">
        <v>0</v>
      </c>
      <c r="L155" s="9"/>
      <c r="M155" s="14">
        <v>0</v>
      </c>
      <c r="N155" s="9"/>
      <c r="O155" s="15">
        <v>0</v>
      </c>
      <c r="Q155" s="15">
        <v>0</v>
      </c>
      <c r="R155" s="15">
        <v>0</v>
      </c>
      <c r="S155" s="15">
        <v>0</v>
      </c>
      <c r="T155" s="15">
        <v>0</v>
      </c>
      <c r="U155" s="15">
        <v>0</v>
      </c>
      <c r="V155" s="15">
        <v>0</v>
      </c>
      <c r="X155" s="15"/>
      <c r="Y155" s="15"/>
    </row>
    <row r="156" spans="1:25" x14ac:dyDescent="0.2">
      <c r="A156" s="11">
        <v>310</v>
      </c>
      <c r="C156" s="12" t="s">
        <v>174</v>
      </c>
      <c r="D156" s="9"/>
      <c r="E156" s="15">
        <v>1630162</v>
      </c>
      <c r="F156" s="9"/>
      <c r="G156" s="14">
        <v>1.3617663214248498E-3</v>
      </c>
      <c r="I156" s="15">
        <v>774602</v>
      </c>
      <c r="K156" s="15">
        <v>1465574</v>
      </c>
      <c r="L156" s="9"/>
      <c r="M156" s="14">
        <v>1.2268988680044811E-3</v>
      </c>
      <c r="N156" s="9"/>
      <c r="O156" s="15">
        <v>832916</v>
      </c>
      <c r="Q156" s="15">
        <v>815101</v>
      </c>
      <c r="R156" s="15">
        <v>774602</v>
      </c>
      <c r="S156" s="15">
        <v>733554</v>
      </c>
      <c r="T156" s="15">
        <v>694367</v>
      </c>
      <c r="U156" s="15">
        <v>774602</v>
      </c>
      <c r="V156" s="15">
        <v>868706</v>
      </c>
      <c r="X156" s="15"/>
      <c r="Y156" s="15"/>
    </row>
    <row r="157" spans="1:25" x14ac:dyDescent="0.2">
      <c r="A157" s="11">
        <v>311</v>
      </c>
      <c r="C157" s="12" t="s">
        <v>175</v>
      </c>
      <c r="D157" s="9"/>
      <c r="E157" s="15">
        <v>0</v>
      </c>
      <c r="F157" s="9"/>
      <c r="G157" s="14">
        <v>0</v>
      </c>
      <c r="I157" s="15">
        <v>0</v>
      </c>
      <c r="K157" s="15">
        <v>0</v>
      </c>
      <c r="L157" s="9"/>
      <c r="M157" s="14">
        <v>0</v>
      </c>
      <c r="N157" s="9"/>
      <c r="O157" s="15">
        <v>0</v>
      </c>
      <c r="Q157" s="15">
        <v>0</v>
      </c>
      <c r="R157" s="15">
        <v>0</v>
      </c>
      <c r="S157" s="15">
        <v>0</v>
      </c>
      <c r="T157" s="15">
        <v>0</v>
      </c>
      <c r="U157" s="15">
        <v>0</v>
      </c>
      <c r="V157" s="15">
        <v>0</v>
      </c>
      <c r="X157" s="15"/>
      <c r="Y157" s="15"/>
    </row>
    <row r="158" spans="1:25" x14ac:dyDescent="0.2">
      <c r="A158" s="11">
        <v>319</v>
      </c>
      <c r="C158" s="12" t="s">
        <v>176</v>
      </c>
      <c r="D158" s="9"/>
      <c r="E158" s="15">
        <v>0</v>
      </c>
      <c r="F158" s="9"/>
      <c r="G158" s="14">
        <v>0</v>
      </c>
      <c r="I158" s="15">
        <v>0</v>
      </c>
      <c r="K158" s="15">
        <v>0</v>
      </c>
      <c r="L158" s="9"/>
      <c r="M158" s="14">
        <v>0</v>
      </c>
      <c r="N158" s="9"/>
      <c r="O158" s="15">
        <v>0</v>
      </c>
      <c r="Q158" s="15">
        <v>0</v>
      </c>
      <c r="R158" s="15">
        <v>0</v>
      </c>
      <c r="S158" s="15">
        <v>0</v>
      </c>
      <c r="T158" s="15">
        <v>0</v>
      </c>
      <c r="U158" s="15">
        <v>0</v>
      </c>
      <c r="V158" s="15">
        <v>0</v>
      </c>
      <c r="X158" s="15"/>
      <c r="Y158" s="15"/>
    </row>
    <row r="159" spans="1:25" x14ac:dyDescent="0.2">
      <c r="A159" s="11">
        <v>320</v>
      </c>
      <c r="C159" s="12" t="s">
        <v>177</v>
      </c>
      <c r="D159" s="9"/>
      <c r="E159" s="15">
        <v>981469</v>
      </c>
      <c r="F159" s="9"/>
      <c r="G159" s="14">
        <v>8.1987644769202438E-4</v>
      </c>
      <c r="I159" s="15">
        <v>466365</v>
      </c>
      <c r="K159" s="15">
        <v>1002815</v>
      </c>
      <c r="L159" s="9"/>
      <c r="M159" s="14">
        <v>8.3950219389666695E-4</v>
      </c>
      <c r="N159" s="9"/>
      <c r="O159" s="15">
        <v>569920</v>
      </c>
      <c r="Q159" s="15">
        <v>490748</v>
      </c>
      <c r="R159" s="15">
        <v>466365</v>
      </c>
      <c r="S159" s="15">
        <v>441651</v>
      </c>
      <c r="T159" s="15">
        <v>418058</v>
      </c>
      <c r="U159" s="15">
        <v>466365</v>
      </c>
      <c r="V159" s="15">
        <v>523022</v>
      </c>
      <c r="X159" s="15"/>
      <c r="Y159" s="15"/>
    </row>
    <row r="160" spans="1:25" x14ac:dyDescent="0.2">
      <c r="A160" s="11">
        <v>325</v>
      </c>
      <c r="C160" s="12" t="s">
        <v>178</v>
      </c>
      <c r="D160" s="9"/>
      <c r="E160" s="15">
        <v>0</v>
      </c>
      <c r="F160" s="9"/>
      <c r="G160" s="14">
        <v>0</v>
      </c>
      <c r="I160" s="15">
        <v>0</v>
      </c>
      <c r="K160" s="15">
        <v>0</v>
      </c>
      <c r="L160" s="9"/>
      <c r="M160" s="14">
        <v>0</v>
      </c>
      <c r="N160" s="9"/>
      <c r="O160" s="15">
        <v>0</v>
      </c>
      <c r="Q160" s="15">
        <v>0</v>
      </c>
      <c r="R160" s="15">
        <v>0</v>
      </c>
      <c r="S160" s="15">
        <v>0</v>
      </c>
      <c r="T160" s="15">
        <v>0</v>
      </c>
      <c r="U160" s="15">
        <v>0</v>
      </c>
      <c r="V160" s="15">
        <v>0</v>
      </c>
      <c r="X160" s="15"/>
      <c r="Y160" s="15"/>
    </row>
    <row r="161" spans="1:25" x14ac:dyDescent="0.2">
      <c r="A161" s="11">
        <v>326</v>
      </c>
      <c r="C161" s="12" t="s">
        <v>179</v>
      </c>
      <c r="D161" s="9"/>
      <c r="E161" s="15">
        <v>0</v>
      </c>
      <c r="F161" s="9"/>
      <c r="G161" s="14">
        <v>0</v>
      </c>
      <c r="I161" s="15">
        <v>0</v>
      </c>
      <c r="K161" s="15">
        <v>0</v>
      </c>
      <c r="L161" s="9"/>
      <c r="M161" s="14">
        <v>0</v>
      </c>
      <c r="N161" s="9"/>
      <c r="O161" s="15">
        <v>0</v>
      </c>
      <c r="Q161" s="15">
        <v>0</v>
      </c>
      <c r="R161" s="15">
        <v>0</v>
      </c>
      <c r="S161" s="15">
        <v>0</v>
      </c>
      <c r="T161" s="15">
        <v>0</v>
      </c>
      <c r="U161" s="15">
        <v>0</v>
      </c>
      <c r="V161" s="15">
        <v>0</v>
      </c>
      <c r="X161" s="15"/>
      <c r="Y161" s="15"/>
    </row>
    <row r="162" spans="1:25" x14ac:dyDescent="0.2">
      <c r="A162" s="11">
        <v>330</v>
      </c>
      <c r="C162" s="12" t="s">
        <v>180</v>
      </c>
      <c r="D162" s="9"/>
      <c r="E162" s="15">
        <v>14809</v>
      </c>
      <c r="F162" s="9"/>
      <c r="G162" s="14">
        <v>1.2370793487997266E-5</v>
      </c>
      <c r="I162" s="15">
        <v>7034</v>
      </c>
      <c r="K162" s="15">
        <v>8278</v>
      </c>
      <c r="L162" s="9"/>
      <c r="M162" s="14">
        <v>6.9298915164577803E-6</v>
      </c>
      <c r="N162" s="9"/>
      <c r="O162" s="15">
        <v>4704</v>
      </c>
      <c r="Q162" s="15">
        <v>7402</v>
      </c>
      <c r="R162" s="15">
        <v>7034</v>
      </c>
      <c r="S162" s="15">
        <v>6661</v>
      </c>
      <c r="T162" s="15">
        <v>6305</v>
      </c>
      <c r="U162" s="15">
        <v>7034</v>
      </c>
      <c r="V162" s="15">
        <v>7889</v>
      </c>
      <c r="X162" s="15"/>
      <c r="Y162" s="15"/>
    </row>
    <row r="163" spans="1:25" x14ac:dyDescent="0.2">
      <c r="A163" s="11">
        <v>350</v>
      </c>
      <c r="C163" s="12" t="s">
        <v>181</v>
      </c>
      <c r="D163" s="9"/>
      <c r="E163" s="15">
        <v>430129</v>
      </c>
      <c r="F163" s="9"/>
      <c r="G163" s="14">
        <v>3.5931102925239897E-4</v>
      </c>
      <c r="I163" s="15">
        <v>204384</v>
      </c>
      <c r="K163" s="15">
        <v>420932</v>
      </c>
      <c r="L163" s="9"/>
      <c r="M163" s="14">
        <v>3.523813838856736E-4</v>
      </c>
      <c r="N163" s="9"/>
      <c r="O163" s="15">
        <v>239225</v>
      </c>
      <c r="Q163" s="15">
        <v>215070</v>
      </c>
      <c r="R163" s="15">
        <v>204384</v>
      </c>
      <c r="S163" s="15">
        <v>193553</v>
      </c>
      <c r="T163" s="15">
        <v>183214</v>
      </c>
      <c r="U163" s="15">
        <v>204384</v>
      </c>
      <c r="V163" s="15">
        <v>229214</v>
      </c>
      <c r="X163" s="15"/>
      <c r="Y163" s="15"/>
    </row>
    <row r="164" spans="1:25" x14ac:dyDescent="0.2">
      <c r="A164" s="11">
        <v>360</v>
      </c>
      <c r="C164" s="12" t="s">
        <v>182</v>
      </c>
      <c r="D164" s="9"/>
      <c r="E164" s="15">
        <v>284004</v>
      </c>
      <c r="F164" s="9"/>
      <c r="G164" s="14">
        <v>2.3724456977278517E-4</v>
      </c>
      <c r="I164" s="15">
        <v>134949</v>
      </c>
      <c r="K164" s="15">
        <v>315489</v>
      </c>
      <c r="L164" s="9"/>
      <c r="M164" s="14">
        <v>2.6411023733217547E-4</v>
      </c>
      <c r="N164" s="9"/>
      <c r="O164" s="15">
        <v>179301</v>
      </c>
      <c r="Q164" s="15">
        <v>142005</v>
      </c>
      <c r="R164" s="15">
        <v>134949</v>
      </c>
      <c r="S164" s="15">
        <v>127798</v>
      </c>
      <c r="T164" s="15">
        <v>120971</v>
      </c>
      <c r="U164" s="15">
        <v>134949</v>
      </c>
      <c r="V164" s="15">
        <v>151344</v>
      </c>
      <c r="X164" s="15"/>
      <c r="Y164" s="15"/>
    </row>
    <row r="165" spans="1:25" x14ac:dyDescent="0.2">
      <c r="A165" s="11">
        <v>400</v>
      </c>
      <c r="C165" s="12" t="s">
        <v>183</v>
      </c>
      <c r="D165" s="9"/>
      <c r="E165" s="15">
        <v>0</v>
      </c>
      <c r="F165" s="9"/>
      <c r="G165" s="14">
        <v>0</v>
      </c>
      <c r="I165" s="15">
        <v>1</v>
      </c>
      <c r="K165" s="15">
        <v>103111</v>
      </c>
      <c r="L165" s="9"/>
      <c r="M165" s="14">
        <v>8.6318922946784017E-5</v>
      </c>
      <c r="N165" s="9"/>
      <c r="O165" s="15">
        <v>58601</v>
      </c>
      <c r="Q165" s="15">
        <v>1</v>
      </c>
      <c r="R165" s="15">
        <v>1</v>
      </c>
      <c r="S165" s="15">
        <v>1</v>
      </c>
      <c r="T165" s="15">
        <v>1</v>
      </c>
      <c r="U165" s="15">
        <v>1</v>
      </c>
      <c r="V165" s="15">
        <v>1</v>
      </c>
      <c r="X165" s="15"/>
      <c r="Y165" s="15"/>
    </row>
    <row r="166" spans="1:25" x14ac:dyDescent="0.2">
      <c r="A166" s="11">
        <v>402</v>
      </c>
      <c r="C166" s="12" t="s">
        <v>184</v>
      </c>
      <c r="D166" s="9"/>
      <c r="E166" s="15">
        <v>2128318</v>
      </c>
      <c r="F166" s="9"/>
      <c r="G166" s="14">
        <v>1.777904143074304E-3</v>
      </c>
      <c r="I166" s="15">
        <v>1011314</v>
      </c>
      <c r="K166" s="15">
        <v>2064180</v>
      </c>
      <c r="L166" s="9"/>
      <c r="M166" s="14">
        <v>1.7280192643684248E-3</v>
      </c>
      <c r="N166" s="9"/>
      <c r="O166" s="15">
        <v>1173120</v>
      </c>
      <c r="Q166" s="15">
        <v>1064190</v>
      </c>
      <c r="R166" s="15">
        <v>1011314</v>
      </c>
      <c r="S166" s="15">
        <v>957722</v>
      </c>
      <c r="T166" s="15">
        <v>906560</v>
      </c>
      <c r="U166" s="15">
        <v>1011314</v>
      </c>
      <c r="V166" s="15">
        <v>1134175</v>
      </c>
      <c r="X166" s="15"/>
      <c r="Y166" s="15"/>
    </row>
    <row r="167" spans="1:25" x14ac:dyDescent="0.2">
      <c r="A167" s="11">
        <v>403</v>
      </c>
      <c r="C167" s="12" t="s">
        <v>185</v>
      </c>
      <c r="D167" s="9"/>
      <c r="E167" s="15">
        <v>6204861</v>
      </c>
      <c r="F167" s="9"/>
      <c r="G167" s="14">
        <v>5.1832705822626923E-3</v>
      </c>
      <c r="I167" s="15">
        <v>2948367</v>
      </c>
      <c r="K167" s="15">
        <v>6361062</v>
      </c>
      <c r="L167" s="9"/>
      <c r="M167" s="14">
        <v>5.325135248787383E-3</v>
      </c>
      <c r="N167" s="9"/>
      <c r="O167" s="15">
        <v>3615129</v>
      </c>
      <c r="Q167" s="15">
        <v>3102519</v>
      </c>
      <c r="R167" s="15">
        <v>2948367</v>
      </c>
      <c r="S167" s="15">
        <v>2792125</v>
      </c>
      <c r="T167" s="15">
        <v>2642970</v>
      </c>
      <c r="U167" s="15">
        <v>2948367</v>
      </c>
      <c r="V167" s="15">
        <v>3306554</v>
      </c>
      <c r="X167" s="15"/>
      <c r="Y167" s="15"/>
    </row>
    <row r="168" spans="1:25" x14ac:dyDescent="0.2">
      <c r="A168" s="11">
        <v>405</v>
      </c>
      <c r="C168" s="12" t="s">
        <v>186</v>
      </c>
      <c r="D168" s="9"/>
      <c r="E168" s="15">
        <v>40140</v>
      </c>
      <c r="F168" s="9"/>
      <c r="G168" s="14">
        <v>3.3531207414964566E-5</v>
      </c>
      <c r="I168" s="15">
        <v>19076</v>
      </c>
      <c r="K168" s="15">
        <v>36523</v>
      </c>
      <c r="L168" s="9"/>
      <c r="M168" s="14">
        <v>3.0575069806183557E-5</v>
      </c>
      <c r="N168" s="9"/>
      <c r="O168" s="15">
        <v>20759</v>
      </c>
      <c r="Q168" s="15">
        <v>20073</v>
      </c>
      <c r="R168" s="15">
        <v>19076</v>
      </c>
      <c r="S168" s="15">
        <v>18065</v>
      </c>
      <c r="T168" s="15">
        <v>17100</v>
      </c>
      <c r="U168" s="15">
        <v>19076</v>
      </c>
      <c r="V168" s="15">
        <v>21393</v>
      </c>
      <c r="X168" s="15"/>
      <c r="Y168" s="15"/>
    </row>
    <row r="169" spans="1:25" x14ac:dyDescent="0.2">
      <c r="A169" s="11">
        <v>407</v>
      </c>
      <c r="C169" s="12" t="s">
        <v>187</v>
      </c>
      <c r="D169" s="9"/>
      <c r="E169" s="15">
        <v>21712</v>
      </c>
      <c r="F169" s="9"/>
      <c r="G169" s="14">
        <v>1.8137258978418303E-5</v>
      </c>
      <c r="I169" s="15">
        <v>10316</v>
      </c>
      <c r="K169" s="15">
        <v>21714</v>
      </c>
      <c r="L169" s="9"/>
      <c r="M169" s="14">
        <v>1.8177780187045691E-5</v>
      </c>
      <c r="N169" s="9"/>
      <c r="O169" s="15">
        <v>12340</v>
      </c>
      <c r="Q169" s="15">
        <v>10855</v>
      </c>
      <c r="R169" s="15">
        <v>10316</v>
      </c>
      <c r="S169" s="15">
        <v>9769</v>
      </c>
      <c r="T169" s="15">
        <v>9247</v>
      </c>
      <c r="U169" s="15">
        <v>10316</v>
      </c>
      <c r="V169" s="15">
        <v>11569</v>
      </c>
      <c r="X169" s="15"/>
      <c r="Y169" s="15"/>
    </row>
    <row r="170" spans="1:25" x14ac:dyDescent="0.2">
      <c r="A170" s="11">
        <v>408</v>
      </c>
      <c r="C170" s="12" t="s">
        <v>188</v>
      </c>
      <c r="D170" s="9"/>
      <c r="E170" s="15">
        <v>0</v>
      </c>
      <c r="F170" s="9"/>
      <c r="G170" s="14">
        <v>0</v>
      </c>
      <c r="I170" s="15">
        <v>0</v>
      </c>
      <c r="K170" s="15">
        <v>0</v>
      </c>
      <c r="L170" s="9"/>
      <c r="M170" s="14">
        <v>0</v>
      </c>
      <c r="N170" s="9"/>
      <c r="O170" s="15">
        <v>0</v>
      </c>
      <c r="Q170" s="15">
        <v>0</v>
      </c>
      <c r="R170" s="15">
        <v>0</v>
      </c>
      <c r="S170" s="15">
        <v>0</v>
      </c>
      <c r="T170" s="15">
        <v>0</v>
      </c>
      <c r="U170" s="15">
        <v>0</v>
      </c>
      <c r="V170" s="15">
        <v>0</v>
      </c>
      <c r="X170" s="15"/>
      <c r="Y170" s="15"/>
    </row>
    <row r="171" spans="1:25" x14ac:dyDescent="0.2">
      <c r="A171" s="11">
        <v>409</v>
      </c>
      <c r="C171" s="12" t="s">
        <v>189</v>
      </c>
      <c r="D171" s="9"/>
      <c r="E171" s="15">
        <v>2570858</v>
      </c>
      <c r="F171" s="9"/>
      <c r="G171" s="14">
        <v>2.1475827810767557E-3</v>
      </c>
      <c r="I171" s="15">
        <v>1221597</v>
      </c>
      <c r="K171" s="15">
        <v>2547061</v>
      </c>
      <c r="L171" s="9"/>
      <c r="M171" s="14">
        <v>2.1322609828219943E-3</v>
      </c>
      <c r="N171" s="9"/>
      <c r="O171" s="15">
        <v>1447552</v>
      </c>
      <c r="Q171" s="15">
        <v>1285467</v>
      </c>
      <c r="R171" s="15">
        <v>1221597</v>
      </c>
      <c r="S171" s="15">
        <v>1156861</v>
      </c>
      <c r="T171" s="15">
        <v>1095062</v>
      </c>
      <c r="U171" s="15">
        <v>1221597</v>
      </c>
      <c r="V171" s="15">
        <v>1370005</v>
      </c>
      <c r="X171" s="15"/>
      <c r="Y171" s="15"/>
    </row>
    <row r="172" spans="1:25" x14ac:dyDescent="0.2">
      <c r="A172" s="11">
        <v>411</v>
      </c>
      <c r="C172" s="12" t="s">
        <v>190</v>
      </c>
      <c r="D172" s="9"/>
      <c r="E172" s="15">
        <v>3531599</v>
      </c>
      <c r="F172" s="9"/>
      <c r="G172" s="14">
        <v>2.9501439605251981E-3</v>
      </c>
      <c r="I172" s="15">
        <v>1678113</v>
      </c>
      <c r="K172" s="15">
        <v>3442273</v>
      </c>
      <c r="L172" s="9"/>
      <c r="M172" s="14">
        <v>2.8816837956066287E-3</v>
      </c>
      <c r="N172" s="9"/>
      <c r="O172" s="15">
        <v>1956319</v>
      </c>
      <c r="Q172" s="15">
        <v>1765851</v>
      </c>
      <c r="R172" s="15">
        <v>1678113</v>
      </c>
      <c r="S172" s="15">
        <v>1589185</v>
      </c>
      <c r="T172" s="15">
        <v>1504291</v>
      </c>
      <c r="U172" s="15">
        <v>1678113</v>
      </c>
      <c r="V172" s="15">
        <v>1881981</v>
      </c>
      <c r="X172" s="15"/>
      <c r="Y172" s="15"/>
    </row>
    <row r="173" spans="1:25" x14ac:dyDescent="0.2">
      <c r="A173" s="11">
        <v>413</v>
      </c>
      <c r="C173" s="12" t="s">
        <v>191</v>
      </c>
      <c r="D173" s="9"/>
      <c r="E173" s="15">
        <v>128102</v>
      </c>
      <c r="F173" s="9"/>
      <c r="G173" s="14">
        <v>1.0701083040039339E-4</v>
      </c>
      <c r="I173" s="15">
        <v>60869</v>
      </c>
      <c r="K173" s="15">
        <v>107852</v>
      </c>
      <c r="L173" s="9"/>
      <c r="M173" s="14">
        <v>9.0287830373641522E-5</v>
      </c>
      <c r="N173" s="9"/>
      <c r="O173" s="15">
        <v>61295</v>
      </c>
      <c r="Q173" s="15">
        <v>64051</v>
      </c>
      <c r="R173" s="15">
        <v>60869</v>
      </c>
      <c r="S173" s="15">
        <v>57643</v>
      </c>
      <c r="T173" s="15">
        <v>54564</v>
      </c>
      <c r="U173" s="15">
        <v>60869</v>
      </c>
      <c r="V173" s="15">
        <v>68264</v>
      </c>
      <c r="X173" s="15"/>
      <c r="Y173" s="15"/>
    </row>
    <row r="174" spans="1:25" x14ac:dyDescent="0.2">
      <c r="A174" s="11">
        <v>417</v>
      </c>
      <c r="C174" s="12" t="s">
        <v>192</v>
      </c>
      <c r="D174" s="9"/>
      <c r="E174" s="15">
        <v>46209</v>
      </c>
      <c r="F174" s="9"/>
      <c r="G174" s="14">
        <v>3.8600985636225655E-5</v>
      </c>
      <c r="I174" s="15">
        <v>21956</v>
      </c>
      <c r="K174" s="15">
        <v>47760</v>
      </c>
      <c r="L174" s="9"/>
      <c r="M174" s="14">
        <v>3.9982075238707847E-5</v>
      </c>
      <c r="N174" s="9"/>
      <c r="O174" s="15">
        <v>27143</v>
      </c>
      <c r="Q174" s="15">
        <v>23104</v>
      </c>
      <c r="R174" s="15">
        <v>21956</v>
      </c>
      <c r="S174" s="15">
        <v>20792</v>
      </c>
      <c r="T174" s="15">
        <v>19682</v>
      </c>
      <c r="U174" s="15">
        <v>21956</v>
      </c>
      <c r="V174" s="15">
        <v>24623</v>
      </c>
      <c r="X174" s="15"/>
      <c r="Y174" s="15"/>
    </row>
    <row r="175" spans="1:25" x14ac:dyDescent="0.2">
      <c r="A175" s="11">
        <v>423</v>
      </c>
      <c r="C175" s="12" t="s">
        <v>193</v>
      </c>
      <c r="D175" s="9"/>
      <c r="E175" s="15">
        <v>527674</v>
      </c>
      <c r="F175" s="9"/>
      <c r="G175" s="14">
        <v>4.4079587298166451E-4</v>
      </c>
      <c r="I175" s="15">
        <v>250736</v>
      </c>
      <c r="K175" s="15">
        <v>512022</v>
      </c>
      <c r="L175" s="9"/>
      <c r="M175" s="14">
        <v>4.2863697922683561E-4</v>
      </c>
      <c r="N175" s="9"/>
      <c r="O175" s="15">
        <v>290993</v>
      </c>
      <c r="Q175" s="15">
        <v>263845</v>
      </c>
      <c r="R175" s="15">
        <v>250736</v>
      </c>
      <c r="S175" s="15">
        <v>237449</v>
      </c>
      <c r="T175" s="15">
        <v>224764</v>
      </c>
      <c r="U175" s="15">
        <v>250736</v>
      </c>
      <c r="V175" s="15">
        <v>281197</v>
      </c>
      <c r="X175" s="15"/>
      <c r="Y175" s="15"/>
    </row>
    <row r="176" spans="1:25" x14ac:dyDescent="0.2">
      <c r="A176" s="11">
        <v>425</v>
      </c>
      <c r="C176" s="12" t="s">
        <v>194</v>
      </c>
      <c r="D176" s="9"/>
      <c r="E176" s="15">
        <v>1824163</v>
      </c>
      <c r="F176" s="9"/>
      <c r="G176" s="14">
        <v>1.5238263057225712E-3</v>
      </c>
      <c r="I176" s="15">
        <v>866791</v>
      </c>
      <c r="K176" s="15">
        <v>1787963</v>
      </c>
      <c r="L176" s="9"/>
      <c r="M176" s="14">
        <v>1.4967854101764196E-3</v>
      </c>
      <c r="N176" s="9"/>
      <c r="O176" s="15">
        <v>1016140</v>
      </c>
      <c r="Q176" s="15">
        <v>912110</v>
      </c>
      <c r="R176" s="15">
        <v>866791</v>
      </c>
      <c r="S176" s="15">
        <v>820857</v>
      </c>
      <c r="T176" s="15">
        <v>777007</v>
      </c>
      <c r="U176" s="15">
        <v>866791</v>
      </c>
      <c r="V176" s="15">
        <v>972095</v>
      </c>
      <c r="X176" s="15"/>
      <c r="Y176" s="15"/>
    </row>
    <row r="177" spans="1:25" x14ac:dyDescent="0.2">
      <c r="A177" s="11">
        <v>440</v>
      </c>
      <c r="C177" s="12" t="s">
        <v>195</v>
      </c>
      <c r="D177" s="9"/>
      <c r="E177" s="15">
        <v>10571935</v>
      </c>
      <c r="F177" s="9"/>
      <c r="G177" s="14">
        <v>8.8313339626936577E-3</v>
      </c>
      <c r="I177" s="15">
        <v>5023475</v>
      </c>
      <c r="K177" s="15">
        <v>10643765</v>
      </c>
      <c r="L177" s="9"/>
      <c r="M177" s="14">
        <v>8.9103813453334426E-3</v>
      </c>
      <c r="N177" s="9"/>
      <c r="O177" s="15">
        <v>6049084</v>
      </c>
      <c r="Q177" s="15">
        <v>5286122</v>
      </c>
      <c r="R177" s="15">
        <v>5023475</v>
      </c>
      <c r="S177" s="15">
        <v>4757267</v>
      </c>
      <c r="T177" s="15">
        <v>4503135</v>
      </c>
      <c r="U177" s="15">
        <v>5023475</v>
      </c>
      <c r="V177" s="15">
        <v>5633760</v>
      </c>
      <c r="X177" s="15"/>
      <c r="Y177" s="15"/>
    </row>
    <row r="178" spans="1:25" x14ac:dyDescent="0.2">
      <c r="A178" s="11">
        <v>450</v>
      </c>
      <c r="C178" s="12" t="s">
        <v>196</v>
      </c>
      <c r="D178" s="9"/>
      <c r="E178" s="15">
        <v>0</v>
      </c>
      <c r="F178" s="9"/>
      <c r="G178" s="14">
        <v>0</v>
      </c>
      <c r="I178" s="15">
        <v>0</v>
      </c>
      <c r="K178" s="15">
        <v>0</v>
      </c>
      <c r="L178" s="9"/>
      <c r="M178" s="14">
        <v>0</v>
      </c>
      <c r="N178" s="9"/>
      <c r="O178" s="15">
        <v>0</v>
      </c>
      <c r="Q178" s="15">
        <v>0</v>
      </c>
      <c r="R178" s="15">
        <v>0</v>
      </c>
      <c r="S178" s="15">
        <v>0</v>
      </c>
      <c r="T178" s="15">
        <v>0</v>
      </c>
      <c r="U178" s="15">
        <v>0</v>
      </c>
      <c r="V178" s="15">
        <v>0</v>
      </c>
      <c r="X178" s="15"/>
      <c r="Y178" s="15"/>
    </row>
    <row r="179" spans="1:25" x14ac:dyDescent="0.2">
      <c r="A179" s="11">
        <v>451</v>
      </c>
      <c r="C179" s="12" t="s">
        <v>197</v>
      </c>
      <c r="D179" s="9"/>
      <c r="E179" s="15">
        <v>0</v>
      </c>
      <c r="F179" s="9"/>
      <c r="G179" s="14">
        <v>0</v>
      </c>
      <c r="I179" s="15">
        <v>0</v>
      </c>
      <c r="K179" s="15">
        <v>0</v>
      </c>
      <c r="L179" s="9"/>
      <c r="M179" s="14">
        <v>0</v>
      </c>
      <c r="N179" s="9"/>
      <c r="O179" s="15">
        <v>0</v>
      </c>
      <c r="Q179" s="15">
        <v>0</v>
      </c>
      <c r="R179" s="15">
        <v>0</v>
      </c>
      <c r="S179" s="15">
        <v>0</v>
      </c>
      <c r="T179" s="15">
        <v>0</v>
      </c>
      <c r="U179" s="15">
        <v>0</v>
      </c>
      <c r="V179" s="15">
        <v>0</v>
      </c>
      <c r="X179" s="15"/>
      <c r="Y179" s="15"/>
    </row>
    <row r="180" spans="1:25" x14ac:dyDescent="0.2">
      <c r="A180" s="11">
        <v>452</v>
      </c>
      <c r="C180" s="12" t="s">
        <v>198</v>
      </c>
      <c r="D180" s="9"/>
      <c r="E180" s="15">
        <v>0</v>
      </c>
      <c r="F180" s="9"/>
      <c r="G180" s="14">
        <v>0</v>
      </c>
      <c r="I180" s="15">
        <v>0</v>
      </c>
      <c r="K180" s="15">
        <v>0</v>
      </c>
      <c r="L180" s="9"/>
      <c r="M180" s="14">
        <v>0</v>
      </c>
      <c r="N180" s="9"/>
      <c r="O180" s="15">
        <v>0</v>
      </c>
      <c r="Q180" s="15">
        <v>0</v>
      </c>
      <c r="R180" s="15">
        <v>0</v>
      </c>
      <c r="S180" s="15">
        <v>0</v>
      </c>
      <c r="T180" s="15">
        <v>0</v>
      </c>
      <c r="U180" s="15">
        <v>0</v>
      </c>
      <c r="V180" s="15">
        <v>0</v>
      </c>
      <c r="X180" s="15"/>
      <c r="Y180" s="15"/>
    </row>
    <row r="181" spans="1:25" x14ac:dyDescent="0.2">
      <c r="A181" s="11">
        <v>453</v>
      </c>
      <c r="C181" s="12" t="s">
        <v>199</v>
      </c>
      <c r="D181" s="9"/>
      <c r="E181" s="15">
        <v>0</v>
      </c>
      <c r="F181" s="9"/>
      <c r="G181" s="14">
        <v>0</v>
      </c>
      <c r="I181" s="15">
        <v>0</v>
      </c>
      <c r="K181" s="15">
        <v>0</v>
      </c>
      <c r="L181" s="9"/>
      <c r="M181" s="14">
        <v>0</v>
      </c>
      <c r="N181" s="9"/>
      <c r="O181" s="15">
        <v>0</v>
      </c>
      <c r="Q181" s="15">
        <v>0</v>
      </c>
      <c r="R181" s="15">
        <v>0</v>
      </c>
      <c r="S181" s="15">
        <v>0</v>
      </c>
      <c r="T181" s="15">
        <v>0</v>
      </c>
      <c r="U181" s="15">
        <v>0</v>
      </c>
      <c r="V181" s="15">
        <v>0</v>
      </c>
      <c r="X181" s="15"/>
      <c r="Y181" s="15"/>
    </row>
    <row r="182" spans="1:25" x14ac:dyDescent="0.2">
      <c r="A182" s="11">
        <v>454</v>
      </c>
      <c r="C182" s="12" t="s">
        <v>200</v>
      </c>
      <c r="D182" s="9"/>
      <c r="E182" s="15">
        <v>47025</v>
      </c>
      <c r="F182" s="9"/>
      <c r="G182" s="14">
        <v>3.9282636489504454E-5</v>
      </c>
      <c r="I182" s="15">
        <v>22340</v>
      </c>
      <c r="K182" s="15">
        <v>50983</v>
      </c>
      <c r="L182" s="9"/>
      <c r="M182" s="14">
        <v>4.2680195600817469E-5</v>
      </c>
      <c r="N182" s="9"/>
      <c r="O182" s="15">
        <v>28973</v>
      </c>
      <c r="Q182" s="15">
        <v>23508</v>
      </c>
      <c r="R182" s="15">
        <v>22340</v>
      </c>
      <c r="S182" s="15">
        <v>21156</v>
      </c>
      <c r="T182" s="15">
        <v>20026</v>
      </c>
      <c r="U182" s="15">
        <v>22340</v>
      </c>
      <c r="V182" s="15">
        <v>25054</v>
      </c>
      <c r="X182" s="15"/>
      <c r="Y182" s="15"/>
    </row>
    <row r="183" spans="1:25" x14ac:dyDescent="0.2">
      <c r="A183" s="11">
        <v>501</v>
      </c>
      <c r="C183" s="12" t="s">
        <v>201</v>
      </c>
      <c r="D183" s="9"/>
      <c r="E183" s="15">
        <v>105754483</v>
      </c>
      <c r="F183" s="9"/>
      <c r="G183" s="14">
        <v>8.8342688204667272E-2</v>
      </c>
      <c r="I183" s="15">
        <v>50251441</v>
      </c>
      <c r="K183" s="15">
        <v>107189842</v>
      </c>
      <c r="L183" s="9"/>
      <c r="M183" s="14">
        <v>8.9733507698266463E-2</v>
      </c>
      <c r="N183" s="9"/>
      <c r="O183" s="15">
        <v>60918294</v>
      </c>
      <c r="Q183" s="15">
        <v>52878789</v>
      </c>
      <c r="R183" s="15">
        <v>50251441</v>
      </c>
      <c r="S183" s="15">
        <v>47588484</v>
      </c>
      <c r="T183" s="15">
        <v>45046321</v>
      </c>
      <c r="U183" s="15">
        <v>50251441</v>
      </c>
      <c r="V183" s="15">
        <v>56356319</v>
      </c>
      <c r="X183" s="16"/>
      <c r="Y183" s="16"/>
    </row>
    <row r="184" spans="1:25" x14ac:dyDescent="0.2">
      <c r="A184" s="11">
        <v>502</v>
      </c>
      <c r="C184" s="12" t="s">
        <v>202</v>
      </c>
      <c r="D184" s="9"/>
      <c r="E184" s="15">
        <v>0</v>
      </c>
      <c r="F184" s="9"/>
      <c r="G184" s="14">
        <v>0</v>
      </c>
      <c r="I184" s="15">
        <v>0</v>
      </c>
      <c r="K184" s="15">
        <v>0</v>
      </c>
      <c r="L184" s="9"/>
      <c r="M184" s="14">
        <v>0</v>
      </c>
      <c r="N184" s="9"/>
      <c r="O184" s="15">
        <v>0</v>
      </c>
      <c r="Q184" s="15">
        <v>0</v>
      </c>
      <c r="R184" s="15">
        <v>0</v>
      </c>
      <c r="S184" s="15">
        <v>0</v>
      </c>
      <c r="T184" s="15">
        <v>0</v>
      </c>
      <c r="U184" s="15">
        <v>0</v>
      </c>
      <c r="V184" s="15">
        <v>0</v>
      </c>
      <c r="X184" s="15"/>
      <c r="Y184" s="15"/>
    </row>
    <row r="185" spans="1:25" x14ac:dyDescent="0.2">
      <c r="A185" s="11">
        <v>505</v>
      </c>
      <c r="C185" s="12" t="s">
        <v>203</v>
      </c>
      <c r="D185" s="9"/>
      <c r="E185" s="15">
        <v>853565</v>
      </c>
      <c r="F185" s="9"/>
      <c r="G185" s="14">
        <v>7.1303101786632369E-4</v>
      </c>
      <c r="I185" s="15">
        <v>405587</v>
      </c>
      <c r="K185" s="15">
        <v>767927</v>
      </c>
      <c r="L185" s="9"/>
      <c r="M185" s="14">
        <v>6.4286673140358458E-4</v>
      </c>
      <c r="N185" s="9"/>
      <c r="O185" s="15">
        <v>436428</v>
      </c>
      <c r="Q185" s="15">
        <v>426793</v>
      </c>
      <c r="R185" s="15">
        <v>405587</v>
      </c>
      <c r="S185" s="15">
        <v>384094</v>
      </c>
      <c r="T185" s="15">
        <v>363576</v>
      </c>
      <c r="U185" s="15">
        <v>405587</v>
      </c>
      <c r="V185" s="15">
        <v>454860</v>
      </c>
      <c r="X185" s="15"/>
      <c r="Y185" s="15"/>
    </row>
    <row r="186" spans="1:25" x14ac:dyDescent="0.2">
      <c r="A186" s="11">
        <v>506</v>
      </c>
      <c r="C186" s="12" t="s">
        <v>204</v>
      </c>
      <c r="D186" s="9"/>
      <c r="E186" s="15">
        <v>288640</v>
      </c>
      <c r="F186" s="9"/>
      <c r="G186" s="14">
        <v>2.4111728221861916E-4</v>
      </c>
      <c r="I186" s="15">
        <v>137155</v>
      </c>
      <c r="K186" s="15">
        <v>287765</v>
      </c>
      <c r="L186" s="9"/>
      <c r="M186" s="14">
        <v>2.4090121191513324E-4</v>
      </c>
      <c r="N186" s="9"/>
      <c r="O186" s="15">
        <v>163542</v>
      </c>
      <c r="Q186" s="15">
        <v>144326</v>
      </c>
      <c r="R186" s="15">
        <v>137155</v>
      </c>
      <c r="S186" s="15">
        <v>129887</v>
      </c>
      <c r="T186" s="15">
        <v>122948</v>
      </c>
      <c r="U186" s="15">
        <v>137155</v>
      </c>
      <c r="V186" s="15">
        <v>153818</v>
      </c>
      <c r="X186" s="15"/>
      <c r="Y186" s="15"/>
    </row>
    <row r="187" spans="1:25" x14ac:dyDescent="0.2">
      <c r="A187" s="11">
        <v>507</v>
      </c>
      <c r="C187" s="12" t="s">
        <v>205</v>
      </c>
      <c r="D187" s="9"/>
      <c r="E187" s="15">
        <v>0</v>
      </c>
      <c r="F187" s="9"/>
      <c r="G187" s="14">
        <v>0</v>
      </c>
      <c r="I187" s="15">
        <v>0</v>
      </c>
      <c r="K187" s="15">
        <v>0</v>
      </c>
      <c r="L187" s="9"/>
      <c r="M187" s="14">
        <v>0</v>
      </c>
      <c r="N187" s="9"/>
      <c r="O187" s="15">
        <v>0</v>
      </c>
      <c r="Q187" s="15">
        <v>0</v>
      </c>
      <c r="R187" s="15">
        <v>0</v>
      </c>
      <c r="S187" s="15">
        <v>0</v>
      </c>
      <c r="T187" s="15">
        <v>0</v>
      </c>
      <c r="U187" s="15">
        <v>0</v>
      </c>
      <c r="V187" s="15">
        <v>0</v>
      </c>
      <c r="X187" s="15"/>
      <c r="Y187" s="15"/>
    </row>
    <row r="188" spans="1:25" x14ac:dyDescent="0.2">
      <c r="A188" s="11">
        <v>601</v>
      </c>
      <c r="C188" s="12" t="s">
        <v>206</v>
      </c>
      <c r="D188" s="9"/>
      <c r="E188" s="15">
        <v>40142967</v>
      </c>
      <c r="F188" s="9"/>
      <c r="G188" s="14">
        <v>3.3533685917515647E-2</v>
      </c>
      <c r="I188" s="15">
        <v>19074764</v>
      </c>
      <c r="K188" s="15">
        <v>40275872</v>
      </c>
      <c r="L188" s="9"/>
      <c r="M188" s="14">
        <v>3.3716770196996794E-2</v>
      </c>
      <c r="N188" s="9"/>
      <c r="O188" s="15">
        <v>22889659</v>
      </c>
      <c r="Q188" s="15">
        <v>20072069</v>
      </c>
      <c r="R188" s="15">
        <v>19074764</v>
      </c>
      <c r="S188" s="15">
        <v>18063941</v>
      </c>
      <c r="T188" s="15">
        <v>17098970</v>
      </c>
      <c r="U188" s="15">
        <v>19074764</v>
      </c>
      <c r="V188" s="15">
        <v>21392094</v>
      </c>
      <c r="X188" s="15"/>
      <c r="Y188" s="15"/>
    </row>
    <row r="189" spans="1:25" x14ac:dyDescent="0.2">
      <c r="A189" s="11">
        <v>602</v>
      </c>
      <c r="C189" s="12" t="s">
        <v>207</v>
      </c>
      <c r="D189" s="9"/>
      <c r="E189" s="15">
        <v>6027150</v>
      </c>
      <c r="F189" s="9"/>
      <c r="G189" s="14">
        <v>5.0348185543374118E-3</v>
      </c>
      <c r="I189" s="15">
        <v>2863925</v>
      </c>
      <c r="K189" s="15">
        <v>5727146</v>
      </c>
      <c r="L189" s="9"/>
      <c r="M189" s="14">
        <v>4.7944552402651736E-3</v>
      </c>
      <c r="N189" s="9"/>
      <c r="O189" s="15">
        <v>3254862</v>
      </c>
      <c r="Q189" s="15">
        <v>3013662</v>
      </c>
      <c r="R189" s="15">
        <v>2863925</v>
      </c>
      <c r="S189" s="15">
        <v>2712158</v>
      </c>
      <c r="T189" s="15">
        <v>2567275</v>
      </c>
      <c r="U189" s="15">
        <v>2863925</v>
      </c>
      <c r="V189" s="15">
        <v>3211854</v>
      </c>
      <c r="X189" s="15"/>
      <c r="Y189" s="15"/>
    </row>
    <row r="190" spans="1:25" x14ac:dyDescent="0.2">
      <c r="A190" s="11">
        <v>606</v>
      </c>
      <c r="C190" s="12" t="s">
        <v>208</v>
      </c>
      <c r="D190" s="9"/>
      <c r="E190" s="15">
        <v>118781</v>
      </c>
      <c r="F190" s="9"/>
      <c r="G190" s="14">
        <v>9.9224473043271205E-5</v>
      </c>
      <c r="I190" s="15">
        <v>56443</v>
      </c>
      <c r="K190" s="15">
        <v>127499</v>
      </c>
      <c r="L190" s="9"/>
      <c r="M190" s="14">
        <v>1.0673523054564514E-4</v>
      </c>
      <c r="N190" s="9"/>
      <c r="O190" s="15">
        <v>72462</v>
      </c>
      <c r="Q190" s="15">
        <v>59394</v>
      </c>
      <c r="R190" s="15">
        <v>56443</v>
      </c>
      <c r="S190" s="15">
        <v>53452</v>
      </c>
      <c r="T190" s="15">
        <v>50597</v>
      </c>
      <c r="U190" s="15">
        <v>56443</v>
      </c>
      <c r="V190" s="15">
        <v>63300</v>
      </c>
      <c r="X190" s="15"/>
      <c r="Y190" s="15"/>
    </row>
    <row r="191" spans="1:25" x14ac:dyDescent="0.2">
      <c r="A191" s="11">
        <v>701</v>
      </c>
      <c r="C191" s="12" t="s">
        <v>209</v>
      </c>
      <c r="D191" s="9"/>
      <c r="E191" s="15">
        <v>4629998</v>
      </c>
      <c r="F191" s="9"/>
      <c r="G191" s="14">
        <v>3.8676986364940486E-3</v>
      </c>
      <c r="I191" s="15">
        <v>2200041</v>
      </c>
      <c r="K191" s="15">
        <v>4597429</v>
      </c>
      <c r="L191" s="9"/>
      <c r="M191" s="14">
        <v>3.8487175917633456E-3</v>
      </c>
      <c r="N191" s="9"/>
      <c r="O191" s="15">
        <v>2612819</v>
      </c>
      <c r="Q191" s="15">
        <v>2315068</v>
      </c>
      <c r="R191" s="15">
        <v>2200041</v>
      </c>
      <c r="S191" s="15">
        <v>2083455</v>
      </c>
      <c r="T191" s="15">
        <v>1972157</v>
      </c>
      <c r="U191" s="15">
        <v>2200041</v>
      </c>
      <c r="V191" s="15">
        <v>2467317</v>
      </c>
      <c r="X191" s="15"/>
      <c r="Y191" s="15"/>
    </row>
    <row r="192" spans="1:25" x14ac:dyDescent="0.2">
      <c r="A192" s="11">
        <v>702</v>
      </c>
      <c r="C192" s="12" t="s">
        <v>210</v>
      </c>
      <c r="D192" s="9"/>
      <c r="E192" s="15">
        <v>2898066</v>
      </c>
      <c r="F192" s="9"/>
      <c r="G192" s="14">
        <v>2.4209180903900524E-3</v>
      </c>
      <c r="I192" s="15">
        <v>1377075</v>
      </c>
      <c r="K192" s="15">
        <v>2973051</v>
      </c>
      <c r="L192" s="9"/>
      <c r="M192" s="14">
        <v>2.4888766492989029E-3</v>
      </c>
      <c r="N192" s="9"/>
      <c r="O192" s="15">
        <v>1689650</v>
      </c>
      <c r="Q192" s="15">
        <v>1449074</v>
      </c>
      <c r="R192" s="15">
        <v>1377075</v>
      </c>
      <c r="S192" s="15">
        <v>1304100</v>
      </c>
      <c r="T192" s="15">
        <v>1234435</v>
      </c>
      <c r="U192" s="15">
        <v>1377075</v>
      </c>
      <c r="V192" s="15">
        <v>1544371</v>
      </c>
      <c r="X192" s="15"/>
      <c r="Y192" s="15"/>
    </row>
    <row r="193" spans="1:25" x14ac:dyDescent="0.2">
      <c r="A193" s="11">
        <v>703</v>
      </c>
      <c r="C193" s="12" t="s">
        <v>211</v>
      </c>
      <c r="D193" s="9"/>
      <c r="E193" s="15">
        <v>9111359</v>
      </c>
      <c r="F193" s="9"/>
      <c r="G193" s="14">
        <v>7.6112323981366251E-3</v>
      </c>
      <c r="I193" s="15">
        <v>4329452</v>
      </c>
      <c r="K193" s="15">
        <v>9005843</v>
      </c>
      <c r="L193" s="9"/>
      <c r="M193" s="14">
        <v>7.5392021024704861E-3</v>
      </c>
      <c r="N193" s="9"/>
      <c r="O193" s="15">
        <v>5118218</v>
      </c>
      <c r="Q193" s="15">
        <v>4555813</v>
      </c>
      <c r="R193" s="15">
        <v>4329452</v>
      </c>
      <c r="S193" s="15">
        <v>4100023</v>
      </c>
      <c r="T193" s="15">
        <v>3881000</v>
      </c>
      <c r="U193" s="15">
        <v>4329452</v>
      </c>
      <c r="V193" s="15">
        <v>4855423</v>
      </c>
      <c r="X193" s="15"/>
      <c r="Y193" s="15"/>
    </row>
    <row r="194" spans="1:25" x14ac:dyDescent="0.2">
      <c r="A194" s="11">
        <v>704</v>
      </c>
      <c r="C194" s="12" t="s">
        <v>212</v>
      </c>
      <c r="D194" s="9"/>
      <c r="E194" s="15">
        <v>7382776</v>
      </c>
      <c r="F194" s="9"/>
      <c r="G194" s="14">
        <v>6.1672494607429608E-3</v>
      </c>
      <c r="I194" s="15">
        <v>3508079</v>
      </c>
      <c r="K194" s="15">
        <v>7160112</v>
      </c>
      <c r="L194" s="9"/>
      <c r="M194" s="14">
        <v>5.9940564636008151E-3</v>
      </c>
      <c r="N194" s="9"/>
      <c r="O194" s="15">
        <v>4069249</v>
      </c>
      <c r="Q194" s="15">
        <v>3691495</v>
      </c>
      <c r="R194" s="15">
        <v>3508079</v>
      </c>
      <c r="S194" s="15">
        <v>3322176</v>
      </c>
      <c r="T194" s="15">
        <v>3144707</v>
      </c>
      <c r="U194" s="15">
        <v>3508079</v>
      </c>
      <c r="V194" s="15">
        <v>3934264</v>
      </c>
      <c r="X194" s="15"/>
      <c r="Y194" s="15"/>
    </row>
    <row r="195" spans="1:25" x14ac:dyDescent="0.2">
      <c r="A195" s="11">
        <v>705</v>
      </c>
      <c r="C195" s="12" t="s">
        <v>213</v>
      </c>
      <c r="D195" s="9"/>
      <c r="E195" s="15">
        <v>6182259</v>
      </c>
      <c r="F195" s="9"/>
      <c r="G195" s="14">
        <v>5.1643898560545945E-3</v>
      </c>
      <c r="I195" s="15">
        <v>2937628</v>
      </c>
      <c r="K195" s="15">
        <v>6243282</v>
      </c>
      <c r="L195" s="9"/>
      <c r="M195" s="14">
        <v>5.2265362366095145E-3</v>
      </c>
      <c r="N195" s="9"/>
      <c r="O195" s="15">
        <v>3548193</v>
      </c>
      <c r="Q195" s="15">
        <v>3091219</v>
      </c>
      <c r="R195" s="15">
        <v>2937628</v>
      </c>
      <c r="S195" s="15">
        <v>2781955</v>
      </c>
      <c r="T195" s="15">
        <v>2633344</v>
      </c>
      <c r="U195" s="15">
        <v>2937628</v>
      </c>
      <c r="V195" s="15">
        <v>3294511</v>
      </c>
      <c r="X195" s="15"/>
      <c r="Y195" s="15"/>
    </row>
    <row r="196" spans="1:25" x14ac:dyDescent="0.2">
      <c r="A196" s="11">
        <v>706</v>
      </c>
      <c r="C196" s="12" t="s">
        <v>214</v>
      </c>
      <c r="D196" s="9"/>
      <c r="E196" s="15">
        <v>8188347</v>
      </c>
      <c r="F196" s="9"/>
      <c r="G196" s="14">
        <v>6.8401883817315115E-3</v>
      </c>
      <c r="I196" s="15">
        <v>3890860</v>
      </c>
      <c r="K196" s="15">
        <v>8341696</v>
      </c>
      <c r="L196" s="9"/>
      <c r="M196" s="14">
        <v>6.9832143444394533E-3</v>
      </c>
      <c r="N196" s="9"/>
      <c r="O196" s="15">
        <v>4740767</v>
      </c>
      <c r="Q196" s="15">
        <v>4094290</v>
      </c>
      <c r="R196" s="15">
        <v>3890860</v>
      </c>
      <c r="S196" s="15">
        <v>3684673</v>
      </c>
      <c r="T196" s="15">
        <v>3487839</v>
      </c>
      <c r="U196" s="15">
        <v>3890860</v>
      </c>
      <c r="V196" s="15">
        <v>4363548</v>
      </c>
      <c r="X196" s="15"/>
      <c r="Y196" s="15"/>
    </row>
    <row r="197" spans="1:25" x14ac:dyDescent="0.2">
      <c r="A197" s="11">
        <v>707</v>
      </c>
      <c r="C197" s="12" t="s">
        <v>215</v>
      </c>
      <c r="D197" s="9"/>
      <c r="E197" s="15">
        <v>2200305</v>
      </c>
      <c r="F197" s="9"/>
      <c r="G197" s="14">
        <v>1.8380389469652121E-3</v>
      </c>
      <c r="I197" s="15">
        <v>1045522</v>
      </c>
      <c r="K197" s="15">
        <v>4166046</v>
      </c>
      <c r="L197" s="9"/>
      <c r="M197" s="14">
        <v>3.4875871989095033E-3</v>
      </c>
      <c r="N197" s="9"/>
      <c r="O197" s="15">
        <v>2367657</v>
      </c>
      <c r="Q197" s="15">
        <v>1100186</v>
      </c>
      <c r="R197" s="15">
        <v>1045522</v>
      </c>
      <c r="S197" s="15">
        <v>990117</v>
      </c>
      <c r="T197" s="15">
        <v>937225</v>
      </c>
      <c r="U197" s="15">
        <v>1045522</v>
      </c>
      <c r="V197" s="15">
        <v>1172539</v>
      </c>
      <c r="X197" s="15"/>
      <c r="Y197" s="15"/>
    </row>
    <row r="198" spans="1:25" x14ac:dyDescent="0.2">
      <c r="A198" s="11">
        <v>708</v>
      </c>
      <c r="C198" s="12" t="s">
        <v>216</v>
      </c>
      <c r="D198" s="9"/>
      <c r="E198" s="15">
        <v>1731533</v>
      </c>
      <c r="F198" s="9"/>
      <c r="G198" s="14">
        <v>1.4464472388852976E-3</v>
      </c>
      <c r="I198" s="15">
        <v>822771</v>
      </c>
      <c r="K198" s="15">
        <v>1714199</v>
      </c>
      <c r="L198" s="9"/>
      <c r="M198" s="14">
        <v>1.4350342000024655E-3</v>
      </c>
      <c r="N198" s="9"/>
      <c r="O198" s="15">
        <v>974216</v>
      </c>
      <c r="Q198" s="15">
        <v>865789</v>
      </c>
      <c r="R198" s="15">
        <v>822771</v>
      </c>
      <c r="S198" s="15">
        <v>779170</v>
      </c>
      <c r="T198" s="15">
        <v>737547</v>
      </c>
      <c r="U198" s="15">
        <v>822771</v>
      </c>
      <c r="V198" s="15">
        <v>922727</v>
      </c>
      <c r="X198" s="15"/>
      <c r="Y198" s="15"/>
    </row>
    <row r="199" spans="1:25" x14ac:dyDescent="0.2">
      <c r="A199" s="11">
        <v>709</v>
      </c>
      <c r="C199" s="12" t="s">
        <v>217</v>
      </c>
      <c r="D199" s="9"/>
      <c r="E199" s="15">
        <v>0</v>
      </c>
      <c r="F199" s="9"/>
      <c r="G199" s="14">
        <v>0</v>
      </c>
      <c r="I199" s="15">
        <v>0</v>
      </c>
      <c r="K199" s="15">
        <v>0</v>
      </c>
      <c r="L199" s="9"/>
      <c r="M199" s="14">
        <v>0</v>
      </c>
      <c r="N199" s="9"/>
      <c r="O199" s="15">
        <v>0</v>
      </c>
      <c r="Q199" s="15">
        <v>0</v>
      </c>
      <c r="R199" s="15">
        <v>0</v>
      </c>
      <c r="S199" s="15">
        <v>0</v>
      </c>
      <c r="T199" s="15">
        <v>0</v>
      </c>
      <c r="U199" s="15">
        <v>0</v>
      </c>
      <c r="V199" s="15">
        <v>0</v>
      </c>
      <c r="X199" s="15"/>
      <c r="Y199" s="15"/>
    </row>
    <row r="200" spans="1:25" x14ac:dyDescent="0.2">
      <c r="A200" s="11">
        <v>711</v>
      </c>
      <c r="C200" s="12" t="s">
        <v>218</v>
      </c>
      <c r="D200" s="9"/>
      <c r="E200" s="15">
        <v>2440518</v>
      </c>
      <c r="F200" s="9"/>
      <c r="G200" s="14">
        <v>2.0387024229684726E-3</v>
      </c>
      <c r="I200" s="15">
        <v>1159660</v>
      </c>
      <c r="K200" s="15">
        <v>2734190</v>
      </c>
      <c r="L200" s="9"/>
      <c r="M200" s="14">
        <v>2.2889152072219977E-3</v>
      </c>
      <c r="N200" s="9"/>
      <c r="O200" s="15">
        <v>1553899</v>
      </c>
      <c r="Q200" s="15">
        <v>1220292</v>
      </c>
      <c r="R200" s="15">
        <v>1159660</v>
      </c>
      <c r="S200" s="15">
        <v>1098206</v>
      </c>
      <c r="T200" s="15">
        <v>1039541</v>
      </c>
      <c r="U200" s="15">
        <v>1159660</v>
      </c>
      <c r="V200" s="15">
        <v>1300543</v>
      </c>
      <c r="X200" s="15"/>
      <c r="Y200" s="15"/>
    </row>
    <row r="201" spans="1:25" x14ac:dyDescent="0.2">
      <c r="A201" s="11">
        <v>716</v>
      </c>
      <c r="C201" s="12" t="s">
        <v>219</v>
      </c>
      <c r="D201" s="9"/>
      <c r="E201" s="15">
        <v>3299513</v>
      </c>
      <c r="F201" s="9"/>
      <c r="G201" s="14">
        <v>2.7562694262922766E-3</v>
      </c>
      <c r="I201" s="15">
        <v>1567832</v>
      </c>
      <c r="K201" s="15">
        <v>3491826</v>
      </c>
      <c r="L201" s="9"/>
      <c r="M201" s="14">
        <v>2.9231668729580457E-3</v>
      </c>
      <c r="N201" s="9"/>
      <c r="O201" s="15">
        <v>1984481</v>
      </c>
      <c r="Q201" s="15">
        <v>1649805</v>
      </c>
      <c r="R201" s="15">
        <v>1567832</v>
      </c>
      <c r="S201" s="15">
        <v>1484748</v>
      </c>
      <c r="T201" s="15">
        <v>1405433</v>
      </c>
      <c r="U201" s="15">
        <v>1567832</v>
      </c>
      <c r="V201" s="15">
        <v>1758303</v>
      </c>
      <c r="X201" s="15"/>
      <c r="Y201" s="15"/>
    </row>
    <row r="202" spans="1:25" x14ac:dyDescent="0.2">
      <c r="A202" s="11">
        <v>717</v>
      </c>
      <c r="C202" s="12" t="s">
        <v>220</v>
      </c>
      <c r="D202" s="9"/>
      <c r="E202" s="15">
        <v>0</v>
      </c>
      <c r="F202" s="9"/>
      <c r="G202" s="14">
        <v>0</v>
      </c>
      <c r="I202" s="15">
        <v>0</v>
      </c>
      <c r="K202" s="15">
        <v>0</v>
      </c>
      <c r="L202" s="9"/>
      <c r="M202" s="14">
        <v>0</v>
      </c>
      <c r="N202" s="9"/>
      <c r="O202" s="15">
        <v>0</v>
      </c>
      <c r="Q202" s="15">
        <v>0</v>
      </c>
      <c r="R202" s="15">
        <v>0</v>
      </c>
      <c r="S202" s="15">
        <v>0</v>
      </c>
      <c r="T202" s="15">
        <v>0</v>
      </c>
      <c r="U202" s="15">
        <v>0</v>
      </c>
      <c r="V202" s="15">
        <v>0</v>
      </c>
      <c r="X202" s="15"/>
      <c r="Y202" s="15"/>
    </row>
    <row r="203" spans="1:25" x14ac:dyDescent="0.2">
      <c r="A203" s="11">
        <v>718</v>
      </c>
      <c r="C203" s="12" t="s">
        <v>221</v>
      </c>
      <c r="D203" s="9"/>
      <c r="E203" s="15">
        <v>3536378</v>
      </c>
      <c r="F203" s="9"/>
      <c r="G203" s="14">
        <v>2.9541361289416434E-3</v>
      </c>
      <c r="I203" s="15">
        <v>1680384</v>
      </c>
      <c r="K203" s="15">
        <v>3551882</v>
      </c>
      <c r="L203" s="9"/>
      <c r="M203" s="14">
        <v>2.9734424908503371E-3</v>
      </c>
      <c r="N203" s="9"/>
      <c r="O203" s="15">
        <v>2018612</v>
      </c>
      <c r="Q203" s="15">
        <v>1768241</v>
      </c>
      <c r="R203" s="15">
        <v>1680384</v>
      </c>
      <c r="S203" s="15">
        <v>1591336</v>
      </c>
      <c r="T203" s="15">
        <v>1506327</v>
      </c>
      <c r="U203" s="15">
        <v>1680384</v>
      </c>
      <c r="V203" s="15">
        <v>1884528</v>
      </c>
      <c r="X203" s="15"/>
      <c r="Y203" s="15"/>
    </row>
    <row r="204" spans="1:25" x14ac:dyDescent="0.2">
      <c r="A204" s="11">
        <v>719</v>
      </c>
      <c r="C204" s="12" t="s">
        <v>222</v>
      </c>
      <c r="D204" s="9"/>
      <c r="E204" s="15">
        <v>0</v>
      </c>
      <c r="F204" s="9"/>
      <c r="G204" s="14">
        <v>0</v>
      </c>
      <c r="I204" s="15">
        <v>0</v>
      </c>
      <c r="K204" s="15">
        <v>0</v>
      </c>
      <c r="L204" s="9"/>
      <c r="M204" s="14">
        <v>0</v>
      </c>
      <c r="N204" s="9"/>
      <c r="O204" s="15">
        <v>0</v>
      </c>
      <c r="Q204" s="15">
        <v>0</v>
      </c>
      <c r="R204" s="15">
        <v>0</v>
      </c>
      <c r="S204" s="15">
        <v>0</v>
      </c>
      <c r="T204" s="15">
        <v>0</v>
      </c>
      <c r="U204" s="15">
        <v>0</v>
      </c>
      <c r="V204" s="15">
        <v>0</v>
      </c>
      <c r="X204" s="15"/>
      <c r="Y204" s="15"/>
    </row>
    <row r="205" spans="1:25" x14ac:dyDescent="0.2">
      <c r="A205" s="11">
        <v>720</v>
      </c>
      <c r="C205" s="12" t="s">
        <v>223</v>
      </c>
      <c r="D205" s="9"/>
      <c r="E205" s="15">
        <v>6273826</v>
      </c>
      <c r="F205" s="9"/>
      <c r="G205" s="14">
        <v>5.2408809389984431E-3</v>
      </c>
      <c r="I205" s="15">
        <v>2981138</v>
      </c>
      <c r="K205" s="15">
        <v>5927801</v>
      </c>
      <c r="L205" s="9"/>
      <c r="M205" s="14">
        <v>4.9624326964423709E-3</v>
      </c>
      <c r="N205" s="9"/>
      <c r="O205" s="15">
        <v>3368898</v>
      </c>
      <c r="Q205" s="15">
        <v>3137004</v>
      </c>
      <c r="R205" s="15">
        <v>2981138</v>
      </c>
      <c r="S205" s="15">
        <v>2823159</v>
      </c>
      <c r="T205" s="15">
        <v>2672347</v>
      </c>
      <c r="U205" s="15">
        <v>2981138</v>
      </c>
      <c r="V205" s="15">
        <v>3343307</v>
      </c>
      <c r="X205" s="15"/>
      <c r="Y205" s="15"/>
    </row>
    <row r="206" spans="1:25" x14ac:dyDescent="0.2">
      <c r="A206" s="11">
        <v>721</v>
      </c>
      <c r="C206" s="12" t="s">
        <v>224</v>
      </c>
      <c r="D206" s="9"/>
      <c r="E206" s="15">
        <v>0</v>
      </c>
      <c r="F206" s="9"/>
      <c r="G206" s="14">
        <v>0</v>
      </c>
      <c r="I206" s="15">
        <v>0</v>
      </c>
      <c r="K206" s="15">
        <v>0</v>
      </c>
      <c r="L206" s="9"/>
      <c r="M206" s="14">
        <v>0</v>
      </c>
      <c r="N206" s="9"/>
      <c r="O206" s="15">
        <v>0</v>
      </c>
      <c r="Q206" s="15">
        <v>0</v>
      </c>
      <c r="R206" s="15">
        <v>0</v>
      </c>
      <c r="S206" s="15">
        <v>0</v>
      </c>
      <c r="T206" s="15">
        <v>0</v>
      </c>
      <c r="U206" s="15">
        <v>0</v>
      </c>
      <c r="V206" s="15">
        <v>0</v>
      </c>
      <c r="X206" s="15"/>
      <c r="Y206" s="15"/>
    </row>
    <row r="207" spans="1:25" x14ac:dyDescent="0.2">
      <c r="A207" s="11">
        <v>722</v>
      </c>
      <c r="C207" s="12" t="s">
        <v>225</v>
      </c>
      <c r="D207" s="9"/>
      <c r="E207" s="15">
        <v>0</v>
      </c>
      <c r="F207" s="9"/>
      <c r="G207" s="14">
        <v>0</v>
      </c>
      <c r="I207" s="15">
        <v>0</v>
      </c>
      <c r="K207" s="15">
        <v>0</v>
      </c>
      <c r="L207" s="9"/>
      <c r="M207" s="14">
        <v>0</v>
      </c>
      <c r="N207" s="9"/>
      <c r="O207" s="15">
        <v>0</v>
      </c>
      <c r="Q207" s="15">
        <v>0</v>
      </c>
      <c r="R207" s="15">
        <v>0</v>
      </c>
      <c r="S207" s="15">
        <v>0</v>
      </c>
      <c r="T207" s="15">
        <v>0</v>
      </c>
      <c r="U207" s="15">
        <v>0</v>
      </c>
      <c r="V207" s="15">
        <v>0</v>
      </c>
      <c r="X207" s="15"/>
      <c r="Y207" s="15"/>
    </row>
    <row r="208" spans="1:25" x14ac:dyDescent="0.2">
      <c r="A208" s="11">
        <v>723</v>
      </c>
      <c r="C208" s="12" t="s">
        <v>226</v>
      </c>
      <c r="D208" s="9"/>
      <c r="E208" s="15">
        <v>3286465</v>
      </c>
      <c r="F208" s="9"/>
      <c r="G208" s="14">
        <v>2.7453696954913187E-3</v>
      </c>
      <c r="I208" s="15">
        <v>1561635</v>
      </c>
      <c r="K208" s="15">
        <v>3256157</v>
      </c>
      <c r="L208" s="9"/>
      <c r="M208" s="14">
        <v>2.7258775997287526E-3</v>
      </c>
      <c r="N208" s="9"/>
      <c r="O208" s="15">
        <v>1850547</v>
      </c>
      <c r="Q208" s="15">
        <v>1643284</v>
      </c>
      <c r="R208" s="15">
        <v>1561635</v>
      </c>
      <c r="S208" s="15">
        <v>1478880</v>
      </c>
      <c r="T208" s="15">
        <v>1399878</v>
      </c>
      <c r="U208" s="15">
        <v>1561635</v>
      </c>
      <c r="V208" s="15">
        <v>1751353</v>
      </c>
      <c r="X208" s="15"/>
      <c r="Y208" s="15"/>
    </row>
    <row r="209" spans="1:25" x14ac:dyDescent="0.2">
      <c r="A209" s="11">
        <v>724</v>
      </c>
      <c r="C209" s="12" t="s">
        <v>227</v>
      </c>
      <c r="D209" s="9"/>
      <c r="E209" s="15">
        <v>3218277</v>
      </c>
      <c r="F209" s="9"/>
      <c r="G209" s="14">
        <v>2.6884084107077709E-3</v>
      </c>
      <c r="I209" s="15">
        <v>1529228</v>
      </c>
      <c r="K209" s="15">
        <v>3132062</v>
      </c>
      <c r="L209" s="9"/>
      <c r="M209" s="14">
        <v>2.6219920129040572E-3</v>
      </c>
      <c r="N209" s="9"/>
      <c r="O209" s="15">
        <v>1780018</v>
      </c>
      <c r="Q209" s="15">
        <v>1609182</v>
      </c>
      <c r="R209" s="15">
        <v>1529228</v>
      </c>
      <c r="S209" s="15">
        <v>1448190</v>
      </c>
      <c r="T209" s="15">
        <v>1370828</v>
      </c>
      <c r="U209" s="15">
        <v>1529228</v>
      </c>
      <c r="V209" s="15">
        <v>1715009</v>
      </c>
      <c r="X209" s="15"/>
      <c r="Y209" s="15"/>
    </row>
    <row r="210" spans="1:25" x14ac:dyDescent="0.2">
      <c r="A210" s="11">
        <v>725</v>
      </c>
      <c r="C210" s="12" t="s">
        <v>228</v>
      </c>
      <c r="D210" s="9"/>
      <c r="E210" s="15">
        <v>0</v>
      </c>
      <c r="F210" s="9"/>
      <c r="G210" s="14">
        <v>0</v>
      </c>
      <c r="I210" s="15">
        <v>1</v>
      </c>
      <c r="K210" s="15">
        <v>0</v>
      </c>
      <c r="L210" s="9"/>
      <c r="M210" s="14">
        <v>0</v>
      </c>
      <c r="N210" s="9"/>
      <c r="O210" s="15">
        <v>0</v>
      </c>
      <c r="Q210" s="15">
        <v>1</v>
      </c>
      <c r="R210" s="15">
        <v>1</v>
      </c>
      <c r="S210" s="15">
        <v>1</v>
      </c>
      <c r="T210" s="15">
        <v>1</v>
      </c>
      <c r="U210" s="15">
        <v>1</v>
      </c>
      <c r="V210" s="15">
        <v>1</v>
      </c>
      <c r="X210" s="15"/>
      <c r="Y210" s="15"/>
    </row>
    <row r="211" spans="1:25" x14ac:dyDescent="0.2">
      <c r="A211" s="11">
        <v>726</v>
      </c>
      <c r="C211" s="12" t="s">
        <v>229</v>
      </c>
      <c r="D211" s="9"/>
      <c r="E211" s="15">
        <v>0</v>
      </c>
      <c r="F211" s="9"/>
      <c r="G211" s="14">
        <v>0</v>
      </c>
      <c r="I211" s="15">
        <v>0</v>
      </c>
      <c r="K211" s="15">
        <v>0</v>
      </c>
      <c r="L211" s="9"/>
      <c r="M211" s="14">
        <v>0</v>
      </c>
      <c r="N211" s="9"/>
      <c r="O211" s="15">
        <v>0</v>
      </c>
      <c r="Q211" s="15">
        <v>0</v>
      </c>
      <c r="R211" s="15">
        <v>0</v>
      </c>
      <c r="S211" s="15">
        <v>0</v>
      </c>
      <c r="T211" s="15">
        <v>0</v>
      </c>
      <c r="U211" s="15">
        <v>0</v>
      </c>
      <c r="V211" s="15">
        <v>0</v>
      </c>
      <c r="X211" s="15"/>
      <c r="Y211" s="15"/>
    </row>
    <row r="212" spans="1:25" x14ac:dyDescent="0.2">
      <c r="A212" s="11">
        <v>728</v>
      </c>
      <c r="C212" s="12" t="s">
        <v>230</v>
      </c>
      <c r="D212" s="9"/>
      <c r="E212" s="15">
        <v>4046174</v>
      </c>
      <c r="F212" s="9"/>
      <c r="G212" s="14">
        <v>3.3799974995275747E-3</v>
      </c>
      <c r="I212" s="15">
        <v>1922625</v>
      </c>
      <c r="K212" s="15">
        <v>3876989</v>
      </c>
      <c r="L212" s="9"/>
      <c r="M212" s="14">
        <v>3.2456043948417652E-3</v>
      </c>
      <c r="N212" s="9"/>
      <c r="O212" s="15">
        <v>2203376</v>
      </c>
      <c r="Q212" s="15">
        <v>2023148</v>
      </c>
      <c r="R212" s="15">
        <v>1922625</v>
      </c>
      <c r="S212" s="15">
        <v>1820740</v>
      </c>
      <c r="T212" s="15">
        <v>1723476</v>
      </c>
      <c r="U212" s="15">
        <v>1922625</v>
      </c>
      <c r="V212" s="15">
        <v>2156198</v>
      </c>
      <c r="X212" s="15"/>
      <c r="Y212" s="15"/>
    </row>
    <row r="213" spans="1:25" x14ac:dyDescent="0.2">
      <c r="A213" s="11">
        <v>729</v>
      </c>
      <c r="C213" s="12" t="s">
        <v>231</v>
      </c>
      <c r="D213" s="9"/>
      <c r="E213" s="15">
        <v>3959577</v>
      </c>
      <c r="F213" s="9"/>
      <c r="G213" s="14">
        <v>3.3076581380797995E-3</v>
      </c>
      <c r="I213" s="15">
        <v>1881473</v>
      </c>
      <c r="K213" s="15">
        <v>4089187</v>
      </c>
      <c r="L213" s="9"/>
      <c r="M213" s="14">
        <v>3.4232450230139455E-3</v>
      </c>
      <c r="N213" s="9"/>
      <c r="O213" s="15">
        <v>2323972</v>
      </c>
      <c r="Q213" s="15">
        <v>1979844</v>
      </c>
      <c r="R213" s="15">
        <v>1881473</v>
      </c>
      <c r="S213" s="15">
        <v>1781769</v>
      </c>
      <c r="T213" s="15">
        <v>1686587</v>
      </c>
      <c r="U213" s="15">
        <v>1881473</v>
      </c>
      <c r="V213" s="15">
        <v>2110047</v>
      </c>
      <c r="X213" s="15"/>
      <c r="Y213" s="15"/>
    </row>
    <row r="214" spans="1:25" x14ac:dyDescent="0.2">
      <c r="A214" s="11">
        <v>730</v>
      </c>
      <c r="C214" s="12" t="s">
        <v>232</v>
      </c>
      <c r="D214" s="9"/>
      <c r="E214" s="15">
        <v>0</v>
      </c>
      <c r="F214" s="9"/>
      <c r="G214" s="14">
        <v>0</v>
      </c>
      <c r="I214" s="15">
        <v>0</v>
      </c>
      <c r="K214" s="15">
        <v>0</v>
      </c>
      <c r="L214" s="9"/>
      <c r="M214" s="14">
        <v>0</v>
      </c>
      <c r="N214" s="9"/>
      <c r="O214" s="15">
        <v>0</v>
      </c>
      <c r="Q214" s="15">
        <v>0</v>
      </c>
      <c r="R214" s="15">
        <v>0</v>
      </c>
      <c r="S214" s="15">
        <v>0</v>
      </c>
      <c r="T214" s="15">
        <v>0</v>
      </c>
      <c r="U214" s="15">
        <v>0</v>
      </c>
      <c r="V214" s="15">
        <v>0</v>
      </c>
      <c r="X214" s="15"/>
      <c r="Y214" s="15"/>
    </row>
    <row r="215" spans="1:25" x14ac:dyDescent="0.2">
      <c r="A215" s="11">
        <v>731</v>
      </c>
      <c r="C215" s="12" t="s">
        <v>233</v>
      </c>
      <c r="D215" s="9"/>
      <c r="E215" s="15">
        <v>0</v>
      </c>
      <c r="F215" s="9"/>
      <c r="G215" s="14">
        <v>0</v>
      </c>
      <c r="I215" s="15">
        <v>0</v>
      </c>
      <c r="K215" s="15">
        <v>0</v>
      </c>
      <c r="L215" s="9"/>
      <c r="M215" s="14">
        <v>0</v>
      </c>
      <c r="N215" s="9"/>
      <c r="O215" s="15">
        <v>0</v>
      </c>
      <c r="Q215" s="15">
        <v>0</v>
      </c>
      <c r="R215" s="15">
        <v>0</v>
      </c>
      <c r="S215" s="15">
        <v>0</v>
      </c>
      <c r="T215" s="15">
        <v>0</v>
      </c>
      <c r="U215" s="15">
        <v>0</v>
      </c>
      <c r="V215" s="15">
        <v>0</v>
      </c>
      <c r="X215" s="15"/>
      <c r="Y215" s="15"/>
    </row>
    <row r="216" spans="1:25" x14ac:dyDescent="0.2">
      <c r="A216" s="11">
        <v>733</v>
      </c>
      <c r="C216" s="12" t="s">
        <v>234</v>
      </c>
      <c r="D216" s="9"/>
      <c r="E216" s="15">
        <v>3447745</v>
      </c>
      <c r="F216" s="9"/>
      <c r="G216" s="14">
        <v>2.880095981786423E-3</v>
      </c>
      <c r="I216" s="15">
        <v>1638268</v>
      </c>
      <c r="K216" s="15">
        <v>3764714</v>
      </c>
      <c r="L216" s="9"/>
      <c r="M216" s="14">
        <v>3.1516138693512726E-3</v>
      </c>
      <c r="N216" s="9"/>
      <c r="O216" s="15">
        <v>2139570</v>
      </c>
      <c r="Q216" s="15">
        <v>1723923</v>
      </c>
      <c r="R216" s="15">
        <v>1638268</v>
      </c>
      <c r="S216" s="15">
        <v>1551452</v>
      </c>
      <c r="T216" s="15">
        <v>1468574</v>
      </c>
      <c r="U216" s="15">
        <v>1638268</v>
      </c>
      <c r="V216" s="15">
        <v>1837296</v>
      </c>
      <c r="X216" s="15"/>
      <c r="Y216" s="15"/>
    </row>
    <row r="217" spans="1:25" x14ac:dyDescent="0.2">
      <c r="A217" s="11">
        <v>734</v>
      </c>
      <c r="C217" s="12" t="s">
        <v>235</v>
      </c>
      <c r="D217" s="9"/>
      <c r="E217" s="15">
        <v>3343035</v>
      </c>
      <c r="F217" s="9"/>
      <c r="G217" s="14">
        <v>2.7926258091800216E-3</v>
      </c>
      <c r="I217" s="15">
        <v>1588514</v>
      </c>
      <c r="K217" s="15">
        <v>3548520</v>
      </c>
      <c r="L217" s="9"/>
      <c r="M217" s="14">
        <v>2.9706280072458037E-3</v>
      </c>
      <c r="N217" s="9"/>
      <c r="O217" s="15">
        <v>2016701</v>
      </c>
      <c r="Q217" s="15">
        <v>1671568</v>
      </c>
      <c r="R217" s="15">
        <v>1588514</v>
      </c>
      <c r="S217" s="15">
        <v>1504334</v>
      </c>
      <c r="T217" s="15">
        <v>1423973</v>
      </c>
      <c r="U217" s="15">
        <v>1588514</v>
      </c>
      <c r="V217" s="15">
        <v>1781497</v>
      </c>
      <c r="X217" s="15"/>
      <c r="Y217" s="15"/>
    </row>
    <row r="218" spans="1:25" x14ac:dyDescent="0.2">
      <c r="A218" s="11">
        <v>735</v>
      </c>
      <c r="C218" s="12" t="s">
        <v>236</v>
      </c>
      <c r="D218" s="9"/>
      <c r="E218" s="15">
        <v>6044380</v>
      </c>
      <c r="F218" s="9"/>
      <c r="G218" s="14">
        <v>5.0492117457614236E-3</v>
      </c>
      <c r="I218" s="15">
        <v>2872110</v>
      </c>
      <c r="K218" s="15">
        <v>6253323</v>
      </c>
      <c r="L218" s="9"/>
      <c r="M218" s="14">
        <v>5.2349420158698135E-3</v>
      </c>
      <c r="N218" s="9"/>
      <c r="O218" s="15">
        <v>3553898</v>
      </c>
      <c r="Q218" s="15">
        <v>3022275</v>
      </c>
      <c r="R218" s="15">
        <v>2872110</v>
      </c>
      <c r="S218" s="15">
        <v>2719909</v>
      </c>
      <c r="T218" s="15">
        <v>2574612</v>
      </c>
      <c r="U218" s="15">
        <v>2872110</v>
      </c>
      <c r="V218" s="15">
        <v>3221033</v>
      </c>
      <c r="X218" s="15"/>
      <c r="Y218" s="15"/>
    </row>
    <row r="219" spans="1:25" x14ac:dyDescent="0.2">
      <c r="A219" s="11">
        <v>736</v>
      </c>
      <c r="C219" s="12" t="s">
        <v>237</v>
      </c>
      <c r="D219" s="9"/>
      <c r="E219" s="15">
        <v>0</v>
      </c>
      <c r="F219" s="9"/>
      <c r="G219" s="14">
        <v>0</v>
      </c>
      <c r="I219" s="15">
        <v>0</v>
      </c>
      <c r="K219" s="15">
        <v>0</v>
      </c>
      <c r="L219" s="9"/>
      <c r="M219" s="14">
        <v>0</v>
      </c>
      <c r="N219" s="9"/>
      <c r="O219" s="15">
        <v>0</v>
      </c>
      <c r="Q219" s="15">
        <v>0</v>
      </c>
      <c r="R219" s="15">
        <v>0</v>
      </c>
      <c r="S219" s="15">
        <v>0</v>
      </c>
      <c r="T219" s="15">
        <v>0</v>
      </c>
      <c r="U219" s="15">
        <v>0</v>
      </c>
      <c r="V219" s="15">
        <v>0</v>
      </c>
      <c r="X219" s="15"/>
      <c r="Y219" s="15"/>
    </row>
    <row r="220" spans="1:25" x14ac:dyDescent="0.2">
      <c r="A220" s="11">
        <v>737</v>
      </c>
      <c r="C220" s="12" t="s">
        <v>238</v>
      </c>
      <c r="D220" s="9"/>
      <c r="E220" s="15">
        <v>2971632</v>
      </c>
      <c r="F220" s="9"/>
      <c r="G220" s="14">
        <v>2.4823719220963126E-3</v>
      </c>
      <c r="I220" s="15">
        <v>1412030</v>
      </c>
      <c r="K220" s="15">
        <v>3089199</v>
      </c>
      <c r="L220" s="9"/>
      <c r="M220" s="14">
        <v>2.5861094398103236E-3</v>
      </c>
      <c r="N220" s="9"/>
      <c r="O220" s="15">
        <v>1755659</v>
      </c>
      <c r="Q220" s="15">
        <v>1485857</v>
      </c>
      <c r="R220" s="15">
        <v>1412030</v>
      </c>
      <c r="S220" s="15">
        <v>1337203</v>
      </c>
      <c r="T220" s="15">
        <v>1265770</v>
      </c>
      <c r="U220" s="15">
        <v>1412030</v>
      </c>
      <c r="V220" s="15">
        <v>1583573</v>
      </c>
      <c r="X220" s="15"/>
      <c r="Y220" s="15"/>
    </row>
    <row r="221" spans="1:25" x14ac:dyDescent="0.2">
      <c r="A221" s="11">
        <v>738</v>
      </c>
      <c r="C221" s="12" t="s">
        <v>239</v>
      </c>
      <c r="D221" s="9"/>
      <c r="E221" s="15">
        <v>169930</v>
      </c>
      <c r="F221" s="9"/>
      <c r="G221" s="14">
        <v>1.419521194824347E-4</v>
      </c>
      <c r="I221" s="15">
        <v>80745</v>
      </c>
      <c r="K221" s="15">
        <v>1581191</v>
      </c>
      <c r="L221" s="9"/>
      <c r="M221" s="14">
        <v>1.3236871341869283E-3</v>
      </c>
      <c r="N221" s="9"/>
      <c r="O221" s="15">
        <v>898623</v>
      </c>
      <c r="Q221" s="15">
        <v>84967</v>
      </c>
      <c r="R221" s="15">
        <v>80745</v>
      </c>
      <c r="S221" s="15">
        <v>76466</v>
      </c>
      <c r="T221" s="15">
        <v>72381</v>
      </c>
      <c r="U221" s="15">
        <v>80745</v>
      </c>
      <c r="V221" s="15">
        <v>90554</v>
      </c>
      <c r="X221" s="15"/>
      <c r="Y221" s="15"/>
    </row>
    <row r="222" spans="1:25" x14ac:dyDescent="0.2">
      <c r="A222" s="11">
        <v>739</v>
      </c>
      <c r="C222" s="12" t="s">
        <v>240</v>
      </c>
      <c r="D222" s="9"/>
      <c r="E222" s="15">
        <v>2389245</v>
      </c>
      <c r="F222" s="9"/>
      <c r="G222" s="14">
        <v>1.9958711923310168E-3</v>
      </c>
      <c r="I222" s="15">
        <v>1135297</v>
      </c>
      <c r="K222" s="15">
        <v>2354451</v>
      </c>
      <c r="L222" s="9"/>
      <c r="M222" s="14">
        <v>1.9710183632297095E-3</v>
      </c>
      <c r="N222" s="9"/>
      <c r="O222" s="15">
        <v>1338084</v>
      </c>
      <c r="Q222" s="15">
        <v>1194655</v>
      </c>
      <c r="R222" s="15">
        <v>1135297</v>
      </c>
      <c r="S222" s="15">
        <v>1075135</v>
      </c>
      <c r="T222" s="15">
        <v>1017701</v>
      </c>
      <c r="U222" s="15">
        <v>1135297</v>
      </c>
      <c r="V222" s="15">
        <v>1273220</v>
      </c>
      <c r="X222" s="15"/>
      <c r="Y222" s="15"/>
    </row>
    <row r="223" spans="1:25" x14ac:dyDescent="0.2">
      <c r="A223" s="11">
        <v>740</v>
      </c>
      <c r="C223" s="12" t="s">
        <v>241</v>
      </c>
      <c r="D223" s="9"/>
      <c r="E223" s="15">
        <v>0</v>
      </c>
      <c r="F223" s="9"/>
      <c r="G223" s="14">
        <v>0</v>
      </c>
      <c r="I223" s="15">
        <v>0</v>
      </c>
      <c r="K223" s="15">
        <v>0</v>
      </c>
      <c r="L223" s="9"/>
      <c r="M223" s="14">
        <v>0</v>
      </c>
      <c r="N223" s="9"/>
      <c r="O223" s="15">
        <v>0</v>
      </c>
      <c r="Q223" s="15">
        <v>0</v>
      </c>
      <c r="R223" s="15">
        <v>0</v>
      </c>
      <c r="S223" s="15">
        <v>0</v>
      </c>
      <c r="T223" s="15">
        <v>0</v>
      </c>
      <c r="U223" s="15">
        <v>0</v>
      </c>
      <c r="V223" s="15">
        <v>0</v>
      </c>
      <c r="X223" s="15"/>
      <c r="Y223" s="15"/>
    </row>
    <row r="224" spans="1:25" x14ac:dyDescent="0.2">
      <c r="A224" s="11">
        <v>741</v>
      </c>
      <c r="C224" s="12" t="s">
        <v>242</v>
      </c>
      <c r="D224" s="9"/>
      <c r="E224" s="15">
        <v>5895021</v>
      </c>
      <c r="F224" s="9"/>
      <c r="G224" s="14">
        <v>4.9244437435618299E-3</v>
      </c>
      <c r="I224" s="15">
        <v>2801140</v>
      </c>
      <c r="K224" s="15">
        <v>6171736</v>
      </c>
      <c r="L224" s="9"/>
      <c r="M224" s="14">
        <v>5.166641815440574E-3</v>
      </c>
      <c r="N224" s="9"/>
      <c r="O224" s="15">
        <v>3507532</v>
      </c>
      <c r="Q224" s="15">
        <v>2947595</v>
      </c>
      <c r="R224" s="15">
        <v>2801140</v>
      </c>
      <c r="S224" s="15">
        <v>2652700</v>
      </c>
      <c r="T224" s="15">
        <v>2510993</v>
      </c>
      <c r="U224" s="15">
        <v>2801140</v>
      </c>
      <c r="V224" s="15">
        <v>3141441</v>
      </c>
      <c r="X224" s="15"/>
      <c r="Y224" s="15"/>
    </row>
    <row r="225" spans="1:25" x14ac:dyDescent="0.2">
      <c r="A225" s="11">
        <v>742</v>
      </c>
      <c r="C225" s="12" t="s">
        <v>243</v>
      </c>
      <c r="D225" s="9"/>
      <c r="E225" s="15">
        <v>1695652</v>
      </c>
      <c r="F225" s="9"/>
      <c r="G225" s="14">
        <v>1.4164738145391006E-3</v>
      </c>
      <c r="I225" s="15">
        <v>805728</v>
      </c>
      <c r="K225" s="15">
        <v>1588141</v>
      </c>
      <c r="L225" s="9"/>
      <c r="M225" s="14">
        <v>1.329505296308139E-3</v>
      </c>
      <c r="N225" s="9"/>
      <c r="O225" s="15">
        <v>902576</v>
      </c>
      <c r="Q225" s="15">
        <v>847855</v>
      </c>
      <c r="R225" s="15">
        <v>805728</v>
      </c>
      <c r="S225" s="15">
        <v>763030</v>
      </c>
      <c r="T225" s="15">
        <v>722269</v>
      </c>
      <c r="U225" s="15">
        <v>805728</v>
      </c>
      <c r="V225" s="15">
        <v>903613</v>
      </c>
      <c r="X225" s="15"/>
      <c r="Y225" s="15"/>
    </row>
    <row r="226" spans="1:25" x14ac:dyDescent="0.2">
      <c r="A226" s="11">
        <v>743</v>
      </c>
      <c r="C226" s="12" t="s">
        <v>244</v>
      </c>
      <c r="D226" s="9"/>
      <c r="E226" s="15">
        <v>4075728</v>
      </c>
      <c r="F226" s="9"/>
      <c r="G226" s="14">
        <v>3.4046856236915474E-3</v>
      </c>
      <c r="I226" s="15">
        <v>1936666</v>
      </c>
      <c r="K226" s="15">
        <v>4007737</v>
      </c>
      <c r="L226" s="9"/>
      <c r="M226" s="14">
        <v>3.3550595115358728E-3</v>
      </c>
      <c r="N226" s="9"/>
      <c r="O226" s="15">
        <v>2277685</v>
      </c>
      <c r="Q226" s="15">
        <v>2037923</v>
      </c>
      <c r="R226" s="15">
        <v>1936666</v>
      </c>
      <c r="S226" s="15">
        <v>1834037</v>
      </c>
      <c r="T226" s="15">
        <v>1736063</v>
      </c>
      <c r="U226" s="15">
        <v>1936666</v>
      </c>
      <c r="V226" s="15">
        <v>2171945</v>
      </c>
      <c r="X226" s="15"/>
      <c r="Y226" s="15"/>
    </row>
    <row r="227" spans="1:25" x14ac:dyDescent="0.2">
      <c r="A227" s="11">
        <v>744</v>
      </c>
      <c r="C227" s="12" t="s">
        <v>245</v>
      </c>
      <c r="D227" s="9"/>
      <c r="E227" s="15">
        <v>0</v>
      </c>
      <c r="F227" s="9"/>
      <c r="G227" s="14">
        <v>0</v>
      </c>
      <c r="I227" s="15">
        <v>0</v>
      </c>
      <c r="K227" s="15">
        <v>0</v>
      </c>
      <c r="L227" s="9"/>
      <c r="M227" s="14">
        <v>0</v>
      </c>
      <c r="N227" s="9"/>
      <c r="O227" s="15">
        <v>0</v>
      </c>
      <c r="Q227" s="15">
        <v>0</v>
      </c>
      <c r="R227" s="15">
        <v>0</v>
      </c>
      <c r="S227" s="15">
        <v>0</v>
      </c>
      <c r="T227" s="15">
        <v>0</v>
      </c>
      <c r="U227" s="15">
        <v>0</v>
      </c>
      <c r="V227" s="15">
        <v>0</v>
      </c>
      <c r="X227" s="15"/>
      <c r="Y227" s="15"/>
    </row>
    <row r="228" spans="1:25" x14ac:dyDescent="0.2">
      <c r="A228" s="11">
        <v>745</v>
      </c>
      <c r="C228" s="12" t="s">
        <v>246</v>
      </c>
      <c r="D228" s="9"/>
      <c r="E228" s="15">
        <v>4995835</v>
      </c>
      <c r="F228" s="9"/>
      <c r="G228" s="14">
        <v>4.1733029296447312E-3</v>
      </c>
      <c r="I228" s="15">
        <v>2373874</v>
      </c>
      <c r="K228" s="15">
        <v>5093225</v>
      </c>
      <c r="L228" s="9"/>
      <c r="M228" s="14">
        <v>4.26377104601482E-3</v>
      </c>
      <c r="N228" s="9"/>
      <c r="O228" s="15">
        <v>2894591</v>
      </c>
      <c r="Q228" s="15">
        <v>2497990</v>
      </c>
      <c r="R228" s="15">
        <v>2373874</v>
      </c>
      <c r="S228" s="15">
        <v>2248076</v>
      </c>
      <c r="T228" s="15">
        <v>2127984</v>
      </c>
      <c r="U228" s="15">
        <v>2373874</v>
      </c>
      <c r="V228" s="15">
        <v>2662268</v>
      </c>
      <c r="X228" s="15"/>
      <c r="Y228" s="15"/>
    </row>
    <row r="229" spans="1:25" x14ac:dyDescent="0.2">
      <c r="A229" s="11">
        <v>747</v>
      </c>
      <c r="C229" s="12" t="s">
        <v>247</v>
      </c>
      <c r="D229" s="9"/>
      <c r="E229" s="15">
        <v>3348814</v>
      </c>
      <c r="F229" s="9"/>
      <c r="G229" s="14">
        <v>2.7974533340343086E-3</v>
      </c>
      <c r="I229" s="15">
        <v>1591254</v>
      </c>
      <c r="K229" s="15">
        <v>3193143</v>
      </c>
      <c r="L229" s="9"/>
      <c r="M229" s="14">
        <v>2.6731257050660239E-3</v>
      </c>
      <c r="N229" s="9"/>
      <c r="O229" s="15">
        <v>1814732</v>
      </c>
      <c r="Q229" s="15">
        <v>1674451</v>
      </c>
      <c r="R229" s="15">
        <v>1591254</v>
      </c>
      <c r="S229" s="15">
        <v>1506929</v>
      </c>
      <c r="T229" s="15">
        <v>1426429</v>
      </c>
      <c r="U229" s="15">
        <v>1591254</v>
      </c>
      <c r="V229" s="15">
        <v>1784570</v>
      </c>
      <c r="X229" s="15"/>
      <c r="Y229" s="15"/>
    </row>
    <row r="230" spans="1:25" x14ac:dyDescent="0.2">
      <c r="A230" s="11">
        <v>748</v>
      </c>
      <c r="C230" s="12" t="s">
        <v>248</v>
      </c>
      <c r="D230" s="9"/>
      <c r="E230" s="15">
        <v>1839666</v>
      </c>
      <c r="F230" s="9"/>
      <c r="G230" s="14">
        <v>1.5367768365784306E-3</v>
      </c>
      <c r="I230" s="15">
        <v>874156</v>
      </c>
      <c r="K230" s="15">
        <v>1747155</v>
      </c>
      <c r="L230" s="9"/>
      <c r="M230" s="14">
        <v>1.4626231713501803E-3</v>
      </c>
      <c r="N230" s="9"/>
      <c r="O230" s="15">
        <v>992945</v>
      </c>
      <c r="Q230" s="15">
        <v>919860</v>
      </c>
      <c r="R230" s="15">
        <v>874156</v>
      </c>
      <c r="S230" s="15">
        <v>827832</v>
      </c>
      <c r="T230" s="15">
        <v>783610</v>
      </c>
      <c r="U230" s="15">
        <v>874156</v>
      </c>
      <c r="V230" s="15">
        <v>980354</v>
      </c>
      <c r="X230" s="15"/>
      <c r="Y230" s="15"/>
    </row>
    <row r="231" spans="1:25" x14ac:dyDescent="0.2">
      <c r="A231" s="11">
        <v>749</v>
      </c>
      <c r="C231" s="12" t="s">
        <v>249</v>
      </c>
      <c r="D231" s="9"/>
      <c r="E231" s="15">
        <v>4510027</v>
      </c>
      <c r="F231" s="9"/>
      <c r="G231" s="14">
        <v>3.7674800892897459E-3</v>
      </c>
      <c r="I231" s="15">
        <v>2143035</v>
      </c>
      <c r="K231" s="15">
        <v>4501987</v>
      </c>
      <c r="L231" s="9"/>
      <c r="M231" s="14">
        <v>3.7688187386449882E-3</v>
      </c>
      <c r="N231" s="9"/>
      <c r="O231" s="15">
        <v>2558581</v>
      </c>
      <c r="Q231" s="15">
        <v>2255081</v>
      </c>
      <c r="R231" s="15">
        <v>2143035</v>
      </c>
      <c r="S231" s="15">
        <v>2029470</v>
      </c>
      <c r="T231" s="15">
        <v>1921056</v>
      </c>
      <c r="U231" s="15">
        <v>2143035</v>
      </c>
      <c r="V231" s="15">
        <v>2403385</v>
      </c>
      <c r="X231" s="15"/>
      <c r="Y231" s="15"/>
    </row>
    <row r="232" spans="1:25" x14ac:dyDescent="0.2">
      <c r="A232" s="11">
        <v>750</v>
      </c>
      <c r="C232" s="12" t="s">
        <v>250</v>
      </c>
      <c r="D232" s="9"/>
      <c r="E232" s="15">
        <v>0</v>
      </c>
      <c r="F232" s="9"/>
      <c r="G232" s="14">
        <v>0</v>
      </c>
      <c r="I232" s="15">
        <v>0</v>
      </c>
      <c r="K232" s="15">
        <v>0</v>
      </c>
      <c r="L232" s="9"/>
      <c r="M232" s="14">
        <v>0</v>
      </c>
      <c r="N232" s="9"/>
      <c r="O232" s="15">
        <v>0</v>
      </c>
      <c r="Q232" s="15">
        <v>0</v>
      </c>
      <c r="R232" s="15">
        <v>0</v>
      </c>
      <c r="S232" s="15">
        <v>0</v>
      </c>
      <c r="T232" s="15">
        <v>0</v>
      </c>
      <c r="U232" s="15">
        <v>0</v>
      </c>
      <c r="V232" s="15">
        <v>0</v>
      </c>
      <c r="X232" s="15"/>
      <c r="Y232" s="15"/>
    </row>
    <row r="233" spans="1:25" x14ac:dyDescent="0.2">
      <c r="A233" s="11">
        <v>751</v>
      </c>
      <c r="C233" s="12" t="s">
        <v>251</v>
      </c>
      <c r="D233" s="9"/>
      <c r="E233" s="15">
        <v>120961</v>
      </c>
      <c r="F233" s="9"/>
      <c r="G233" s="14">
        <v>1.0104555007776604E-4</v>
      </c>
      <c r="I233" s="15">
        <v>57476</v>
      </c>
      <c r="K233" s="15">
        <v>107376</v>
      </c>
      <c r="L233" s="9"/>
      <c r="M233" s="14">
        <v>8.9889349054260762E-5</v>
      </c>
      <c r="N233" s="9"/>
      <c r="O233" s="15">
        <v>61024</v>
      </c>
      <c r="Q233" s="15">
        <v>60481</v>
      </c>
      <c r="R233" s="15">
        <v>57476</v>
      </c>
      <c r="S233" s="15">
        <v>54430</v>
      </c>
      <c r="T233" s="15">
        <v>51523</v>
      </c>
      <c r="U233" s="15">
        <v>57476</v>
      </c>
      <c r="V233" s="15">
        <v>64459</v>
      </c>
      <c r="X233" s="15"/>
      <c r="Y233" s="15"/>
    </row>
    <row r="234" spans="1:25" x14ac:dyDescent="0.2">
      <c r="A234" s="11">
        <v>752</v>
      </c>
      <c r="C234" s="12" t="s">
        <v>252</v>
      </c>
      <c r="D234" s="9"/>
      <c r="E234" s="15">
        <v>7242237</v>
      </c>
      <c r="F234" s="9"/>
      <c r="G234" s="14">
        <v>6.0498493023251306E-3</v>
      </c>
      <c r="I234" s="15">
        <v>3441300</v>
      </c>
      <c r="K234" s="15">
        <v>7064818</v>
      </c>
      <c r="L234" s="9"/>
      <c r="M234" s="14">
        <v>5.914281508035542E-3</v>
      </c>
      <c r="N234" s="9"/>
      <c r="O234" s="15">
        <v>4015091</v>
      </c>
      <c r="Q234" s="15">
        <v>3621225</v>
      </c>
      <c r="R234" s="15">
        <v>3441300</v>
      </c>
      <c r="S234" s="15">
        <v>3258936</v>
      </c>
      <c r="T234" s="15">
        <v>3084845</v>
      </c>
      <c r="U234" s="15">
        <v>3441300</v>
      </c>
      <c r="V234" s="15">
        <v>3859372</v>
      </c>
      <c r="X234" s="15"/>
      <c r="Y234" s="15"/>
    </row>
    <row r="235" spans="1:25" x14ac:dyDescent="0.2">
      <c r="A235" s="11">
        <v>753</v>
      </c>
      <c r="C235" s="12" t="s">
        <v>253</v>
      </c>
      <c r="D235" s="9"/>
      <c r="E235" s="15">
        <v>5117952</v>
      </c>
      <c r="F235" s="9"/>
      <c r="G235" s="14">
        <v>4.2753141517646422E-3</v>
      </c>
      <c r="I235" s="15">
        <v>2431902</v>
      </c>
      <c r="K235" s="15">
        <v>5529130</v>
      </c>
      <c r="L235" s="9"/>
      <c r="M235" s="14">
        <v>4.6286870114027791E-3</v>
      </c>
      <c r="N235" s="9"/>
      <c r="O235" s="15">
        <v>3142325</v>
      </c>
      <c r="Q235" s="15">
        <v>2559052</v>
      </c>
      <c r="R235" s="15">
        <v>2431902</v>
      </c>
      <c r="S235" s="15">
        <v>2303029</v>
      </c>
      <c r="T235" s="15">
        <v>2180002</v>
      </c>
      <c r="U235" s="15">
        <v>2431902</v>
      </c>
      <c r="V235" s="15">
        <v>2727346</v>
      </c>
      <c r="X235" s="15"/>
      <c r="Y235" s="15"/>
    </row>
    <row r="236" spans="1:25" x14ac:dyDescent="0.2">
      <c r="A236" s="11">
        <v>754</v>
      </c>
      <c r="C236" s="12" t="s">
        <v>254</v>
      </c>
      <c r="D236" s="9"/>
      <c r="E236" s="15">
        <v>4059169</v>
      </c>
      <c r="F236" s="9"/>
      <c r="G236" s="14">
        <v>3.3908529564373271E-3</v>
      </c>
      <c r="I236" s="15">
        <v>1928799</v>
      </c>
      <c r="K236" s="15">
        <v>3648305</v>
      </c>
      <c r="L236" s="9"/>
      <c r="M236" s="14">
        <v>3.0541625838306961E-3</v>
      </c>
      <c r="N236" s="9"/>
      <c r="O236" s="15">
        <v>2073413</v>
      </c>
      <c r="Q236" s="15">
        <v>2029644</v>
      </c>
      <c r="R236" s="15">
        <v>1928799</v>
      </c>
      <c r="S236" s="15">
        <v>1826587</v>
      </c>
      <c r="T236" s="15">
        <v>1729011</v>
      </c>
      <c r="U236" s="15">
        <v>1928799</v>
      </c>
      <c r="V236" s="15">
        <v>2163122</v>
      </c>
      <c r="X236" s="15"/>
      <c r="Y236" s="15"/>
    </row>
    <row r="237" spans="1:25" x14ac:dyDescent="0.2">
      <c r="A237" s="11">
        <v>756</v>
      </c>
      <c r="C237" s="12" t="s">
        <v>255</v>
      </c>
      <c r="D237" s="9"/>
      <c r="E237" s="15">
        <v>7791923</v>
      </c>
      <c r="F237" s="9"/>
      <c r="G237" s="14">
        <v>6.5090330412165658E-3</v>
      </c>
      <c r="I237" s="15">
        <v>3702494</v>
      </c>
      <c r="K237" s="15">
        <v>7640658</v>
      </c>
      <c r="L237" s="9"/>
      <c r="M237" s="14">
        <v>6.3963434470107839E-3</v>
      </c>
      <c r="N237" s="9"/>
      <c r="O237" s="15">
        <v>4342353</v>
      </c>
      <c r="Q237" s="15">
        <v>3896075</v>
      </c>
      <c r="R237" s="15">
        <v>3702494</v>
      </c>
      <c r="S237" s="15">
        <v>3506289</v>
      </c>
      <c r="T237" s="15">
        <v>3318984</v>
      </c>
      <c r="U237" s="15">
        <v>3702494</v>
      </c>
      <c r="V237" s="15">
        <v>4152298</v>
      </c>
      <c r="X237" s="15"/>
      <c r="Y237" s="15"/>
    </row>
    <row r="238" spans="1:25" x14ac:dyDescent="0.2">
      <c r="A238" s="11">
        <v>757</v>
      </c>
      <c r="C238" s="12" t="s">
        <v>256</v>
      </c>
      <c r="D238" s="9"/>
      <c r="E238" s="15">
        <v>1999087</v>
      </c>
      <c r="F238" s="9"/>
      <c r="G238" s="14">
        <v>1.6699501952555872E-3</v>
      </c>
      <c r="I238" s="15">
        <v>949905</v>
      </c>
      <c r="K238" s="15">
        <v>1936002</v>
      </c>
      <c r="L238" s="9"/>
      <c r="M238" s="14">
        <v>1.6207156119407218E-3</v>
      </c>
      <c r="N238" s="9"/>
      <c r="O238" s="15">
        <v>1100271</v>
      </c>
      <c r="Q238" s="15">
        <v>999570</v>
      </c>
      <c r="R238" s="15">
        <v>949905</v>
      </c>
      <c r="S238" s="15">
        <v>899567</v>
      </c>
      <c r="T238" s="15">
        <v>851512</v>
      </c>
      <c r="U238" s="15">
        <v>949905</v>
      </c>
      <c r="V238" s="15">
        <v>1065306</v>
      </c>
      <c r="X238" s="15"/>
      <c r="Y238" s="15"/>
    </row>
    <row r="239" spans="1:25" x14ac:dyDescent="0.2">
      <c r="A239" s="11">
        <v>759</v>
      </c>
      <c r="C239" s="12" t="s">
        <v>257</v>
      </c>
      <c r="D239" s="9"/>
      <c r="E239" s="15">
        <v>0</v>
      </c>
      <c r="F239" s="9"/>
      <c r="G239" s="14">
        <v>0</v>
      </c>
      <c r="I239" s="15">
        <v>0</v>
      </c>
      <c r="K239" s="15">
        <v>0</v>
      </c>
      <c r="L239" s="9"/>
      <c r="M239" s="14">
        <v>0</v>
      </c>
      <c r="N239" s="9"/>
      <c r="O239" s="15">
        <v>0</v>
      </c>
      <c r="Q239" s="15">
        <v>0</v>
      </c>
      <c r="R239" s="15">
        <v>0</v>
      </c>
      <c r="S239" s="15">
        <v>0</v>
      </c>
      <c r="T239" s="15">
        <v>0</v>
      </c>
      <c r="U239" s="15">
        <v>0</v>
      </c>
      <c r="V239" s="15">
        <v>0</v>
      </c>
      <c r="X239" s="15"/>
      <c r="Y239" s="15"/>
    </row>
    <row r="240" spans="1:25" x14ac:dyDescent="0.2">
      <c r="A240" s="11">
        <v>760</v>
      </c>
      <c r="C240" s="12" t="s">
        <v>258</v>
      </c>
      <c r="D240" s="9"/>
      <c r="E240" s="15">
        <v>0</v>
      </c>
      <c r="F240" s="9"/>
      <c r="G240" s="14">
        <v>0</v>
      </c>
      <c r="I240" s="15">
        <v>0</v>
      </c>
      <c r="K240" s="15">
        <v>0</v>
      </c>
      <c r="L240" s="9"/>
      <c r="M240" s="14">
        <v>0</v>
      </c>
      <c r="N240" s="9"/>
      <c r="O240" s="15">
        <v>0</v>
      </c>
      <c r="Q240" s="15">
        <v>0</v>
      </c>
      <c r="R240" s="15">
        <v>0</v>
      </c>
      <c r="S240" s="15">
        <v>0</v>
      </c>
      <c r="T240" s="15">
        <v>0</v>
      </c>
      <c r="U240" s="15">
        <v>0</v>
      </c>
      <c r="V240" s="15">
        <v>0</v>
      </c>
      <c r="X240" s="15"/>
      <c r="Y240" s="15"/>
    </row>
    <row r="241" spans="1:25" x14ac:dyDescent="0.2">
      <c r="A241" s="11">
        <v>761</v>
      </c>
      <c r="C241" s="12" t="s">
        <v>259</v>
      </c>
      <c r="D241" s="9"/>
      <c r="E241" s="15">
        <v>1838964</v>
      </c>
      <c r="F241" s="9"/>
      <c r="G241" s="14">
        <v>1.5361904163590657E-3</v>
      </c>
      <c r="I241" s="15">
        <v>873821</v>
      </c>
      <c r="K241" s="15">
        <v>1884983</v>
      </c>
      <c r="L241" s="9"/>
      <c r="M241" s="14">
        <v>1.5780052790972622E-3</v>
      </c>
      <c r="N241" s="9"/>
      <c r="O241" s="15">
        <v>1071276</v>
      </c>
      <c r="Q241" s="15">
        <v>919508</v>
      </c>
      <c r="R241" s="15">
        <v>873821</v>
      </c>
      <c r="S241" s="15">
        <v>827515</v>
      </c>
      <c r="T241" s="15">
        <v>783309</v>
      </c>
      <c r="U241" s="15">
        <v>873821</v>
      </c>
      <c r="V241" s="15">
        <v>979979</v>
      </c>
      <c r="X241" s="15"/>
      <c r="Y241" s="15"/>
    </row>
    <row r="242" spans="1:25" x14ac:dyDescent="0.2">
      <c r="A242" s="11">
        <v>762</v>
      </c>
      <c r="C242" s="12" t="s">
        <v>260</v>
      </c>
      <c r="D242" s="9"/>
      <c r="E242" s="15">
        <v>0</v>
      </c>
      <c r="F242" s="9"/>
      <c r="G242" s="14">
        <v>0</v>
      </c>
      <c r="I242" s="15">
        <v>0</v>
      </c>
      <c r="K242" s="15">
        <v>0</v>
      </c>
      <c r="L242" s="9"/>
      <c r="M242" s="14">
        <v>0</v>
      </c>
      <c r="N242" s="9"/>
      <c r="O242" s="15">
        <v>0</v>
      </c>
      <c r="Q242" s="15">
        <v>0</v>
      </c>
      <c r="R242" s="15">
        <v>0</v>
      </c>
      <c r="S242" s="15">
        <v>0</v>
      </c>
      <c r="T242" s="15">
        <v>0</v>
      </c>
      <c r="U242" s="15">
        <v>0</v>
      </c>
      <c r="V242" s="15">
        <v>0</v>
      </c>
      <c r="X242" s="15"/>
      <c r="Y242" s="15"/>
    </row>
    <row r="243" spans="1:25" x14ac:dyDescent="0.2">
      <c r="A243" s="11">
        <v>765</v>
      </c>
      <c r="C243" s="12" t="s">
        <v>261</v>
      </c>
      <c r="D243" s="9"/>
      <c r="E243" s="15">
        <v>21431640</v>
      </c>
      <c r="F243" s="9"/>
      <c r="G243" s="14">
        <v>1.7903058447505012E-2</v>
      </c>
      <c r="I243" s="15">
        <v>10183688</v>
      </c>
      <c r="K243" s="15">
        <v>20950174</v>
      </c>
      <c r="L243" s="9"/>
      <c r="M243" s="14">
        <v>1.7538346589866437E-2</v>
      </c>
      <c r="N243" s="9"/>
      <c r="O243" s="15">
        <v>11906439</v>
      </c>
      <c r="Q243" s="15">
        <v>10716132</v>
      </c>
      <c r="R243" s="15">
        <v>10183688</v>
      </c>
      <c r="S243" s="15">
        <v>9644027</v>
      </c>
      <c r="T243" s="15">
        <v>9128845</v>
      </c>
      <c r="U243" s="15">
        <v>10183688</v>
      </c>
      <c r="V243" s="15">
        <v>11420871</v>
      </c>
      <c r="X243" s="15"/>
      <c r="Y243" s="15"/>
    </row>
    <row r="244" spans="1:25" x14ac:dyDescent="0.2">
      <c r="A244" s="11">
        <v>766</v>
      </c>
      <c r="C244" s="12" t="s">
        <v>262</v>
      </c>
      <c r="D244" s="9"/>
      <c r="E244" s="15">
        <v>85076</v>
      </c>
      <c r="F244" s="9"/>
      <c r="G244" s="14">
        <v>7.1068784305817779E-5</v>
      </c>
      <c r="I244" s="15">
        <v>40426</v>
      </c>
      <c r="K244" s="15">
        <v>101396</v>
      </c>
      <c r="L244" s="9"/>
      <c r="M244" s="14">
        <v>8.4883218193132772E-5</v>
      </c>
      <c r="N244" s="9"/>
      <c r="O244" s="15">
        <v>57625</v>
      </c>
      <c r="Q244" s="15">
        <v>42540</v>
      </c>
      <c r="R244" s="15">
        <v>40426</v>
      </c>
      <c r="S244" s="15">
        <v>38284</v>
      </c>
      <c r="T244" s="15">
        <v>36239</v>
      </c>
      <c r="U244" s="15">
        <v>40426</v>
      </c>
      <c r="V244" s="15">
        <v>45337</v>
      </c>
      <c r="X244" s="15"/>
      <c r="Y244" s="15"/>
    </row>
    <row r="245" spans="1:25" x14ac:dyDescent="0.2">
      <c r="A245" s="11">
        <v>767</v>
      </c>
      <c r="C245" s="12" t="s">
        <v>263</v>
      </c>
      <c r="D245" s="9"/>
      <c r="E245" s="15">
        <v>17048718</v>
      </c>
      <c r="F245" s="9"/>
      <c r="G245" s="14">
        <v>1.4241756338247133E-2</v>
      </c>
      <c r="I245" s="15">
        <v>8101052</v>
      </c>
      <c r="K245" s="15">
        <v>16848194</v>
      </c>
      <c r="L245" s="9"/>
      <c r="M245" s="14">
        <v>1.4104391962821318E-2</v>
      </c>
      <c r="N245" s="9"/>
      <c r="O245" s="15">
        <v>9575197</v>
      </c>
      <c r="Q245" s="15">
        <v>8524607</v>
      </c>
      <c r="R245" s="15">
        <v>8101052</v>
      </c>
      <c r="S245" s="15">
        <v>7671755</v>
      </c>
      <c r="T245" s="15">
        <v>7261932</v>
      </c>
      <c r="U245" s="15">
        <v>8101052</v>
      </c>
      <c r="V245" s="15">
        <v>9085222</v>
      </c>
      <c r="X245" s="15"/>
      <c r="Y245" s="15"/>
    </row>
    <row r="246" spans="1:25" x14ac:dyDescent="0.2">
      <c r="A246" s="11">
        <v>768</v>
      </c>
      <c r="C246" s="12" t="s">
        <v>264</v>
      </c>
      <c r="D246" s="9"/>
      <c r="E246" s="15">
        <v>4164323</v>
      </c>
      <c r="F246" s="9"/>
      <c r="G246" s="14">
        <v>3.4786940273021298E-3</v>
      </c>
      <c r="I246" s="15">
        <v>1978763</v>
      </c>
      <c r="K246" s="15">
        <v>4218252</v>
      </c>
      <c r="L246" s="9"/>
      <c r="M246" s="14">
        <v>3.5312912236145281E-3</v>
      </c>
      <c r="N246" s="9"/>
      <c r="O246" s="15">
        <v>2397323</v>
      </c>
      <c r="Q246" s="15">
        <v>2082221</v>
      </c>
      <c r="R246" s="15">
        <v>1978763</v>
      </c>
      <c r="S246" s="15">
        <v>1873903</v>
      </c>
      <c r="T246" s="15">
        <v>1773800</v>
      </c>
      <c r="U246" s="15">
        <v>1978763</v>
      </c>
      <c r="V246" s="15">
        <v>2219156</v>
      </c>
      <c r="X246" s="15"/>
      <c r="Y246" s="15"/>
    </row>
    <row r="247" spans="1:25" x14ac:dyDescent="0.2">
      <c r="A247" s="11">
        <v>769</v>
      </c>
      <c r="C247" s="12" t="s">
        <v>265</v>
      </c>
      <c r="D247" s="9"/>
      <c r="E247" s="15">
        <v>9292377</v>
      </c>
      <c r="F247" s="9"/>
      <c r="G247" s="14">
        <v>7.7624469498018484E-3</v>
      </c>
      <c r="I247" s="15">
        <v>4415464</v>
      </c>
      <c r="K247" s="15">
        <v>9589407</v>
      </c>
      <c r="L247" s="9"/>
      <c r="M247" s="14">
        <v>8.0277301542837458E-3</v>
      </c>
      <c r="N247" s="9"/>
      <c r="O247" s="15">
        <v>5449868</v>
      </c>
      <c r="Q247" s="15">
        <v>4646322</v>
      </c>
      <c r="R247" s="15">
        <v>4415464</v>
      </c>
      <c r="S247" s="15">
        <v>4181477</v>
      </c>
      <c r="T247" s="15">
        <v>3958103</v>
      </c>
      <c r="U247" s="15">
        <v>4415464</v>
      </c>
      <c r="V247" s="15">
        <v>4951884</v>
      </c>
      <c r="X247" s="15"/>
      <c r="Y247" s="15"/>
    </row>
    <row r="248" spans="1:25" x14ac:dyDescent="0.2">
      <c r="A248" s="11">
        <v>770</v>
      </c>
      <c r="C248" s="12" t="s">
        <v>266</v>
      </c>
      <c r="D248" s="9"/>
      <c r="E248" s="15">
        <v>4274347</v>
      </c>
      <c r="F248" s="9"/>
      <c r="G248" s="14">
        <v>3.5706032840192217E-3</v>
      </c>
      <c r="I248" s="15">
        <v>2031041</v>
      </c>
      <c r="K248" s="15">
        <v>4356556</v>
      </c>
      <c r="L248" s="9"/>
      <c r="M248" s="14">
        <v>3.6470718126809906E-3</v>
      </c>
      <c r="N248" s="9"/>
      <c r="O248" s="15">
        <v>2475925</v>
      </c>
      <c r="Q248" s="15">
        <v>2137232</v>
      </c>
      <c r="R248" s="15">
        <v>2031041</v>
      </c>
      <c r="S248" s="15">
        <v>1923411</v>
      </c>
      <c r="T248" s="15">
        <v>1820663</v>
      </c>
      <c r="U248" s="15">
        <v>2031041</v>
      </c>
      <c r="V248" s="15">
        <v>2277785</v>
      </c>
      <c r="X248" s="15"/>
      <c r="Y248" s="15"/>
    </row>
    <row r="249" spans="1:25" x14ac:dyDescent="0.2">
      <c r="A249" s="11">
        <v>771</v>
      </c>
      <c r="C249" s="12" t="s">
        <v>267</v>
      </c>
      <c r="D249" s="9"/>
      <c r="E249" s="15">
        <v>2603504</v>
      </c>
      <c r="F249" s="9"/>
      <c r="G249" s="14">
        <v>2.1748538273465351E-3</v>
      </c>
      <c r="I249" s="15">
        <v>1237110</v>
      </c>
      <c r="K249" s="15">
        <v>2642429</v>
      </c>
      <c r="L249" s="9"/>
      <c r="M249" s="14">
        <v>2.2120978871638095E-3</v>
      </c>
      <c r="N249" s="9"/>
      <c r="O249" s="15">
        <v>1501751</v>
      </c>
      <c r="Q249" s="15">
        <v>1301791</v>
      </c>
      <c r="R249" s="15">
        <v>1237110</v>
      </c>
      <c r="S249" s="15">
        <v>1171552</v>
      </c>
      <c r="T249" s="15">
        <v>1108968</v>
      </c>
      <c r="U249" s="15">
        <v>1237110</v>
      </c>
      <c r="V249" s="15">
        <v>1387402</v>
      </c>
      <c r="X249" s="15"/>
      <c r="Y249" s="15"/>
    </row>
    <row r="250" spans="1:25" x14ac:dyDescent="0.2">
      <c r="A250" s="11">
        <v>772</v>
      </c>
      <c r="C250" s="12" t="s">
        <v>268</v>
      </c>
      <c r="D250" s="9"/>
      <c r="E250" s="15">
        <v>4667258</v>
      </c>
      <c r="F250" s="9"/>
      <c r="G250" s="14">
        <v>3.8988240173680293E-3</v>
      </c>
      <c r="I250" s="15">
        <v>2217743</v>
      </c>
      <c r="K250" s="15">
        <v>4844062</v>
      </c>
      <c r="L250" s="9"/>
      <c r="M250" s="14">
        <v>4.0551853296684594E-3</v>
      </c>
      <c r="N250" s="9"/>
      <c r="O250" s="15">
        <v>2752988</v>
      </c>
      <c r="Q250" s="15">
        <v>2333695</v>
      </c>
      <c r="R250" s="15">
        <v>2217743</v>
      </c>
      <c r="S250" s="15">
        <v>2100219</v>
      </c>
      <c r="T250" s="15">
        <v>1988026</v>
      </c>
      <c r="U250" s="15">
        <v>2217743</v>
      </c>
      <c r="V250" s="15">
        <v>2487169</v>
      </c>
      <c r="X250" s="15"/>
      <c r="Y250" s="15"/>
    </row>
    <row r="251" spans="1:25" x14ac:dyDescent="0.2">
      <c r="A251" s="11">
        <v>773</v>
      </c>
      <c r="C251" s="12" t="s">
        <v>269</v>
      </c>
      <c r="D251" s="9"/>
      <c r="E251" s="15">
        <v>3193346</v>
      </c>
      <c r="F251" s="9"/>
      <c r="G251" s="14">
        <v>2.6675821393559404E-3</v>
      </c>
      <c r="I251" s="15">
        <v>1517384</v>
      </c>
      <c r="K251" s="15">
        <v>3282498</v>
      </c>
      <c r="L251" s="9"/>
      <c r="M251" s="14">
        <v>2.7479288527409557E-3</v>
      </c>
      <c r="N251" s="9"/>
      <c r="O251" s="15">
        <v>1865516</v>
      </c>
      <c r="Q251" s="15">
        <v>1596719</v>
      </c>
      <c r="R251" s="15">
        <v>1517384</v>
      </c>
      <c r="S251" s="15">
        <v>1436974</v>
      </c>
      <c r="T251" s="15">
        <v>1360211</v>
      </c>
      <c r="U251" s="15">
        <v>1517384</v>
      </c>
      <c r="V251" s="15">
        <v>1701726</v>
      </c>
      <c r="X251" s="15"/>
      <c r="Y251" s="15"/>
    </row>
    <row r="252" spans="1:25" x14ac:dyDescent="0.2">
      <c r="A252" s="11">
        <v>774</v>
      </c>
      <c r="C252" s="12" t="s">
        <v>270</v>
      </c>
      <c r="D252" s="9"/>
      <c r="E252" s="15">
        <v>3522006</v>
      </c>
      <c r="F252" s="9"/>
      <c r="G252" s="14">
        <v>2.9421303862169831E-3</v>
      </c>
      <c r="I252" s="15">
        <v>1673558</v>
      </c>
      <c r="K252" s="15">
        <v>3578276</v>
      </c>
      <c r="L252" s="9"/>
      <c r="M252" s="14">
        <v>2.9955381125808746E-3</v>
      </c>
      <c r="N252" s="9"/>
      <c r="O252" s="15">
        <v>2033612</v>
      </c>
      <c r="Q252" s="15">
        <v>1761058</v>
      </c>
      <c r="R252" s="15">
        <v>1673558</v>
      </c>
      <c r="S252" s="15">
        <v>1584872</v>
      </c>
      <c r="T252" s="15">
        <v>1500208</v>
      </c>
      <c r="U252" s="15">
        <v>1673558</v>
      </c>
      <c r="V252" s="15">
        <v>1876873</v>
      </c>
      <c r="X252" s="15"/>
      <c r="Y252" s="15"/>
    </row>
    <row r="253" spans="1:25" x14ac:dyDescent="0.2">
      <c r="A253" s="11">
        <v>775</v>
      </c>
      <c r="C253" s="12" t="s">
        <v>271</v>
      </c>
      <c r="D253" s="9"/>
      <c r="E253" s="15">
        <v>3660883</v>
      </c>
      <c r="F253" s="9"/>
      <c r="G253" s="14">
        <v>3.0581421822351205E-3</v>
      </c>
      <c r="I253" s="15">
        <v>1739543</v>
      </c>
      <c r="K253" s="15">
        <v>3797041</v>
      </c>
      <c r="L253" s="9"/>
      <c r="M253" s="14">
        <v>3.1786762760983769E-3</v>
      </c>
      <c r="N253" s="9"/>
      <c r="O253" s="15">
        <v>2157942</v>
      </c>
      <c r="Q253" s="15">
        <v>1830493</v>
      </c>
      <c r="R253" s="15">
        <v>1739543</v>
      </c>
      <c r="S253" s="15">
        <v>1647360</v>
      </c>
      <c r="T253" s="15">
        <v>1559358</v>
      </c>
      <c r="U253" s="15">
        <v>1739543</v>
      </c>
      <c r="V253" s="15">
        <v>1950874</v>
      </c>
      <c r="X253" s="15"/>
      <c r="Y253" s="15"/>
    </row>
    <row r="254" spans="1:25" x14ac:dyDescent="0.2">
      <c r="A254" s="11">
        <v>776</v>
      </c>
      <c r="C254" s="12" t="s">
        <v>272</v>
      </c>
      <c r="D254" s="9"/>
      <c r="E254" s="15">
        <v>3770200</v>
      </c>
      <c r="F254" s="9"/>
      <c r="G254" s="14">
        <v>3.1494608419506578E-3</v>
      </c>
      <c r="I254" s="15">
        <v>1791488</v>
      </c>
      <c r="K254" s="15">
        <v>3778640</v>
      </c>
      <c r="L254" s="9"/>
      <c r="M254" s="14">
        <v>3.1632719593800464E-3</v>
      </c>
      <c r="N254" s="9"/>
      <c r="O254" s="15">
        <v>2147484</v>
      </c>
      <c r="Q254" s="15">
        <v>1885154</v>
      </c>
      <c r="R254" s="15">
        <v>1791488</v>
      </c>
      <c r="S254" s="15">
        <v>1696552</v>
      </c>
      <c r="T254" s="15">
        <v>1605923</v>
      </c>
      <c r="U254" s="15">
        <v>1791488</v>
      </c>
      <c r="V254" s="15">
        <v>2009130</v>
      </c>
      <c r="X254" s="15"/>
      <c r="Y254" s="15"/>
    </row>
    <row r="255" spans="1:25" x14ac:dyDescent="0.2">
      <c r="A255" s="11">
        <v>777</v>
      </c>
      <c r="C255" s="12" t="s">
        <v>273</v>
      </c>
      <c r="D255" s="9"/>
      <c r="E255" s="15">
        <v>18910013</v>
      </c>
      <c r="F255" s="9"/>
      <c r="G255" s="14">
        <v>1.579660109921964E-2</v>
      </c>
      <c r="I255" s="15">
        <v>8985480</v>
      </c>
      <c r="K255" s="15">
        <v>19271839</v>
      </c>
      <c r="L255" s="9"/>
      <c r="M255" s="14">
        <v>1.6133335780700676E-2</v>
      </c>
      <c r="N255" s="9"/>
      <c r="O255" s="15">
        <v>10952606</v>
      </c>
      <c r="Q255" s="15">
        <v>9455277</v>
      </c>
      <c r="R255" s="15">
        <v>8985480</v>
      </c>
      <c r="S255" s="15">
        <v>8509315</v>
      </c>
      <c r="T255" s="15">
        <v>8054750</v>
      </c>
      <c r="U255" s="15">
        <v>8985480</v>
      </c>
      <c r="V255" s="15">
        <v>10077096</v>
      </c>
      <c r="X255" s="15"/>
      <c r="Y255" s="15"/>
    </row>
    <row r="256" spans="1:25" x14ac:dyDescent="0.2">
      <c r="A256" s="11">
        <v>778</v>
      </c>
      <c r="C256" s="12" t="s">
        <v>274</v>
      </c>
      <c r="D256" s="9"/>
      <c r="E256" s="15">
        <v>4264724</v>
      </c>
      <c r="F256" s="9"/>
      <c r="G256" s="14">
        <v>3.5625646490178714E-3</v>
      </c>
      <c r="I256" s="15">
        <v>2026470</v>
      </c>
      <c r="K256" s="15">
        <v>4224441</v>
      </c>
      <c r="L256" s="9"/>
      <c r="M256" s="14">
        <v>3.5364723179121069E-3</v>
      </c>
      <c r="N256" s="9"/>
      <c r="O256" s="15">
        <v>2400842</v>
      </c>
      <c r="Q256" s="15">
        <v>2132422</v>
      </c>
      <c r="R256" s="15">
        <v>2026470</v>
      </c>
      <c r="S256" s="15">
        <v>1919082</v>
      </c>
      <c r="T256" s="15">
        <v>1816565</v>
      </c>
      <c r="U256" s="15">
        <v>2026470</v>
      </c>
      <c r="V256" s="15">
        <v>2272659</v>
      </c>
      <c r="X256" s="15"/>
      <c r="Y256" s="15"/>
    </row>
    <row r="257" spans="1:25" x14ac:dyDescent="0.2">
      <c r="A257" s="11">
        <v>785</v>
      </c>
      <c r="C257" s="12" t="s">
        <v>275</v>
      </c>
      <c r="D257" s="9"/>
      <c r="E257" s="15">
        <v>4748211</v>
      </c>
      <c r="F257" s="9"/>
      <c r="G257" s="14">
        <v>3.9664486270806262E-3</v>
      </c>
      <c r="I257" s="15">
        <v>2256210</v>
      </c>
      <c r="K257" s="15">
        <v>4709176</v>
      </c>
      <c r="L257" s="9"/>
      <c r="M257" s="14">
        <v>3.9422661043617517E-3</v>
      </c>
      <c r="N257" s="9"/>
      <c r="O257" s="15">
        <v>2676329</v>
      </c>
      <c r="Q257" s="15">
        <v>2374174</v>
      </c>
      <c r="R257" s="15">
        <v>2256210</v>
      </c>
      <c r="S257" s="15">
        <v>2136647</v>
      </c>
      <c r="T257" s="15">
        <v>2022508</v>
      </c>
      <c r="U257" s="15">
        <v>2256210</v>
      </c>
      <c r="V257" s="15">
        <v>2530309</v>
      </c>
      <c r="X257" s="15"/>
      <c r="Y257" s="15"/>
    </row>
    <row r="258" spans="1:25" x14ac:dyDescent="0.2">
      <c r="A258" s="11">
        <v>786</v>
      </c>
      <c r="C258" s="12" t="s">
        <v>276</v>
      </c>
      <c r="D258" s="9"/>
      <c r="E258" s="15">
        <v>0</v>
      </c>
      <c r="F258" s="9"/>
      <c r="G258" s="14">
        <v>0</v>
      </c>
      <c r="I258" s="15">
        <v>0</v>
      </c>
      <c r="K258" s="15">
        <v>0</v>
      </c>
      <c r="L258" s="9"/>
      <c r="M258" s="14">
        <v>0</v>
      </c>
      <c r="N258" s="9"/>
      <c r="O258" s="15">
        <v>0</v>
      </c>
      <c r="Q258" s="15">
        <v>0</v>
      </c>
      <c r="R258" s="15">
        <v>0</v>
      </c>
      <c r="S258" s="15">
        <v>0</v>
      </c>
      <c r="T258" s="15">
        <v>0</v>
      </c>
      <c r="U258" s="15">
        <v>0</v>
      </c>
      <c r="V258" s="15">
        <v>0</v>
      </c>
      <c r="X258" s="15"/>
      <c r="Y258" s="15"/>
    </row>
    <row r="259" spans="1:25" x14ac:dyDescent="0.2">
      <c r="A259" s="11">
        <v>794</v>
      </c>
      <c r="C259" s="12" t="s">
        <v>277</v>
      </c>
      <c r="D259" s="9"/>
      <c r="E259" s="15">
        <v>5126259</v>
      </c>
      <c r="F259" s="9"/>
      <c r="G259" s="14">
        <v>4.2822534576937932E-3</v>
      </c>
      <c r="I259" s="15">
        <v>2435848</v>
      </c>
      <c r="K259" s="15">
        <v>4582584</v>
      </c>
      <c r="L259" s="9"/>
      <c r="M259" s="14">
        <v>3.8362901649015655E-3</v>
      </c>
      <c r="N259" s="9"/>
      <c r="O259" s="15">
        <v>2604385</v>
      </c>
      <c r="Q259" s="15">
        <v>2563204</v>
      </c>
      <c r="R259" s="15">
        <v>2435848</v>
      </c>
      <c r="S259" s="15">
        <v>2306766</v>
      </c>
      <c r="T259" s="15">
        <v>2183539</v>
      </c>
      <c r="U259" s="15">
        <v>2435848</v>
      </c>
      <c r="V259" s="15">
        <v>2731771</v>
      </c>
      <c r="X259" s="15"/>
      <c r="Y259" s="15"/>
    </row>
    <row r="260" spans="1:25" x14ac:dyDescent="0.2">
      <c r="A260" s="11">
        <v>820</v>
      </c>
      <c r="C260" s="12" t="s">
        <v>278</v>
      </c>
      <c r="D260" s="9"/>
      <c r="E260" s="15">
        <v>0</v>
      </c>
      <c r="F260" s="9"/>
      <c r="G260" s="14">
        <v>0</v>
      </c>
      <c r="I260" s="15">
        <v>0</v>
      </c>
      <c r="K260" s="15">
        <v>0</v>
      </c>
      <c r="L260" s="9"/>
      <c r="M260" s="14">
        <v>0</v>
      </c>
      <c r="N260" s="9"/>
      <c r="O260" s="15">
        <v>0</v>
      </c>
      <c r="Q260" s="15">
        <v>0</v>
      </c>
      <c r="R260" s="15">
        <v>0</v>
      </c>
      <c r="S260" s="15">
        <v>0</v>
      </c>
      <c r="T260" s="15">
        <v>0</v>
      </c>
      <c r="U260" s="15">
        <v>0</v>
      </c>
      <c r="V260" s="15">
        <v>0</v>
      </c>
      <c r="X260" s="15"/>
      <c r="Y260" s="15"/>
    </row>
    <row r="261" spans="1:25" x14ac:dyDescent="0.2">
      <c r="A261" s="11">
        <v>834</v>
      </c>
      <c r="C261" s="12" t="s">
        <v>279</v>
      </c>
      <c r="D261" s="9"/>
      <c r="E261" s="15">
        <v>0</v>
      </c>
      <c r="F261" s="9"/>
      <c r="G261" s="14">
        <v>0</v>
      </c>
      <c r="I261" s="15">
        <v>0</v>
      </c>
      <c r="K261" s="15">
        <v>0</v>
      </c>
      <c r="L261" s="9"/>
      <c r="M261" s="14">
        <v>0</v>
      </c>
      <c r="N261" s="9"/>
      <c r="O261" s="15">
        <v>0</v>
      </c>
      <c r="Q261" s="15">
        <v>0</v>
      </c>
      <c r="R261" s="15">
        <v>0</v>
      </c>
      <c r="S261" s="15">
        <v>0</v>
      </c>
      <c r="T261" s="15">
        <v>0</v>
      </c>
      <c r="U261" s="15">
        <v>0</v>
      </c>
      <c r="V261" s="15">
        <v>0</v>
      </c>
      <c r="X261" s="15"/>
      <c r="Y261" s="15"/>
    </row>
    <row r="262" spans="1:25" x14ac:dyDescent="0.2">
      <c r="A262" s="11">
        <v>837</v>
      </c>
      <c r="C262" s="12" t="s">
        <v>280</v>
      </c>
      <c r="D262" s="9"/>
      <c r="E262" s="15">
        <v>0</v>
      </c>
      <c r="F262" s="9"/>
      <c r="G262" s="14">
        <v>0</v>
      </c>
      <c r="I262" s="15">
        <v>0</v>
      </c>
      <c r="K262" s="15">
        <v>0</v>
      </c>
      <c r="L262" s="9"/>
      <c r="M262" s="14">
        <v>0</v>
      </c>
      <c r="N262" s="9"/>
      <c r="O262" s="15">
        <v>0</v>
      </c>
      <c r="Q262" s="15">
        <v>0</v>
      </c>
      <c r="R262" s="15">
        <v>0</v>
      </c>
      <c r="S262" s="15">
        <v>0</v>
      </c>
      <c r="T262" s="15">
        <v>0</v>
      </c>
      <c r="U262" s="15">
        <v>0</v>
      </c>
      <c r="V262" s="15">
        <v>0</v>
      </c>
      <c r="X262" s="15"/>
      <c r="Y262" s="15"/>
    </row>
    <row r="263" spans="1:25" x14ac:dyDescent="0.2">
      <c r="A263" s="11">
        <v>838</v>
      </c>
      <c r="C263" s="12" t="s">
        <v>281</v>
      </c>
      <c r="D263" s="9"/>
      <c r="E263" s="15">
        <v>0</v>
      </c>
      <c r="F263" s="9"/>
      <c r="G263" s="14">
        <v>0</v>
      </c>
      <c r="I263" s="15">
        <v>0</v>
      </c>
      <c r="K263" s="15">
        <v>0</v>
      </c>
      <c r="L263" s="9"/>
      <c r="M263" s="14">
        <v>0</v>
      </c>
      <c r="N263" s="9"/>
      <c r="O263" s="15">
        <v>0</v>
      </c>
      <c r="Q263" s="15">
        <v>0</v>
      </c>
      <c r="R263" s="15">
        <v>0</v>
      </c>
      <c r="S263" s="15">
        <v>0</v>
      </c>
      <c r="T263" s="15">
        <v>0</v>
      </c>
      <c r="U263" s="15">
        <v>0</v>
      </c>
      <c r="V263" s="15">
        <v>0</v>
      </c>
      <c r="X263" s="15"/>
      <c r="Y263" s="15"/>
    </row>
    <row r="264" spans="1:25" x14ac:dyDescent="0.2">
      <c r="A264" s="11">
        <v>839</v>
      </c>
      <c r="C264" s="12" t="s">
        <v>282</v>
      </c>
      <c r="D264" s="9"/>
      <c r="E264" s="15">
        <v>0</v>
      </c>
      <c r="F264" s="9"/>
      <c r="G264" s="14">
        <v>0</v>
      </c>
      <c r="I264" s="15">
        <v>0</v>
      </c>
      <c r="K264" s="15">
        <v>0</v>
      </c>
      <c r="L264" s="9"/>
      <c r="M264" s="14">
        <v>0</v>
      </c>
      <c r="N264" s="9"/>
      <c r="O264" s="15">
        <v>0</v>
      </c>
      <c r="Q264" s="15">
        <v>0</v>
      </c>
      <c r="R264" s="15">
        <v>0</v>
      </c>
      <c r="S264" s="15">
        <v>0</v>
      </c>
      <c r="T264" s="15">
        <v>0</v>
      </c>
      <c r="U264" s="15">
        <v>0</v>
      </c>
      <c r="V264" s="15">
        <v>0</v>
      </c>
      <c r="X264" s="15"/>
      <c r="Y264" s="15"/>
    </row>
    <row r="265" spans="1:25" x14ac:dyDescent="0.2">
      <c r="A265" s="11">
        <v>840</v>
      </c>
      <c r="C265" s="12" t="s">
        <v>283</v>
      </c>
      <c r="D265" s="9"/>
      <c r="E265" s="15">
        <v>0</v>
      </c>
      <c r="F265" s="9"/>
      <c r="G265" s="14">
        <v>0</v>
      </c>
      <c r="I265" s="15">
        <v>0</v>
      </c>
      <c r="K265" s="15">
        <v>0</v>
      </c>
      <c r="L265" s="9"/>
      <c r="M265" s="14">
        <v>0</v>
      </c>
      <c r="N265" s="9"/>
      <c r="O265" s="15">
        <v>0</v>
      </c>
      <c r="Q265" s="15">
        <v>0</v>
      </c>
      <c r="R265" s="15">
        <v>0</v>
      </c>
      <c r="S265" s="15">
        <v>0</v>
      </c>
      <c r="T265" s="15">
        <v>0</v>
      </c>
      <c r="U265" s="15">
        <v>0</v>
      </c>
      <c r="V265" s="15">
        <v>0</v>
      </c>
      <c r="X265" s="15"/>
      <c r="Y265" s="15"/>
    </row>
    <row r="266" spans="1:25" x14ac:dyDescent="0.2">
      <c r="A266" s="11">
        <v>841</v>
      </c>
      <c r="C266" s="12" t="s">
        <v>284</v>
      </c>
      <c r="D266" s="9"/>
      <c r="E266" s="15">
        <v>424741</v>
      </c>
      <c r="F266" s="9"/>
      <c r="G266" s="14">
        <v>3.5481012876530804E-4</v>
      </c>
      <c r="I266" s="15">
        <v>201824</v>
      </c>
      <c r="K266" s="15">
        <v>411434</v>
      </c>
      <c r="L266" s="9"/>
      <c r="M266" s="14">
        <v>3.4443017470189543E-4</v>
      </c>
      <c r="N266" s="9"/>
      <c r="O266" s="15">
        <v>233827</v>
      </c>
      <c r="Q266" s="15">
        <v>212376</v>
      </c>
      <c r="R266" s="15">
        <v>201824</v>
      </c>
      <c r="S266" s="15">
        <v>191129</v>
      </c>
      <c r="T266" s="15">
        <v>180919</v>
      </c>
      <c r="U266" s="15">
        <v>201824</v>
      </c>
      <c r="V266" s="15">
        <v>226343</v>
      </c>
      <c r="X266" s="15"/>
      <c r="Y266" s="15"/>
    </row>
    <row r="267" spans="1:25" x14ac:dyDescent="0.2">
      <c r="A267" s="11">
        <v>842</v>
      </c>
      <c r="C267" s="12" t="s">
        <v>285</v>
      </c>
      <c r="D267" s="9"/>
      <c r="E267" s="15">
        <v>0</v>
      </c>
      <c r="F267" s="9"/>
      <c r="G267" s="14">
        <v>0</v>
      </c>
      <c r="I267" s="15">
        <v>0</v>
      </c>
      <c r="K267" s="15">
        <v>0</v>
      </c>
      <c r="L267" s="9"/>
      <c r="M267" s="14">
        <v>0</v>
      </c>
      <c r="N267" s="9"/>
      <c r="O267" s="15">
        <v>0</v>
      </c>
      <c r="Q267" s="15">
        <v>0</v>
      </c>
      <c r="R267" s="15">
        <v>0</v>
      </c>
      <c r="S267" s="15">
        <v>0</v>
      </c>
      <c r="T267" s="15">
        <v>0</v>
      </c>
      <c r="U267" s="15">
        <v>0</v>
      </c>
      <c r="V267" s="15">
        <v>0</v>
      </c>
      <c r="X267" s="15"/>
      <c r="Y267" s="15"/>
    </row>
    <row r="268" spans="1:25" x14ac:dyDescent="0.2">
      <c r="A268" s="11">
        <v>844</v>
      </c>
      <c r="C268" s="12" t="s">
        <v>286</v>
      </c>
      <c r="D268" s="9"/>
      <c r="E268" s="15">
        <v>0</v>
      </c>
      <c r="F268" s="9"/>
      <c r="G268" s="14">
        <v>0</v>
      </c>
      <c r="I268" s="15">
        <v>0</v>
      </c>
      <c r="K268" s="15">
        <v>0</v>
      </c>
      <c r="L268" s="9"/>
      <c r="M268" s="14">
        <v>0</v>
      </c>
      <c r="N268" s="9"/>
      <c r="O268" s="15">
        <v>0</v>
      </c>
      <c r="Q268" s="15">
        <v>0</v>
      </c>
      <c r="R268" s="15">
        <v>0</v>
      </c>
      <c r="S268" s="15">
        <v>0</v>
      </c>
      <c r="T268" s="15">
        <v>0</v>
      </c>
      <c r="U268" s="15">
        <v>0</v>
      </c>
      <c r="V268" s="15">
        <v>0</v>
      </c>
      <c r="X268" s="15"/>
      <c r="Y268" s="15"/>
    </row>
    <row r="269" spans="1:25" x14ac:dyDescent="0.2">
      <c r="A269" s="11">
        <v>845</v>
      </c>
      <c r="C269" s="12" t="s">
        <v>287</v>
      </c>
      <c r="D269" s="9"/>
      <c r="E269" s="15">
        <v>0</v>
      </c>
      <c r="F269" s="9"/>
      <c r="G269" s="14">
        <v>0</v>
      </c>
      <c r="I269" s="15">
        <v>0</v>
      </c>
      <c r="K269" s="15">
        <v>0</v>
      </c>
      <c r="L269" s="9"/>
      <c r="M269" s="14">
        <v>0</v>
      </c>
      <c r="N269" s="9"/>
      <c r="O269" s="15">
        <v>0</v>
      </c>
      <c r="Q269" s="15">
        <v>0</v>
      </c>
      <c r="R269" s="15">
        <v>0</v>
      </c>
      <c r="S269" s="15">
        <v>0</v>
      </c>
      <c r="T269" s="15">
        <v>0</v>
      </c>
      <c r="U269" s="15">
        <v>0</v>
      </c>
      <c r="V269" s="15">
        <v>0</v>
      </c>
      <c r="X269" s="15"/>
      <c r="Y269" s="15"/>
    </row>
    <row r="270" spans="1:25" x14ac:dyDescent="0.2">
      <c r="A270" s="11">
        <v>847</v>
      </c>
      <c r="C270" s="12" t="s">
        <v>288</v>
      </c>
      <c r="D270" s="9"/>
      <c r="E270" s="15">
        <v>0</v>
      </c>
      <c r="F270" s="9"/>
      <c r="G270" s="14">
        <v>0</v>
      </c>
      <c r="I270" s="15">
        <v>0</v>
      </c>
      <c r="K270" s="15">
        <v>0</v>
      </c>
      <c r="L270" s="9"/>
      <c r="M270" s="14">
        <v>0</v>
      </c>
      <c r="N270" s="9"/>
      <c r="O270" s="15">
        <v>0</v>
      </c>
      <c r="Q270" s="15">
        <v>0</v>
      </c>
      <c r="R270" s="15">
        <v>0</v>
      </c>
      <c r="S270" s="15">
        <v>0</v>
      </c>
      <c r="T270" s="15">
        <v>0</v>
      </c>
      <c r="U270" s="15">
        <v>0</v>
      </c>
      <c r="V270" s="15">
        <v>0</v>
      </c>
      <c r="X270" s="15"/>
      <c r="Y270" s="15"/>
    </row>
    <row r="271" spans="1:25" x14ac:dyDescent="0.2">
      <c r="A271" s="11">
        <v>848</v>
      </c>
      <c r="C271" s="12" t="s">
        <v>289</v>
      </c>
      <c r="D271" s="9"/>
      <c r="E271" s="15">
        <v>6448093</v>
      </c>
      <c r="F271" s="9"/>
      <c r="G271" s="14">
        <v>5.3864559993517967E-3</v>
      </c>
      <c r="I271" s="15">
        <v>3063947</v>
      </c>
      <c r="K271" s="15">
        <v>6564178</v>
      </c>
      <c r="L271" s="9"/>
      <c r="M271" s="14">
        <v>5.4951729203574287E-3</v>
      </c>
      <c r="N271" s="9"/>
      <c r="O271" s="15">
        <v>3730563</v>
      </c>
      <c r="Q271" s="15">
        <v>3224142</v>
      </c>
      <c r="R271" s="15">
        <v>3063947</v>
      </c>
      <c r="S271" s="15">
        <v>2901580</v>
      </c>
      <c r="T271" s="15">
        <v>2746578</v>
      </c>
      <c r="U271" s="15">
        <v>3063947</v>
      </c>
      <c r="V271" s="15">
        <v>3436176</v>
      </c>
      <c r="X271" s="15"/>
      <c r="Y271" s="15"/>
    </row>
    <row r="272" spans="1:25" x14ac:dyDescent="0.2">
      <c r="A272" s="11">
        <v>850</v>
      </c>
      <c r="C272" s="12" t="s">
        <v>290</v>
      </c>
      <c r="D272" s="9"/>
      <c r="E272" s="15">
        <v>0</v>
      </c>
      <c r="F272" s="9"/>
      <c r="G272" s="14">
        <v>0</v>
      </c>
      <c r="I272" s="15">
        <v>0</v>
      </c>
      <c r="K272" s="15">
        <v>0</v>
      </c>
      <c r="L272" s="9"/>
      <c r="M272" s="14">
        <v>0</v>
      </c>
      <c r="N272" s="9"/>
      <c r="O272" s="15">
        <v>0</v>
      </c>
      <c r="Q272" s="15">
        <v>0</v>
      </c>
      <c r="R272" s="15">
        <v>0</v>
      </c>
      <c r="S272" s="15">
        <v>0</v>
      </c>
      <c r="T272" s="15">
        <v>0</v>
      </c>
      <c r="U272" s="15">
        <v>0</v>
      </c>
      <c r="V272" s="15">
        <v>0</v>
      </c>
      <c r="X272" s="15"/>
      <c r="Y272" s="15"/>
    </row>
    <row r="273" spans="1:25" x14ac:dyDescent="0.2">
      <c r="A273" s="11">
        <v>851</v>
      </c>
      <c r="C273" s="12" t="s">
        <v>291</v>
      </c>
      <c r="D273" s="9"/>
      <c r="E273" s="15">
        <v>215835</v>
      </c>
      <c r="F273" s="9"/>
      <c r="G273" s="14">
        <v>1.8029915676155648E-4</v>
      </c>
      <c r="I273" s="15">
        <v>102562</v>
      </c>
      <c r="K273" s="15">
        <v>202683</v>
      </c>
      <c r="L273" s="9"/>
      <c r="M273" s="14">
        <v>1.6967518751270986E-4</v>
      </c>
      <c r="N273" s="9"/>
      <c r="O273" s="15">
        <v>115191</v>
      </c>
      <c r="Q273" s="15">
        <v>107924</v>
      </c>
      <c r="R273" s="15">
        <v>102562</v>
      </c>
      <c r="S273" s="15">
        <v>97127</v>
      </c>
      <c r="T273" s="15">
        <v>91938</v>
      </c>
      <c r="U273" s="15">
        <v>102562</v>
      </c>
      <c r="V273" s="15">
        <v>115022</v>
      </c>
      <c r="X273" s="15"/>
      <c r="Y273" s="15"/>
    </row>
    <row r="274" spans="1:25" x14ac:dyDescent="0.2">
      <c r="A274" s="11">
        <v>852</v>
      </c>
      <c r="C274" s="12" t="s">
        <v>292</v>
      </c>
      <c r="D274" s="9"/>
      <c r="E274" s="15">
        <v>228498</v>
      </c>
      <c r="F274" s="9"/>
      <c r="G274" s="14">
        <v>1.9087727533394553E-4</v>
      </c>
      <c r="I274" s="15">
        <v>108576</v>
      </c>
      <c r="K274" s="15">
        <v>224964</v>
      </c>
      <c r="L274" s="9"/>
      <c r="M274" s="14">
        <v>1.8832762927137087E-4</v>
      </c>
      <c r="N274" s="9"/>
      <c r="O274" s="15">
        <v>127851</v>
      </c>
      <c r="Q274" s="15">
        <v>114253</v>
      </c>
      <c r="R274" s="15">
        <v>108576</v>
      </c>
      <c r="S274" s="15">
        <v>102822</v>
      </c>
      <c r="T274" s="15">
        <v>97330</v>
      </c>
      <c r="U274" s="15">
        <v>108576</v>
      </c>
      <c r="V274" s="15">
        <v>121767</v>
      </c>
      <c r="X274" s="15"/>
      <c r="Y274" s="15"/>
    </row>
    <row r="275" spans="1:25" x14ac:dyDescent="0.2">
      <c r="A275" s="11">
        <v>853</v>
      </c>
      <c r="C275" s="12" t="s">
        <v>293</v>
      </c>
      <c r="D275" s="9"/>
      <c r="E275" s="15">
        <v>0</v>
      </c>
      <c r="F275" s="9"/>
      <c r="G275" s="14">
        <v>0</v>
      </c>
      <c r="I275" s="15">
        <v>0</v>
      </c>
      <c r="K275" s="15">
        <v>0</v>
      </c>
      <c r="L275" s="9"/>
      <c r="M275" s="14">
        <v>0</v>
      </c>
      <c r="N275" s="9"/>
      <c r="O275" s="15">
        <v>0</v>
      </c>
      <c r="Q275" s="15">
        <v>0</v>
      </c>
      <c r="R275" s="15">
        <v>0</v>
      </c>
      <c r="S275" s="15">
        <v>0</v>
      </c>
      <c r="T275" s="15">
        <v>0</v>
      </c>
      <c r="U275" s="15">
        <v>0</v>
      </c>
      <c r="V275" s="15">
        <v>0</v>
      </c>
      <c r="X275" s="15"/>
      <c r="Y275" s="15"/>
    </row>
    <row r="276" spans="1:25" x14ac:dyDescent="0.2">
      <c r="A276" s="11">
        <v>859</v>
      </c>
      <c r="C276" s="12" t="s">
        <v>294</v>
      </c>
      <c r="D276" s="9"/>
      <c r="E276" s="15">
        <v>0</v>
      </c>
      <c r="F276" s="9"/>
      <c r="G276" s="14">
        <v>0</v>
      </c>
      <c r="I276" s="15">
        <v>0</v>
      </c>
      <c r="K276" s="15">
        <v>0</v>
      </c>
      <c r="L276" s="9"/>
      <c r="M276" s="14">
        <v>0</v>
      </c>
      <c r="N276" s="9"/>
      <c r="O276" s="15">
        <v>0</v>
      </c>
      <c r="Q276" s="15">
        <v>0</v>
      </c>
      <c r="R276" s="15">
        <v>0</v>
      </c>
      <c r="S276" s="15">
        <v>0</v>
      </c>
      <c r="T276" s="15">
        <v>0</v>
      </c>
      <c r="U276" s="15">
        <v>0</v>
      </c>
      <c r="V276" s="15">
        <v>0</v>
      </c>
      <c r="X276" s="15"/>
      <c r="Y276" s="15"/>
    </row>
    <row r="277" spans="1:25" x14ac:dyDescent="0.2">
      <c r="A277" s="11">
        <v>861</v>
      </c>
      <c r="C277" s="12" t="s">
        <v>295</v>
      </c>
      <c r="D277" s="9"/>
      <c r="E277" s="15">
        <v>0</v>
      </c>
      <c r="F277" s="9"/>
      <c r="G277" s="14">
        <v>0</v>
      </c>
      <c r="I277" s="15">
        <v>0</v>
      </c>
      <c r="K277" s="15">
        <v>0</v>
      </c>
      <c r="L277" s="9"/>
      <c r="M277" s="14">
        <v>0</v>
      </c>
      <c r="N277" s="9"/>
      <c r="O277" s="15">
        <v>0</v>
      </c>
      <c r="Q277" s="15">
        <v>0</v>
      </c>
      <c r="R277" s="15">
        <v>0</v>
      </c>
      <c r="S277" s="15">
        <v>0</v>
      </c>
      <c r="T277" s="15">
        <v>0</v>
      </c>
      <c r="U277" s="15">
        <v>0</v>
      </c>
      <c r="V277" s="15">
        <v>0</v>
      </c>
      <c r="X277" s="15"/>
      <c r="Y277" s="15"/>
    </row>
    <row r="278" spans="1:25" x14ac:dyDescent="0.2">
      <c r="A278" s="11">
        <v>862</v>
      </c>
      <c r="C278" s="12" t="s">
        <v>296</v>
      </c>
      <c r="D278" s="9"/>
      <c r="E278" s="15">
        <v>0</v>
      </c>
      <c r="F278" s="9"/>
      <c r="G278" s="14">
        <v>0</v>
      </c>
      <c r="I278" s="15">
        <v>0</v>
      </c>
      <c r="K278" s="15">
        <v>0</v>
      </c>
      <c r="L278" s="9"/>
      <c r="M278" s="14">
        <v>0</v>
      </c>
      <c r="N278" s="9"/>
      <c r="O278" s="15">
        <v>0</v>
      </c>
      <c r="Q278" s="15">
        <v>0</v>
      </c>
      <c r="R278" s="15">
        <v>0</v>
      </c>
      <c r="S278" s="15">
        <v>0</v>
      </c>
      <c r="T278" s="15">
        <v>0</v>
      </c>
      <c r="U278" s="15">
        <v>0</v>
      </c>
      <c r="V278" s="15">
        <v>0</v>
      </c>
      <c r="X278" s="15"/>
      <c r="Y278" s="15"/>
    </row>
    <row r="279" spans="1:25" x14ac:dyDescent="0.2">
      <c r="A279" s="11">
        <v>863</v>
      </c>
      <c r="C279" s="12" t="s">
        <v>297</v>
      </c>
      <c r="D279" s="9"/>
      <c r="E279" s="15">
        <v>0</v>
      </c>
      <c r="F279" s="9"/>
      <c r="G279" s="14">
        <v>0</v>
      </c>
      <c r="I279" s="15">
        <v>0</v>
      </c>
      <c r="K279" s="15">
        <v>0</v>
      </c>
      <c r="L279" s="9"/>
      <c r="M279" s="14">
        <v>0</v>
      </c>
      <c r="N279" s="9"/>
      <c r="O279" s="15">
        <v>0</v>
      </c>
      <c r="Q279" s="15">
        <v>0</v>
      </c>
      <c r="R279" s="15">
        <v>0</v>
      </c>
      <c r="S279" s="15">
        <v>0</v>
      </c>
      <c r="T279" s="15">
        <v>0</v>
      </c>
      <c r="U279" s="15">
        <v>0</v>
      </c>
      <c r="V279" s="15">
        <v>0</v>
      </c>
      <c r="X279" s="15"/>
      <c r="Y279" s="15"/>
    </row>
    <row r="280" spans="1:25" x14ac:dyDescent="0.2">
      <c r="A280" s="11">
        <v>864</v>
      </c>
      <c r="C280" s="12" t="s">
        <v>298</v>
      </c>
      <c r="D280" s="9"/>
      <c r="E280" s="15">
        <v>0</v>
      </c>
      <c r="F280" s="9"/>
      <c r="G280" s="14">
        <v>0</v>
      </c>
      <c r="I280" s="15">
        <v>0</v>
      </c>
      <c r="K280" s="15">
        <v>0</v>
      </c>
      <c r="L280" s="9"/>
      <c r="M280" s="14">
        <v>0</v>
      </c>
      <c r="N280" s="9"/>
      <c r="O280" s="15">
        <v>0</v>
      </c>
      <c r="Q280" s="15">
        <v>0</v>
      </c>
      <c r="R280" s="15">
        <v>0</v>
      </c>
      <c r="S280" s="15">
        <v>0</v>
      </c>
      <c r="T280" s="15">
        <v>0</v>
      </c>
      <c r="U280" s="15">
        <v>0</v>
      </c>
      <c r="V280" s="15">
        <v>0</v>
      </c>
      <c r="X280" s="15"/>
      <c r="Y280" s="15"/>
    </row>
    <row r="281" spans="1:25" x14ac:dyDescent="0.2">
      <c r="A281" s="11">
        <v>865</v>
      </c>
      <c r="C281" s="12" t="s">
        <v>299</v>
      </c>
      <c r="D281" s="9"/>
      <c r="E281" s="15">
        <v>0</v>
      </c>
      <c r="F281" s="9"/>
      <c r="G281" s="14">
        <v>0</v>
      </c>
      <c r="I281" s="15">
        <v>0</v>
      </c>
      <c r="K281" s="15">
        <v>0</v>
      </c>
      <c r="L281" s="9"/>
      <c r="M281" s="14">
        <v>0</v>
      </c>
      <c r="N281" s="9"/>
      <c r="O281" s="15">
        <v>0</v>
      </c>
      <c r="Q281" s="15">
        <v>0</v>
      </c>
      <c r="R281" s="15">
        <v>0</v>
      </c>
      <c r="S281" s="15">
        <v>0</v>
      </c>
      <c r="T281" s="15">
        <v>0</v>
      </c>
      <c r="U281" s="15">
        <v>0</v>
      </c>
      <c r="V281" s="15">
        <v>0</v>
      </c>
      <c r="X281" s="15"/>
      <c r="Y281" s="15"/>
    </row>
    <row r="282" spans="1:25" x14ac:dyDescent="0.2">
      <c r="A282" s="11">
        <v>866</v>
      </c>
      <c r="C282" s="12" t="s">
        <v>300</v>
      </c>
      <c r="D282" s="9"/>
      <c r="E282" s="15">
        <v>0</v>
      </c>
      <c r="F282" s="9"/>
      <c r="G282" s="14">
        <v>0</v>
      </c>
      <c r="I282" s="15">
        <v>0</v>
      </c>
      <c r="K282" s="15">
        <v>0</v>
      </c>
      <c r="L282" s="9"/>
      <c r="M282" s="14">
        <v>0</v>
      </c>
      <c r="N282" s="9"/>
      <c r="O282" s="15">
        <v>0</v>
      </c>
      <c r="Q282" s="15">
        <v>0</v>
      </c>
      <c r="R282" s="15">
        <v>0</v>
      </c>
      <c r="S282" s="15">
        <v>0</v>
      </c>
      <c r="T282" s="15">
        <v>0</v>
      </c>
      <c r="U282" s="15">
        <v>0</v>
      </c>
      <c r="V282" s="15">
        <v>0</v>
      </c>
      <c r="X282" s="15"/>
      <c r="Y282" s="15"/>
    </row>
    <row r="283" spans="1:25" x14ac:dyDescent="0.2">
      <c r="A283" s="11">
        <v>867</v>
      </c>
      <c r="C283" s="12" t="s">
        <v>301</v>
      </c>
      <c r="D283" s="9"/>
      <c r="E283" s="15">
        <v>0</v>
      </c>
      <c r="F283" s="9"/>
      <c r="G283" s="14">
        <v>0</v>
      </c>
      <c r="I283" s="15">
        <v>0</v>
      </c>
      <c r="K283" s="15">
        <v>0</v>
      </c>
      <c r="L283" s="9"/>
      <c r="M283" s="14">
        <v>0</v>
      </c>
      <c r="N283" s="9"/>
      <c r="O283" s="15">
        <v>0</v>
      </c>
      <c r="Q283" s="15">
        <v>0</v>
      </c>
      <c r="R283" s="15">
        <v>0</v>
      </c>
      <c r="S283" s="15">
        <v>0</v>
      </c>
      <c r="T283" s="15">
        <v>0</v>
      </c>
      <c r="U283" s="15">
        <v>0</v>
      </c>
      <c r="V283" s="15">
        <v>0</v>
      </c>
      <c r="X283" s="15"/>
      <c r="Y283" s="15"/>
    </row>
    <row r="284" spans="1:25" x14ac:dyDescent="0.2">
      <c r="A284" s="11">
        <v>868</v>
      </c>
      <c r="C284" s="12" t="s">
        <v>302</v>
      </c>
      <c r="D284" s="9"/>
      <c r="E284" s="15">
        <v>0</v>
      </c>
      <c r="F284" s="9"/>
      <c r="G284" s="14">
        <v>0</v>
      </c>
      <c r="I284" s="15">
        <v>0</v>
      </c>
      <c r="K284" s="15">
        <v>0</v>
      </c>
      <c r="L284" s="9"/>
      <c r="M284" s="14">
        <v>0</v>
      </c>
      <c r="N284" s="9"/>
      <c r="O284" s="15">
        <v>0</v>
      </c>
      <c r="Q284" s="15">
        <v>0</v>
      </c>
      <c r="R284" s="15">
        <v>0</v>
      </c>
      <c r="S284" s="15">
        <v>0</v>
      </c>
      <c r="T284" s="15">
        <v>0</v>
      </c>
      <c r="U284" s="15">
        <v>0</v>
      </c>
      <c r="V284" s="15">
        <v>0</v>
      </c>
      <c r="X284" s="15"/>
      <c r="Y284" s="15"/>
    </row>
    <row r="285" spans="1:25" x14ac:dyDescent="0.2">
      <c r="A285" s="11">
        <v>869</v>
      </c>
      <c r="C285" s="12" t="s">
        <v>303</v>
      </c>
      <c r="D285" s="9"/>
      <c r="E285" s="15">
        <v>0</v>
      </c>
      <c r="F285" s="9"/>
      <c r="G285" s="14">
        <v>0</v>
      </c>
      <c r="I285" s="15">
        <v>0</v>
      </c>
      <c r="K285" s="15">
        <v>0</v>
      </c>
      <c r="L285" s="9"/>
      <c r="M285" s="14">
        <v>0</v>
      </c>
      <c r="N285" s="9"/>
      <c r="O285" s="15">
        <v>0</v>
      </c>
      <c r="Q285" s="15">
        <v>0</v>
      </c>
      <c r="R285" s="15">
        <v>0</v>
      </c>
      <c r="S285" s="15">
        <v>0</v>
      </c>
      <c r="T285" s="15">
        <v>0</v>
      </c>
      <c r="U285" s="15">
        <v>0</v>
      </c>
      <c r="V285" s="15">
        <v>0</v>
      </c>
      <c r="X285" s="15"/>
      <c r="Y285" s="15"/>
    </row>
    <row r="286" spans="1:25" x14ac:dyDescent="0.2">
      <c r="A286" s="11">
        <v>879</v>
      </c>
      <c r="C286" s="12" t="s">
        <v>304</v>
      </c>
      <c r="D286" s="9"/>
      <c r="E286" s="15">
        <v>0</v>
      </c>
      <c r="F286" s="9"/>
      <c r="G286" s="14">
        <v>0</v>
      </c>
      <c r="I286" s="15">
        <v>0</v>
      </c>
      <c r="K286" s="15">
        <v>0</v>
      </c>
      <c r="L286" s="9"/>
      <c r="M286" s="14">
        <v>0</v>
      </c>
      <c r="N286" s="9"/>
      <c r="O286" s="15">
        <v>0</v>
      </c>
      <c r="Q286" s="15">
        <v>0</v>
      </c>
      <c r="R286" s="15">
        <v>0</v>
      </c>
      <c r="S286" s="15">
        <v>0</v>
      </c>
      <c r="T286" s="15">
        <v>0</v>
      </c>
      <c r="U286" s="15">
        <v>0</v>
      </c>
      <c r="V286" s="15">
        <v>0</v>
      </c>
      <c r="X286" s="15"/>
      <c r="Y286" s="15"/>
    </row>
    <row r="287" spans="1:25" x14ac:dyDescent="0.2">
      <c r="A287" s="11">
        <v>911</v>
      </c>
      <c r="C287" s="12" t="s">
        <v>305</v>
      </c>
      <c r="D287" s="9"/>
      <c r="E287" s="15">
        <v>0</v>
      </c>
      <c r="F287" s="9"/>
      <c r="G287" s="14">
        <v>0</v>
      </c>
      <c r="I287" s="15">
        <v>0</v>
      </c>
      <c r="K287" s="15">
        <v>0</v>
      </c>
      <c r="L287" s="9"/>
      <c r="M287" s="14">
        <v>0</v>
      </c>
      <c r="N287" s="9"/>
      <c r="O287" s="15">
        <v>0</v>
      </c>
      <c r="Q287" s="15">
        <v>0</v>
      </c>
      <c r="R287" s="15">
        <v>0</v>
      </c>
      <c r="S287" s="15">
        <v>0</v>
      </c>
      <c r="T287" s="15">
        <v>0</v>
      </c>
      <c r="U287" s="15">
        <v>0</v>
      </c>
      <c r="V287" s="15">
        <v>0</v>
      </c>
      <c r="X287" s="15"/>
      <c r="Y287" s="15"/>
    </row>
    <row r="288" spans="1:25" x14ac:dyDescent="0.2">
      <c r="A288" s="11">
        <v>912</v>
      </c>
      <c r="C288" s="12" t="s">
        <v>306</v>
      </c>
      <c r="D288" s="9"/>
      <c r="E288" s="15">
        <v>2221093</v>
      </c>
      <c r="F288" s="9"/>
      <c r="G288" s="14">
        <v>1.8554043365950647E-3</v>
      </c>
      <c r="I288" s="15">
        <v>1055395</v>
      </c>
      <c r="K288" s="15">
        <v>2159704</v>
      </c>
      <c r="L288" s="9"/>
      <c r="M288" s="14">
        <v>1.8079867634283563E-3</v>
      </c>
      <c r="N288" s="9"/>
      <c r="O288" s="15">
        <v>1227407</v>
      </c>
      <c r="Q288" s="15">
        <v>1110575</v>
      </c>
      <c r="R288" s="15">
        <v>1055395</v>
      </c>
      <c r="S288" s="15">
        <v>999467</v>
      </c>
      <c r="T288" s="15">
        <v>946076</v>
      </c>
      <c r="U288" s="15">
        <v>1055395</v>
      </c>
      <c r="V288" s="15">
        <v>1183611</v>
      </c>
      <c r="X288" s="15"/>
      <c r="Y288" s="15"/>
    </row>
    <row r="289" spans="1:25" x14ac:dyDescent="0.2">
      <c r="A289" s="11">
        <v>913</v>
      </c>
      <c r="C289" s="12" t="s">
        <v>307</v>
      </c>
      <c r="D289" s="9"/>
      <c r="E289" s="15">
        <v>8278</v>
      </c>
      <c r="F289" s="9"/>
      <c r="G289" s="14">
        <v>6.9150805924533303E-6</v>
      </c>
      <c r="I289" s="15">
        <v>3934</v>
      </c>
      <c r="K289" s="15">
        <v>8278</v>
      </c>
      <c r="L289" s="9"/>
      <c r="M289" s="14">
        <v>6.9298915164577803E-6</v>
      </c>
      <c r="N289" s="9"/>
      <c r="O289" s="15">
        <v>4704</v>
      </c>
      <c r="Q289" s="15">
        <v>4140</v>
      </c>
      <c r="R289" s="15">
        <v>3934</v>
      </c>
      <c r="S289" s="15">
        <v>3726</v>
      </c>
      <c r="T289" s="15">
        <v>3527</v>
      </c>
      <c r="U289" s="15">
        <v>3934</v>
      </c>
      <c r="V289" s="15">
        <v>4412</v>
      </c>
      <c r="X289" s="15"/>
      <c r="Y289" s="15"/>
    </row>
    <row r="290" spans="1:25" x14ac:dyDescent="0.2">
      <c r="A290" s="11">
        <v>916</v>
      </c>
      <c r="C290" s="12" t="s">
        <v>308</v>
      </c>
      <c r="D290" s="9"/>
      <c r="E290" s="15">
        <v>0</v>
      </c>
      <c r="F290" s="9"/>
      <c r="G290" s="14">
        <v>0</v>
      </c>
      <c r="I290" s="15">
        <v>0</v>
      </c>
      <c r="K290" s="15">
        <v>0</v>
      </c>
      <c r="L290" s="9"/>
      <c r="M290" s="14">
        <v>0</v>
      </c>
      <c r="N290" s="9"/>
      <c r="O290" s="15">
        <v>0</v>
      </c>
      <c r="Q290" s="15">
        <v>0</v>
      </c>
      <c r="R290" s="15">
        <v>0</v>
      </c>
      <c r="S290" s="15">
        <v>0</v>
      </c>
      <c r="T290" s="15">
        <v>0</v>
      </c>
      <c r="U290" s="15">
        <v>0</v>
      </c>
      <c r="V290" s="15">
        <v>0</v>
      </c>
      <c r="X290" s="15"/>
      <c r="Y290" s="15"/>
    </row>
    <row r="291" spans="1:25" x14ac:dyDescent="0.2">
      <c r="A291" s="11">
        <v>920</v>
      </c>
      <c r="C291" s="12" t="s">
        <v>309</v>
      </c>
      <c r="D291" s="9"/>
      <c r="E291" s="15">
        <v>0</v>
      </c>
      <c r="F291" s="9"/>
      <c r="G291" s="14">
        <v>0</v>
      </c>
      <c r="I291" s="15">
        <v>0</v>
      </c>
      <c r="K291" s="15">
        <v>0</v>
      </c>
      <c r="L291" s="9"/>
      <c r="M291" s="14">
        <v>0</v>
      </c>
      <c r="N291" s="9"/>
      <c r="O291" s="15">
        <v>0</v>
      </c>
      <c r="Q291" s="15">
        <v>0</v>
      </c>
      <c r="R291" s="15">
        <v>0</v>
      </c>
      <c r="S291" s="15">
        <v>0</v>
      </c>
      <c r="T291" s="15">
        <v>0</v>
      </c>
      <c r="U291" s="15">
        <v>0</v>
      </c>
      <c r="V291" s="15">
        <v>0</v>
      </c>
      <c r="X291" s="15"/>
      <c r="Y291" s="15"/>
    </row>
    <row r="292" spans="1:25" x14ac:dyDescent="0.2">
      <c r="A292" s="11">
        <v>922</v>
      </c>
      <c r="C292" s="12" t="s">
        <v>310</v>
      </c>
      <c r="D292" s="9"/>
      <c r="E292" s="15">
        <v>3315789</v>
      </c>
      <c r="F292" s="9"/>
      <c r="G292" s="14">
        <v>2.7698656876745877E-3</v>
      </c>
      <c r="I292" s="15">
        <v>1575565</v>
      </c>
      <c r="K292" s="15">
        <v>3338148</v>
      </c>
      <c r="L292" s="9"/>
      <c r="M292" s="14">
        <v>2.7945160069920883E-3</v>
      </c>
      <c r="N292" s="9"/>
      <c r="O292" s="15">
        <v>1897144</v>
      </c>
      <c r="Q292" s="15">
        <v>1657942</v>
      </c>
      <c r="R292" s="15">
        <v>1575565</v>
      </c>
      <c r="S292" s="15">
        <v>1492072</v>
      </c>
      <c r="T292" s="15">
        <v>1412365</v>
      </c>
      <c r="U292" s="15">
        <v>1575565</v>
      </c>
      <c r="V292" s="15">
        <v>1766975</v>
      </c>
      <c r="X292" s="15"/>
      <c r="Y292" s="15"/>
    </row>
    <row r="293" spans="1:25" x14ac:dyDescent="0.2">
      <c r="A293" s="11">
        <v>937</v>
      </c>
      <c r="C293" s="12" t="s">
        <v>311</v>
      </c>
      <c r="D293" s="9"/>
      <c r="E293" s="15">
        <v>459083</v>
      </c>
      <c r="F293" s="9"/>
      <c r="G293" s="14">
        <v>3.8349793955366664E-4</v>
      </c>
      <c r="I293" s="15">
        <v>218142</v>
      </c>
      <c r="K293" s="15">
        <v>465663</v>
      </c>
      <c r="L293" s="9"/>
      <c r="M293" s="14">
        <v>3.8982774501428836E-4</v>
      </c>
      <c r="N293" s="9"/>
      <c r="O293" s="15">
        <v>264646</v>
      </c>
      <c r="Q293" s="15">
        <v>229547</v>
      </c>
      <c r="R293" s="15">
        <v>218142</v>
      </c>
      <c r="S293" s="15">
        <v>206582</v>
      </c>
      <c r="T293" s="15">
        <v>195547</v>
      </c>
      <c r="U293" s="15">
        <v>218142</v>
      </c>
      <c r="V293" s="15">
        <v>244643</v>
      </c>
      <c r="X293" s="15"/>
      <c r="Y293" s="15"/>
    </row>
    <row r="294" spans="1:25" x14ac:dyDescent="0.2">
      <c r="A294" s="11">
        <v>938</v>
      </c>
      <c r="C294" s="12" t="s">
        <v>312</v>
      </c>
      <c r="D294" s="9"/>
      <c r="E294" s="15">
        <v>166175</v>
      </c>
      <c r="F294" s="9"/>
      <c r="G294" s="14">
        <v>1.3881535605833923E-4</v>
      </c>
      <c r="I294" s="15">
        <v>78963</v>
      </c>
      <c r="K294" s="15">
        <v>168693</v>
      </c>
      <c r="L294" s="9"/>
      <c r="M294" s="14">
        <v>1.4122060758465962E-4</v>
      </c>
      <c r="N294" s="9"/>
      <c r="O294" s="15">
        <v>95873</v>
      </c>
      <c r="Q294" s="15">
        <v>83092</v>
      </c>
      <c r="R294" s="15">
        <v>78963</v>
      </c>
      <c r="S294" s="15">
        <v>74779</v>
      </c>
      <c r="T294" s="15">
        <v>70784</v>
      </c>
      <c r="U294" s="15">
        <v>78963</v>
      </c>
      <c r="V294" s="15">
        <v>88556</v>
      </c>
      <c r="X294" s="15"/>
      <c r="Y294" s="15"/>
    </row>
    <row r="295" spans="1:25" x14ac:dyDescent="0.2">
      <c r="A295" s="11">
        <v>942</v>
      </c>
      <c r="C295" s="12" t="s">
        <v>313</v>
      </c>
      <c r="D295" s="9"/>
      <c r="E295" s="15">
        <v>366831</v>
      </c>
      <c r="F295" s="9"/>
      <c r="G295" s="14">
        <v>3.0643463744989703E-4</v>
      </c>
      <c r="I295" s="15">
        <v>174307</v>
      </c>
      <c r="K295" s="15">
        <v>412510</v>
      </c>
      <c r="L295" s="9"/>
      <c r="M295" s="14">
        <v>3.4533094339864688E-4</v>
      </c>
      <c r="N295" s="9"/>
      <c r="O295" s="15">
        <v>234438</v>
      </c>
      <c r="Q295" s="15">
        <v>183420</v>
      </c>
      <c r="R295" s="15">
        <v>174307</v>
      </c>
      <c r="S295" s="15">
        <v>165070</v>
      </c>
      <c r="T295" s="15">
        <v>156252</v>
      </c>
      <c r="U295" s="15">
        <v>174307</v>
      </c>
      <c r="V295" s="15">
        <v>195483</v>
      </c>
      <c r="X295" s="15"/>
      <c r="Y295" s="15"/>
    </row>
    <row r="296" spans="1:25" x14ac:dyDescent="0.2">
      <c r="A296" s="11">
        <v>946</v>
      </c>
      <c r="C296" s="12" t="s">
        <v>314</v>
      </c>
      <c r="D296" s="9"/>
      <c r="E296" s="15">
        <v>0</v>
      </c>
      <c r="F296" s="9"/>
      <c r="G296" s="14">
        <v>0</v>
      </c>
      <c r="I296" s="15">
        <v>0</v>
      </c>
      <c r="K296" s="15">
        <v>0</v>
      </c>
      <c r="L296" s="9"/>
      <c r="M296" s="14">
        <v>0</v>
      </c>
      <c r="N296" s="9"/>
      <c r="O296" s="15">
        <v>0</v>
      </c>
      <c r="Q296" s="15">
        <v>0</v>
      </c>
      <c r="R296" s="15">
        <v>0</v>
      </c>
      <c r="S296" s="15">
        <v>0</v>
      </c>
      <c r="T296" s="15">
        <v>0</v>
      </c>
      <c r="U296" s="15">
        <v>0</v>
      </c>
      <c r="V296" s="15">
        <v>0</v>
      </c>
      <c r="X296" s="15"/>
      <c r="Y296" s="15"/>
    </row>
    <row r="297" spans="1:25" x14ac:dyDescent="0.2">
      <c r="A297" s="11">
        <v>948</v>
      </c>
      <c r="C297" s="12" t="s">
        <v>315</v>
      </c>
      <c r="D297" s="9"/>
      <c r="E297" s="15">
        <v>257106</v>
      </c>
      <c r="F297" s="9"/>
      <c r="G297" s="14">
        <v>2.1477515230771999E-4</v>
      </c>
      <c r="I297" s="15">
        <v>122167</v>
      </c>
      <c r="K297" s="15">
        <v>274509</v>
      </c>
      <c r="L297" s="9"/>
      <c r="M297" s="14">
        <v>2.2980400945775656E-4</v>
      </c>
      <c r="N297" s="9"/>
      <c r="O297" s="15">
        <v>156008</v>
      </c>
      <c r="Q297" s="15">
        <v>128554</v>
      </c>
      <c r="R297" s="15">
        <v>122167</v>
      </c>
      <c r="S297" s="15">
        <v>115693</v>
      </c>
      <c r="T297" s="15">
        <v>109513</v>
      </c>
      <c r="U297" s="15">
        <v>122167</v>
      </c>
      <c r="V297" s="15">
        <v>137009</v>
      </c>
      <c r="X297" s="15"/>
      <c r="Y297" s="15"/>
    </row>
    <row r="298" spans="1:25" x14ac:dyDescent="0.2">
      <c r="A298" s="11">
        <v>957</v>
      </c>
      <c r="C298" s="12" t="s">
        <v>316</v>
      </c>
      <c r="D298" s="9"/>
      <c r="E298" s="15">
        <v>94285</v>
      </c>
      <c r="F298" s="9"/>
      <c r="G298" s="14">
        <v>7.8761581741901694E-5</v>
      </c>
      <c r="I298" s="15">
        <v>44803</v>
      </c>
      <c r="K298" s="15">
        <v>87813</v>
      </c>
      <c r="L298" s="9"/>
      <c r="M298" s="14">
        <v>7.3512269115089029E-5</v>
      </c>
      <c r="N298" s="9"/>
      <c r="O298" s="15">
        <v>49906</v>
      </c>
      <c r="Q298" s="15">
        <v>47145</v>
      </c>
      <c r="R298" s="15">
        <v>44803</v>
      </c>
      <c r="S298" s="15">
        <v>42429</v>
      </c>
      <c r="T298" s="15">
        <v>40162</v>
      </c>
      <c r="U298" s="15">
        <v>44803</v>
      </c>
      <c r="V298" s="15">
        <v>50246</v>
      </c>
      <c r="X298" s="15"/>
      <c r="Y298" s="15"/>
    </row>
    <row r="299" spans="1:25" x14ac:dyDescent="0.2">
      <c r="A299" s="11">
        <v>960</v>
      </c>
      <c r="C299" s="12" t="s">
        <v>317</v>
      </c>
      <c r="D299" s="9"/>
      <c r="E299" s="15">
        <v>889405</v>
      </c>
      <c r="F299" s="9"/>
      <c r="G299" s="14">
        <v>7.4297019259856906E-4</v>
      </c>
      <c r="I299" s="15">
        <v>422617</v>
      </c>
      <c r="K299" s="15">
        <v>939200</v>
      </c>
      <c r="L299" s="9"/>
      <c r="M299" s="14">
        <v>7.8624717471093822E-4</v>
      </c>
      <c r="N299" s="9"/>
      <c r="O299" s="15">
        <v>533767</v>
      </c>
      <c r="Q299" s="15">
        <v>444713</v>
      </c>
      <c r="R299" s="15">
        <v>422617</v>
      </c>
      <c r="S299" s="15">
        <v>400221</v>
      </c>
      <c r="T299" s="15">
        <v>378842</v>
      </c>
      <c r="U299" s="15">
        <v>422617</v>
      </c>
      <c r="V299" s="15">
        <v>473959</v>
      </c>
      <c r="X299" s="15"/>
      <c r="Y299" s="15"/>
    </row>
    <row r="300" spans="1:25" x14ac:dyDescent="0.2">
      <c r="A300" s="11">
        <v>961</v>
      </c>
      <c r="C300" s="12" t="s">
        <v>318</v>
      </c>
      <c r="D300" s="9"/>
      <c r="E300" s="15">
        <v>1037296</v>
      </c>
      <c r="F300" s="9"/>
      <c r="G300" s="14">
        <v>8.6651189154741124E-4</v>
      </c>
      <c r="I300" s="15">
        <v>492893</v>
      </c>
      <c r="K300" s="15">
        <v>964342</v>
      </c>
      <c r="L300" s="9"/>
      <c r="M300" s="14">
        <v>8.072946901140286E-4</v>
      </c>
      <c r="N300" s="9"/>
      <c r="O300" s="15">
        <v>548053</v>
      </c>
      <c r="Q300" s="15">
        <v>518663</v>
      </c>
      <c r="R300" s="15">
        <v>492893</v>
      </c>
      <c r="S300" s="15">
        <v>466773</v>
      </c>
      <c r="T300" s="15">
        <v>441838</v>
      </c>
      <c r="U300" s="15">
        <v>492893</v>
      </c>
      <c r="V300" s="15">
        <v>552773</v>
      </c>
      <c r="X300" s="15"/>
      <c r="Y300" s="15"/>
    </row>
    <row r="301" spans="1:25" x14ac:dyDescent="0.2">
      <c r="A301" s="11">
        <v>962</v>
      </c>
      <c r="C301" s="12" t="s">
        <v>319</v>
      </c>
      <c r="D301" s="9"/>
      <c r="E301" s="15">
        <v>0</v>
      </c>
      <c r="F301" s="9"/>
      <c r="G301" s="14">
        <v>0</v>
      </c>
      <c r="I301" s="15">
        <v>0</v>
      </c>
      <c r="K301" s="15">
        <v>0</v>
      </c>
      <c r="L301" s="9"/>
      <c r="M301" s="14">
        <v>0</v>
      </c>
      <c r="N301" s="9"/>
      <c r="O301" s="15">
        <v>0</v>
      </c>
      <c r="Q301" s="15">
        <v>0</v>
      </c>
      <c r="R301" s="15">
        <v>0</v>
      </c>
      <c r="S301" s="15">
        <v>0</v>
      </c>
      <c r="T301" s="15">
        <v>0</v>
      </c>
      <c r="U301" s="15">
        <v>0</v>
      </c>
      <c r="V301" s="15">
        <v>0</v>
      </c>
      <c r="X301" s="15"/>
      <c r="Y301" s="15"/>
    </row>
    <row r="302" spans="1:25" x14ac:dyDescent="0.2">
      <c r="A302" s="11">
        <v>963</v>
      </c>
      <c r="C302" s="12" t="s">
        <v>320</v>
      </c>
      <c r="D302" s="9"/>
      <c r="E302" s="15">
        <v>0</v>
      </c>
      <c r="F302" s="9"/>
      <c r="G302" s="14">
        <v>0</v>
      </c>
      <c r="I302" s="15">
        <v>0</v>
      </c>
      <c r="K302" s="15">
        <v>0</v>
      </c>
      <c r="L302" s="9"/>
      <c r="M302" s="14">
        <v>0</v>
      </c>
      <c r="N302" s="9"/>
      <c r="O302" s="15">
        <v>0</v>
      </c>
      <c r="Q302" s="15">
        <v>0</v>
      </c>
      <c r="R302" s="15">
        <v>0</v>
      </c>
      <c r="S302" s="15">
        <v>0</v>
      </c>
      <c r="T302" s="15">
        <v>0</v>
      </c>
      <c r="U302" s="15">
        <v>0</v>
      </c>
      <c r="V302" s="15">
        <v>0</v>
      </c>
      <c r="X302" s="15"/>
      <c r="Y302" s="15"/>
    </row>
    <row r="303" spans="1:25" x14ac:dyDescent="0.2">
      <c r="A303" s="11">
        <v>964</v>
      </c>
      <c r="C303" s="12" t="s">
        <v>321</v>
      </c>
      <c r="D303" s="9"/>
      <c r="E303" s="15">
        <v>0</v>
      </c>
      <c r="F303" s="9"/>
      <c r="G303" s="14">
        <v>0</v>
      </c>
      <c r="I303" s="15">
        <v>0</v>
      </c>
      <c r="K303" s="15">
        <v>0</v>
      </c>
      <c r="L303" s="9"/>
      <c r="M303" s="14">
        <v>0</v>
      </c>
      <c r="N303" s="9"/>
      <c r="O303" s="15">
        <v>0</v>
      </c>
      <c r="Q303" s="15">
        <v>0</v>
      </c>
      <c r="R303" s="15">
        <v>0</v>
      </c>
      <c r="S303" s="15">
        <v>0</v>
      </c>
      <c r="T303" s="15">
        <v>0</v>
      </c>
      <c r="U303" s="15">
        <v>0</v>
      </c>
      <c r="V303" s="15">
        <v>0</v>
      </c>
      <c r="X303" s="15"/>
      <c r="Y303" s="15"/>
    </row>
    <row r="304" spans="1:25" x14ac:dyDescent="0.2">
      <c r="A304" s="11">
        <v>968</v>
      </c>
      <c r="C304" s="12" t="s">
        <v>322</v>
      </c>
      <c r="D304" s="9"/>
      <c r="E304" s="15">
        <v>0</v>
      </c>
      <c r="F304" s="9"/>
      <c r="G304" s="14">
        <v>0</v>
      </c>
      <c r="I304" s="15">
        <v>0</v>
      </c>
      <c r="K304" s="15">
        <v>0</v>
      </c>
      <c r="L304" s="9"/>
      <c r="M304" s="14">
        <v>0</v>
      </c>
      <c r="N304" s="9"/>
      <c r="O304" s="15">
        <v>0</v>
      </c>
      <c r="Q304" s="15">
        <v>0</v>
      </c>
      <c r="R304" s="15">
        <v>0</v>
      </c>
      <c r="S304" s="15">
        <v>0</v>
      </c>
      <c r="T304" s="15">
        <v>0</v>
      </c>
      <c r="U304" s="15">
        <v>0</v>
      </c>
      <c r="V304" s="15">
        <v>0</v>
      </c>
      <c r="X304" s="15"/>
      <c r="Y304" s="15"/>
    </row>
    <row r="305" spans="1:25" x14ac:dyDescent="0.2">
      <c r="A305" s="11">
        <v>972</v>
      </c>
      <c r="C305" s="12" t="s">
        <v>323</v>
      </c>
      <c r="D305" s="9"/>
      <c r="E305" s="15">
        <v>0</v>
      </c>
      <c r="F305" s="9"/>
      <c r="G305" s="14">
        <v>0</v>
      </c>
      <c r="I305" s="15">
        <v>0</v>
      </c>
      <c r="K305" s="15">
        <v>0</v>
      </c>
      <c r="L305" s="9"/>
      <c r="M305" s="14">
        <v>0</v>
      </c>
      <c r="N305" s="9"/>
      <c r="O305" s="15">
        <v>0</v>
      </c>
      <c r="Q305" s="15">
        <v>0</v>
      </c>
      <c r="R305" s="15">
        <v>0</v>
      </c>
      <c r="S305" s="15">
        <v>0</v>
      </c>
      <c r="T305" s="15">
        <v>0</v>
      </c>
      <c r="U305" s="15">
        <v>0</v>
      </c>
      <c r="V305" s="15">
        <v>0</v>
      </c>
      <c r="X305" s="15"/>
      <c r="Y305" s="15"/>
    </row>
    <row r="306" spans="1:25" x14ac:dyDescent="0.2">
      <c r="A306" s="11">
        <v>980</v>
      </c>
      <c r="C306" s="12" t="s">
        <v>324</v>
      </c>
      <c r="D306" s="9"/>
      <c r="E306" s="15">
        <v>0</v>
      </c>
      <c r="F306" s="9"/>
      <c r="G306" s="14">
        <v>0</v>
      </c>
      <c r="I306" s="15">
        <v>0</v>
      </c>
      <c r="K306" s="15">
        <v>0</v>
      </c>
      <c r="L306" s="9"/>
      <c r="M306" s="14">
        <v>0</v>
      </c>
      <c r="N306" s="9"/>
      <c r="O306" s="15">
        <v>0</v>
      </c>
      <c r="Q306" s="15">
        <v>0</v>
      </c>
      <c r="R306" s="15">
        <v>0</v>
      </c>
      <c r="S306" s="15">
        <v>0</v>
      </c>
      <c r="T306" s="15">
        <v>0</v>
      </c>
      <c r="U306" s="15">
        <v>0</v>
      </c>
      <c r="V306" s="15">
        <v>0</v>
      </c>
      <c r="X306" s="15"/>
      <c r="Y306" s="15"/>
    </row>
    <row r="307" spans="1:25" x14ac:dyDescent="0.2">
      <c r="A307" s="11">
        <v>986</v>
      </c>
      <c r="C307" s="12" t="s">
        <v>325</v>
      </c>
      <c r="D307" s="9"/>
      <c r="E307" s="15">
        <v>0</v>
      </c>
      <c r="F307" s="9"/>
      <c r="G307" s="14">
        <v>0</v>
      </c>
      <c r="I307" s="15">
        <v>0</v>
      </c>
      <c r="K307" s="15">
        <v>0</v>
      </c>
      <c r="L307" s="9"/>
      <c r="M307" s="14">
        <v>0</v>
      </c>
      <c r="N307" s="9"/>
      <c r="O307" s="15">
        <v>0</v>
      </c>
      <c r="Q307" s="15">
        <v>0</v>
      </c>
      <c r="R307" s="15">
        <v>0</v>
      </c>
      <c r="S307" s="15">
        <v>0</v>
      </c>
      <c r="T307" s="15">
        <v>0</v>
      </c>
      <c r="U307" s="15">
        <v>0</v>
      </c>
      <c r="V307" s="15">
        <v>0</v>
      </c>
      <c r="X307" s="15"/>
      <c r="Y307" s="15"/>
    </row>
    <row r="308" spans="1:25" x14ac:dyDescent="0.2">
      <c r="A308" s="11">
        <v>989</v>
      </c>
      <c r="C308" s="12" t="s">
        <v>326</v>
      </c>
      <c r="D308" s="9"/>
      <c r="E308" s="15">
        <v>0</v>
      </c>
      <c r="F308" s="9"/>
      <c r="G308" s="14">
        <v>0</v>
      </c>
      <c r="I308" s="15">
        <v>0</v>
      </c>
      <c r="K308" s="15">
        <v>0</v>
      </c>
      <c r="L308" s="9"/>
      <c r="M308" s="14">
        <v>0</v>
      </c>
      <c r="N308" s="9"/>
      <c r="O308" s="15">
        <v>0</v>
      </c>
      <c r="Q308" s="15">
        <v>0</v>
      </c>
      <c r="R308" s="15">
        <v>0</v>
      </c>
      <c r="S308" s="15">
        <v>0</v>
      </c>
      <c r="T308" s="15">
        <v>0</v>
      </c>
      <c r="U308" s="15">
        <v>0</v>
      </c>
      <c r="V308" s="15">
        <v>0</v>
      </c>
      <c r="X308" s="15"/>
      <c r="Y308" s="15"/>
    </row>
    <row r="309" spans="1:25" x14ac:dyDescent="0.2">
      <c r="A309" s="11">
        <v>992</v>
      </c>
      <c r="C309" s="12" t="s">
        <v>327</v>
      </c>
      <c r="D309" s="9"/>
      <c r="E309" s="15">
        <v>0</v>
      </c>
      <c r="F309" s="9"/>
      <c r="G309" s="14">
        <v>0</v>
      </c>
      <c r="I309" s="15">
        <v>0</v>
      </c>
      <c r="K309" s="15">
        <v>0</v>
      </c>
      <c r="L309" s="9"/>
      <c r="M309" s="14">
        <v>0</v>
      </c>
      <c r="N309" s="9"/>
      <c r="O309" s="15">
        <v>0</v>
      </c>
      <c r="Q309" s="15">
        <v>0</v>
      </c>
      <c r="R309" s="15">
        <v>0</v>
      </c>
      <c r="S309" s="15">
        <v>0</v>
      </c>
      <c r="T309" s="15">
        <v>0</v>
      </c>
      <c r="U309" s="15">
        <v>0</v>
      </c>
      <c r="V309" s="15">
        <v>0</v>
      </c>
      <c r="X309" s="15"/>
      <c r="Y309" s="15"/>
    </row>
    <row r="310" spans="1:25" x14ac:dyDescent="0.2">
      <c r="A310" s="11">
        <v>993</v>
      </c>
      <c r="C310" s="12" t="s">
        <v>328</v>
      </c>
      <c r="D310" s="9"/>
      <c r="E310" s="15">
        <v>0</v>
      </c>
      <c r="F310" s="9"/>
      <c r="G310" s="14">
        <v>0</v>
      </c>
      <c r="I310" s="15">
        <v>0</v>
      </c>
      <c r="K310" s="15">
        <v>0</v>
      </c>
      <c r="L310" s="9"/>
      <c r="M310" s="14">
        <v>0</v>
      </c>
      <c r="N310" s="9"/>
      <c r="O310" s="15">
        <v>0</v>
      </c>
      <c r="Q310" s="15">
        <v>0</v>
      </c>
      <c r="R310" s="15">
        <v>0</v>
      </c>
      <c r="S310" s="15">
        <v>0</v>
      </c>
      <c r="T310" s="15">
        <v>0</v>
      </c>
      <c r="U310" s="15">
        <v>0</v>
      </c>
      <c r="V310" s="15">
        <v>0</v>
      </c>
      <c r="X310" s="15"/>
      <c r="Y310" s="15"/>
    </row>
    <row r="311" spans="1:25" x14ac:dyDescent="0.2">
      <c r="A311" s="11">
        <v>995</v>
      </c>
      <c r="C311" s="12" t="s">
        <v>329</v>
      </c>
      <c r="D311" s="9"/>
      <c r="E311" s="15">
        <v>0</v>
      </c>
      <c r="F311" s="9"/>
      <c r="G311" s="14">
        <v>0</v>
      </c>
      <c r="I311" s="15">
        <v>0</v>
      </c>
      <c r="K311" s="15">
        <v>0</v>
      </c>
      <c r="L311" s="9"/>
      <c r="M311" s="14">
        <v>0</v>
      </c>
      <c r="N311" s="9"/>
      <c r="O311" s="15">
        <v>0</v>
      </c>
      <c r="Q311" s="15">
        <v>0</v>
      </c>
      <c r="R311" s="15">
        <v>0</v>
      </c>
      <c r="S311" s="15">
        <v>0</v>
      </c>
      <c r="T311" s="15">
        <v>0</v>
      </c>
      <c r="U311" s="15">
        <v>0</v>
      </c>
      <c r="V311" s="15">
        <v>0</v>
      </c>
      <c r="X311" s="15"/>
      <c r="Y311" s="15"/>
    </row>
    <row r="312" spans="1:25" x14ac:dyDescent="0.2">
      <c r="A312" s="11">
        <v>999</v>
      </c>
      <c r="C312" s="12" t="s">
        <v>330</v>
      </c>
      <c r="D312" s="9"/>
      <c r="E312" s="17">
        <v>14288284</v>
      </c>
      <c r="F312" s="9"/>
      <c r="G312" s="18">
        <v>1.1935810025110105E-2</v>
      </c>
      <c r="I312" s="17">
        <v>6789374</v>
      </c>
      <c r="K312" s="17">
        <v>14017541</v>
      </c>
      <c r="L312" s="9"/>
      <c r="M312" s="18">
        <v>1.1734723176793804E-2</v>
      </c>
      <c r="N312" s="9"/>
      <c r="O312" s="17">
        <v>7966474</v>
      </c>
      <c r="P312" s="19"/>
      <c r="Q312" s="17">
        <v>7144350</v>
      </c>
      <c r="R312" s="17">
        <v>6789374</v>
      </c>
      <c r="S312" s="17">
        <v>6429587</v>
      </c>
      <c r="T312" s="17">
        <v>6086120</v>
      </c>
      <c r="U312" s="17">
        <v>6789374</v>
      </c>
      <c r="V312" s="17">
        <v>7614193</v>
      </c>
      <c r="X312" s="17"/>
      <c r="Y312" s="17"/>
    </row>
    <row r="313" spans="1:25" x14ac:dyDescent="0.2">
      <c r="C313" s="9"/>
      <c r="E313" s="20"/>
      <c r="G313" s="21"/>
      <c r="K313" s="20"/>
      <c r="M313" s="21"/>
    </row>
    <row r="314" spans="1:25" ht="13.5" thickBot="1" x14ac:dyDescent="0.25">
      <c r="A314" s="4" t="s">
        <v>331</v>
      </c>
      <c r="E314" s="22">
        <v>1197093785</v>
      </c>
      <c r="F314" s="23"/>
      <c r="G314" s="24">
        <v>0.99999999999999967</v>
      </c>
      <c r="I314" s="22">
        <v>568823810</v>
      </c>
      <c r="K314" s="22">
        <v>1194535294</v>
      </c>
      <c r="L314" s="23"/>
      <c r="M314" s="24">
        <v>1</v>
      </c>
      <c r="N314" s="23"/>
      <c r="O314" s="22">
        <v>678880423</v>
      </c>
      <c r="Q314" s="22">
        <v>598564190</v>
      </c>
      <c r="R314" s="22">
        <v>568823810</v>
      </c>
      <c r="S314" s="22">
        <v>538680298</v>
      </c>
      <c r="T314" s="22">
        <v>509904134</v>
      </c>
      <c r="U314" s="22">
        <v>568823810</v>
      </c>
      <c r="V314" s="22">
        <v>637928331</v>
      </c>
      <c r="X314" s="22"/>
      <c r="Y314" s="22"/>
    </row>
    <row r="315" spans="1:25" ht="13.5" thickTop="1" x14ac:dyDescent="0.2">
      <c r="E315" s="25"/>
      <c r="K315" s="25"/>
      <c r="O315" s="26"/>
      <c r="X315" s="26"/>
    </row>
  </sheetData>
  <sheetProtection password="EE0B" sheet="1" objects="1" scenarios="1"/>
  <mergeCells count="4">
    <mergeCell ref="E2:I2"/>
    <mergeCell ref="K2:O2"/>
    <mergeCell ref="Q3:S3"/>
    <mergeCell ref="T3:V3"/>
  </mergeCells>
  <printOptions horizontalCentered="1"/>
  <pageMargins left="0.2" right="0.2" top="0.5" bottom="0.5" header="0.3" footer="0.3"/>
  <pageSetup scale="70" orientation="landscape" r:id="rId1"/>
  <headerFooter scaleWithDoc="0">
    <oddFooter>&amp;L&amp;Z&amp;F&amp;R&amp;D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R313"/>
  <sheetViews>
    <sheetView showGridLines="0" showRowColHeaders="0" zoomScaleNormal="100" zoomScaleSheetLayoutView="70" workbookViewId="0">
      <pane xSplit="2" ySplit="3" topLeftCell="C301" activePane="bottomRight" state="frozen"/>
      <selection activeCell="A316" sqref="A316"/>
      <selection pane="topRight" activeCell="A316" sqref="A316"/>
      <selection pane="bottomLeft" activeCell="A316" sqref="A316"/>
      <selection pane="bottomRight" activeCell="A316" sqref="A316"/>
    </sheetView>
  </sheetViews>
  <sheetFormatPr defaultColWidth="9.140625" defaultRowHeight="12.75" x14ac:dyDescent="0.2"/>
  <cols>
    <col min="1" max="1" width="0.7109375" style="28" customWidth="1"/>
    <col min="2" max="2" width="10.42578125" style="2" bestFit="1" customWidth="1"/>
    <col min="3" max="3" width="39.140625" style="12" customWidth="1"/>
    <col min="4" max="4" width="1.42578125" style="28" hidden="1" customWidth="1"/>
    <col min="5" max="5" width="13.85546875" style="2" customWidth="1"/>
    <col min="6" max="6" width="14.7109375" style="2" customWidth="1"/>
    <col min="7" max="7" width="12.28515625" style="2" bestFit="1" customWidth="1"/>
    <col min="8" max="8" width="13.85546875" style="2" customWidth="1"/>
    <col min="9" max="9" width="12.28515625" style="2" customWidth="1"/>
    <col min="10" max="10" width="12.42578125" style="2" customWidth="1"/>
    <col min="11" max="11" width="12" style="2" customWidth="1"/>
    <col min="12" max="13" width="13.85546875" style="2" customWidth="1"/>
    <col min="14" max="14" width="15.7109375" style="2" customWidth="1"/>
    <col min="15" max="15" width="12.85546875" style="2" customWidth="1"/>
    <col min="16" max="16" width="14.7109375" style="2" customWidth="1"/>
    <col min="17" max="17" width="18.140625" style="2" bestFit="1" customWidth="1"/>
    <col min="18" max="16384" width="9.140625" style="2"/>
  </cols>
  <sheetData>
    <row r="1" spans="1:18" ht="15.75" x14ac:dyDescent="0.25">
      <c r="A1" s="27" t="s">
        <v>332</v>
      </c>
      <c r="E1" s="3" t="s">
        <v>1</v>
      </c>
      <c r="F1" s="3" t="s">
        <v>2</v>
      </c>
      <c r="G1" s="3" t="s">
        <v>3</v>
      </c>
      <c r="H1" s="3" t="s">
        <v>4</v>
      </c>
      <c r="I1" s="3" t="s">
        <v>5</v>
      </c>
      <c r="J1" s="3" t="s">
        <v>6</v>
      </c>
      <c r="K1" s="3" t="s">
        <v>7</v>
      </c>
      <c r="L1" s="3" t="s">
        <v>8</v>
      </c>
      <c r="M1" s="3" t="s">
        <v>9</v>
      </c>
      <c r="N1" s="3" t="s">
        <v>10</v>
      </c>
      <c r="O1" s="3" t="s">
        <v>11</v>
      </c>
      <c r="P1" s="3" t="s">
        <v>12</v>
      </c>
    </row>
    <row r="2" spans="1:18" x14ac:dyDescent="0.2">
      <c r="A2" s="29"/>
      <c r="D2" s="29"/>
      <c r="E2" s="166" t="s">
        <v>333</v>
      </c>
      <c r="F2" s="166"/>
      <c r="G2" s="166"/>
      <c r="H2" s="166"/>
      <c r="I2" s="166"/>
      <c r="J2" s="166"/>
      <c r="K2" s="166"/>
      <c r="L2" s="166"/>
      <c r="M2" s="166"/>
      <c r="N2" s="166"/>
      <c r="O2" s="166"/>
      <c r="P2" s="166"/>
    </row>
    <row r="3" spans="1:18" s="9" customFormat="1" ht="76.5" x14ac:dyDescent="0.2">
      <c r="A3" s="10"/>
      <c r="B3" s="162" t="s">
        <v>18</v>
      </c>
      <c r="C3" s="30" t="s">
        <v>13</v>
      </c>
      <c r="D3" s="10"/>
      <c r="E3" s="31" t="s">
        <v>334</v>
      </c>
      <c r="F3" s="31" t="s">
        <v>335</v>
      </c>
      <c r="G3" s="31" t="s">
        <v>336</v>
      </c>
      <c r="H3" s="31" t="s">
        <v>337</v>
      </c>
      <c r="I3" s="31" t="s">
        <v>338</v>
      </c>
      <c r="J3" s="31" t="s">
        <v>339</v>
      </c>
      <c r="K3" s="31" t="s">
        <v>340</v>
      </c>
      <c r="L3" s="31" t="s">
        <v>341</v>
      </c>
      <c r="M3" s="31" t="s">
        <v>342</v>
      </c>
      <c r="N3" s="31" t="s">
        <v>343</v>
      </c>
      <c r="O3" s="31" t="s">
        <v>344</v>
      </c>
      <c r="P3" s="31" t="s">
        <v>345</v>
      </c>
    </row>
    <row r="4" spans="1:18" s="9" customFormat="1" x14ac:dyDescent="0.2">
      <c r="A4" s="10"/>
      <c r="B4" s="10">
        <v>5</v>
      </c>
      <c r="C4" s="32" t="s">
        <v>25</v>
      </c>
      <c r="D4" s="10"/>
      <c r="E4" s="33">
        <v>0</v>
      </c>
      <c r="F4" s="34">
        <v>0</v>
      </c>
      <c r="G4" s="34">
        <v>0</v>
      </c>
      <c r="H4" s="13">
        <v>0</v>
      </c>
      <c r="I4" s="13">
        <v>0</v>
      </c>
      <c r="J4" s="13">
        <v>0</v>
      </c>
      <c r="K4" s="13">
        <v>0</v>
      </c>
      <c r="L4" s="13">
        <v>0</v>
      </c>
      <c r="M4" s="13">
        <v>0</v>
      </c>
      <c r="N4" s="13">
        <v>0</v>
      </c>
      <c r="O4" s="35">
        <v>0</v>
      </c>
      <c r="P4" s="34">
        <v>0</v>
      </c>
    </row>
    <row r="5" spans="1:18" s="9" customFormat="1" x14ac:dyDescent="0.2">
      <c r="A5" s="10"/>
      <c r="B5" s="10">
        <v>6</v>
      </c>
      <c r="C5" s="32" t="s">
        <v>26</v>
      </c>
      <c r="D5" s="10"/>
      <c r="E5" s="33">
        <v>0</v>
      </c>
      <c r="F5" s="36">
        <v>0</v>
      </c>
      <c r="G5" s="36">
        <v>0</v>
      </c>
      <c r="H5" s="15">
        <v>0</v>
      </c>
      <c r="I5" s="15">
        <v>0</v>
      </c>
      <c r="J5" s="15">
        <v>0</v>
      </c>
      <c r="K5" s="15">
        <v>0</v>
      </c>
      <c r="L5" s="15">
        <v>0</v>
      </c>
      <c r="M5" s="15">
        <v>0</v>
      </c>
      <c r="N5" s="15">
        <v>0</v>
      </c>
      <c r="O5" s="37">
        <v>0</v>
      </c>
      <c r="P5" s="36">
        <v>0</v>
      </c>
    </row>
    <row r="6" spans="1:18" s="9" customFormat="1" x14ac:dyDescent="0.2">
      <c r="A6" s="10"/>
      <c r="B6" s="10">
        <v>7</v>
      </c>
      <c r="C6" s="32" t="s">
        <v>27</v>
      </c>
      <c r="D6" s="10"/>
      <c r="E6" s="33">
        <v>0</v>
      </c>
      <c r="F6" s="36">
        <v>0</v>
      </c>
      <c r="G6" s="36">
        <v>0</v>
      </c>
      <c r="H6" s="15">
        <v>0</v>
      </c>
      <c r="I6" s="15">
        <v>0</v>
      </c>
      <c r="J6" s="15">
        <v>0</v>
      </c>
      <c r="K6" s="15">
        <v>0</v>
      </c>
      <c r="L6" s="15">
        <v>0</v>
      </c>
      <c r="M6" s="15">
        <v>0</v>
      </c>
      <c r="N6" s="15">
        <v>0</v>
      </c>
      <c r="O6" s="37">
        <v>0</v>
      </c>
      <c r="P6" s="36">
        <v>0</v>
      </c>
    </row>
    <row r="7" spans="1:18" s="9" customFormat="1" x14ac:dyDescent="0.2">
      <c r="A7" s="10"/>
      <c r="B7" s="10">
        <v>47</v>
      </c>
      <c r="C7" s="32" t="s">
        <v>28</v>
      </c>
      <c r="D7" s="10"/>
      <c r="E7" s="33">
        <v>0</v>
      </c>
      <c r="F7" s="36">
        <v>0</v>
      </c>
      <c r="G7" s="36">
        <v>0</v>
      </c>
      <c r="H7" s="15">
        <v>0</v>
      </c>
      <c r="I7" s="15">
        <v>0</v>
      </c>
      <c r="J7" s="15">
        <v>0</v>
      </c>
      <c r="K7" s="15">
        <v>0</v>
      </c>
      <c r="L7" s="15">
        <v>0</v>
      </c>
      <c r="M7" s="15">
        <v>0</v>
      </c>
      <c r="N7" s="15">
        <v>0</v>
      </c>
      <c r="O7" s="37">
        <v>0</v>
      </c>
      <c r="P7" s="36">
        <v>0</v>
      </c>
    </row>
    <row r="8" spans="1:18" s="9" customFormat="1" x14ac:dyDescent="0.2">
      <c r="A8" s="10"/>
      <c r="B8" s="10">
        <v>48</v>
      </c>
      <c r="C8" s="32" t="s">
        <v>29</v>
      </c>
      <c r="D8" s="10"/>
      <c r="E8" s="33">
        <v>0</v>
      </c>
      <c r="F8" s="36">
        <v>0</v>
      </c>
      <c r="G8" s="36">
        <v>0</v>
      </c>
      <c r="H8" s="15">
        <v>0</v>
      </c>
      <c r="I8" s="15">
        <v>0</v>
      </c>
      <c r="J8" s="15">
        <v>0</v>
      </c>
      <c r="K8" s="15">
        <v>0</v>
      </c>
      <c r="L8" s="15">
        <v>0</v>
      </c>
      <c r="M8" s="15">
        <v>0</v>
      </c>
      <c r="N8" s="15">
        <v>0</v>
      </c>
      <c r="O8" s="37">
        <v>0</v>
      </c>
      <c r="P8" s="36">
        <v>0</v>
      </c>
    </row>
    <row r="9" spans="1:18" s="9" customFormat="1" x14ac:dyDescent="0.2">
      <c r="A9" s="10"/>
      <c r="B9" s="10">
        <v>90</v>
      </c>
      <c r="C9" s="32" t="s">
        <v>30</v>
      </c>
      <c r="D9" s="10"/>
      <c r="E9" s="33">
        <v>4.2878845954412835E-5</v>
      </c>
      <c r="F9" s="36">
        <v>2057</v>
      </c>
      <c r="G9" s="36">
        <v>1072</v>
      </c>
      <c r="H9" s="15">
        <v>0</v>
      </c>
      <c r="I9" s="15">
        <v>0</v>
      </c>
      <c r="J9" s="15">
        <v>0</v>
      </c>
      <c r="K9" s="15">
        <v>0</v>
      </c>
      <c r="L9" s="15">
        <v>-3387</v>
      </c>
      <c r="M9" s="15">
        <v>0</v>
      </c>
      <c r="N9" s="15">
        <v>-5771</v>
      </c>
      <c r="O9" s="37">
        <v>-231</v>
      </c>
      <c r="P9" s="36">
        <v>-6260</v>
      </c>
      <c r="Q9" s="38"/>
      <c r="R9" s="39"/>
    </row>
    <row r="10" spans="1:18" s="9" customFormat="1" ht="25.5" x14ac:dyDescent="0.2">
      <c r="A10" s="10"/>
      <c r="B10" s="10">
        <v>91</v>
      </c>
      <c r="C10" s="32" t="s">
        <v>31</v>
      </c>
      <c r="D10" s="10"/>
      <c r="E10" s="33">
        <v>3.6276188669712289E-5</v>
      </c>
      <c r="F10" s="36">
        <v>1740</v>
      </c>
      <c r="G10" s="36">
        <v>907</v>
      </c>
      <c r="H10" s="15">
        <v>0</v>
      </c>
      <c r="I10" s="15">
        <v>0</v>
      </c>
      <c r="J10" s="15">
        <v>0</v>
      </c>
      <c r="K10" s="15">
        <v>0</v>
      </c>
      <c r="L10" s="15">
        <v>-2865</v>
      </c>
      <c r="M10" s="15">
        <v>0</v>
      </c>
      <c r="N10" s="15">
        <v>-4882</v>
      </c>
      <c r="O10" s="37">
        <v>8437</v>
      </c>
      <c r="P10" s="36">
        <v>3337</v>
      </c>
      <c r="Q10" s="38"/>
    </row>
    <row r="11" spans="1:18" s="9" customFormat="1" x14ac:dyDescent="0.2">
      <c r="A11" s="10"/>
      <c r="B11" s="10">
        <v>100</v>
      </c>
      <c r="C11" s="32" t="s">
        <v>32</v>
      </c>
      <c r="D11" s="10"/>
      <c r="E11" s="33">
        <v>1.153047503291482E-3</v>
      </c>
      <c r="F11" s="36">
        <v>55304</v>
      </c>
      <c r="G11" s="36">
        <v>28837</v>
      </c>
      <c r="H11" s="15">
        <v>0</v>
      </c>
      <c r="I11" s="15">
        <v>0</v>
      </c>
      <c r="J11" s="15">
        <v>0</v>
      </c>
      <c r="K11" s="15">
        <v>0</v>
      </c>
      <c r="L11" s="15">
        <v>-91072</v>
      </c>
      <c r="M11" s="15">
        <v>0</v>
      </c>
      <c r="N11" s="15">
        <v>-155179</v>
      </c>
      <c r="O11" s="37">
        <v>-21620</v>
      </c>
      <c r="P11" s="36">
        <v>-183730</v>
      </c>
      <c r="Q11" s="40"/>
    </row>
    <row r="12" spans="1:18" s="9" customFormat="1" x14ac:dyDescent="0.2">
      <c r="A12" s="10"/>
      <c r="B12" s="10">
        <v>101</v>
      </c>
      <c r="C12" s="32" t="s">
        <v>33</v>
      </c>
      <c r="D12" s="10"/>
      <c r="E12" s="33">
        <v>2.4216481919167262E-3</v>
      </c>
      <c r="F12" s="36">
        <v>116150</v>
      </c>
      <c r="G12" s="36">
        <v>60564</v>
      </c>
      <c r="H12" s="15">
        <v>0</v>
      </c>
      <c r="I12" s="15">
        <v>0</v>
      </c>
      <c r="J12" s="15">
        <v>0</v>
      </c>
      <c r="K12" s="15">
        <v>0</v>
      </c>
      <c r="L12" s="15">
        <v>-191271</v>
      </c>
      <c r="M12" s="15">
        <v>0</v>
      </c>
      <c r="N12" s="15">
        <v>-325909</v>
      </c>
      <c r="O12" s="37">
        <v>24347</v>
      </c>
      <c r="P12" s="36">
        <v>-316119</v>
      </c>
      <c r="Q12" s="41"/>
    </row>
    <row r="13" spans="1:18" s="9" customFormat="1" x14ac:dyDescent="0.2">
      <c r="A13" s="10"/>
      <c r="B13" s="10">
        <v>102</v>
      </c>
      <c r="C13" s="32" t="s">
        <v>34</v>
      </c>
      <c r="D13" s="10"/>
      <c r="E13" s="33">
        <v>0</v>
      </c>
      <c r="F13" s="36">
        <v>0</v>
      </c>
      <c r="G13" s="36">
        <v>0</v>
      </c>
      <c r="H13" s="15">
        <v>0</v>
      </c>
      <c r="I13" s="15">
        <v>0</v>
      </c>
      <c r="J13" s="15">
        <v>0</v>
      </c>
      <c r="K13" s="15">
        <v>0</v>
      </c>
      <c r="L13" s="15">
        <v>0</v>
      </c>
      <c r="M13" s="15">
        <v>0</v>
      </c>
      <c r="N13" s="15">
        <v>0</v>
      </c>
      <c r="O13" s="37">
        <v>0</v>
      </c>
      <c r="P13" s="36">
        <v>0</v>
      </c>
    </row>
    <row r="14" spans="1:18" s="9" customFormat="1" x14ac:dyDescent="0.2">
      <c r="A14" s="10"/>
      <c r="B14" s="10">
        <v>103</v>
      </c>
      <c r="C14" s="32" t="s">
        <v>35</v>
      </c>
      <c r="D14" s="10"/>
      <c r="E14" s="33">
        <v>3.7879179198979803E-3</v>
      </c>
      <c r="F14" s="36">
        <v>181681</v>
      </c>
      <c r="G14" s="36">
        <v>94733</v>
      </c>
      <c r="H14" s="15">
        <v>0</v>
      </c>
      <c r="I14" s="15">
        <v>0</v>
      </c>
      <c r="J14" s="15">
        <v>0</v>
      </c>
      <c r="K14" s="15">
        <v>0</v>
      </c>
      <c r="L14" s="15">
        <v>-299185</v>
      </c>
      <c r="M14" s="15">
        <v>0</v>
      </c>
      <c r="N14" s="15">
        <v>-509783</v>
      </c>
      <c r="O14" s="37">
        <v>-13219</v>
      </c>
      <c r="P14" s="36">
        <v>-545773</v>
      </c>
    </row>
    <row r="15" spans="1:18" s="9" customFormat="1" x14ac:dyDescent="0.2">
      <c r="A15" s="10"/>
      <c r="B15" s="10">
        <v>107</v>
      </c>
      <c r="C15" s="32" t="s">
        <v>36</v>
      </c>
      <c r="D15" s="10"/>
      <c r="E15" s="33">
        <v>8.5267254144168832E-4</v>
      </c>
      <c r="F15" s="36">
        <v>40897</v>
      </c>
      <c r="G15" s="36">
        <v>21325</v>
      </c>
      <c r="H15" s="15">
        <v>0</v>
      </c>
      <c r="I15" s="15">
        <v>0</v>
      </c>
      <c r="J15" s="15">
        <v>0</v>
      </c>
      <c r="K15" s="15">
        <v>0</v>
      </c>
      <c r="L15" s="15">
        <v>-67347</v>
      </c>
      <c r="M15" s="15">
        <v>0</v>
      </c>
      <c r="N15" s="15">
        <v>-114754</v>
      </c>
      <c r="O15" s="37">
        <v>22209</v>
      </c>
      <c r="P15" s="36">
        <v>-97670</v>
      </c>
    </row>
    <row r="16" spans="1:18" s="9" customFormat="1" x14ac:dyDescent="0.2">
      <c r="A16" s="10"/>
      <c r="B16" s="10">
        <v>109</v>
      </c>
      <c r="C16" s="32" t="s">
        <v>37</v>
      </c>
      <c r="D16" s="10"/>
      <c r="E16" s="33">
        <v>2.6370949708004709E-4</v>
      </c>
      <c r="F16" s="36">
        <v>12648</v>
      </c>
      <c r="G16" s="36">
        <v>6595</v>
      </c>
      <c r="H16" s="15">
        <v>0</v>
      </c>
      <c r="I16" s="15">
        <v>0</v>
      </c>
      <c r="J16" s="15">
        <v>0</v>
      </c>
      <c r="K16" s="15">
        <v>0</v>
      </c>
      <c r="L16" s="15">
        <v>-20829</v>
      </c>
      <c r="M16" s="15">
        <v>0</v>
      </c>
      <c r="N16" s="15">
        <v>-35490</v>
      </c>
      <c r="O16" s="37">
        <v>-5001</v>
      </c>
      <c r="P16" s="36">
        <v>-42077</v>
      </c>
    </row>
    <row r="17" spans="1:16" s="9" customFormat="1" x14ac:dyDescent="0.2">
      <c r="A17" s="10"/>
      <c r="B17" s="10">
        <v>110</v>
      </c>
      <c r="C17" s="32" t="s">
        <v>38</v>
      </c>
      <c r="D17" s="10"/>
      <c r="E17" s="33">
        <v>3.5681164279037671E-4</v>
      </c>
      <c r="F17" s="36">
        <v>17114</v>
      </c>
      <c r="G17" s="36">
        <v>8924</v>
      </c>
      <c r="H17" s="15">
        <v>0</v>
      </c>
      <c r="I17" s="15">
        <v>0</v>
      </c>
      <c r="J17" s="15">
        <v>0</v>
      </c>
      <c r="K17" s="15">
        <v>0</v>
      </c>
      <c r="L17" s="15">
        <v>-28182</v>
      </c>
      <c r="M17" s="15">
        <v>0</v>
      </c>
      <c r="N17" s="15">
        <v>-48020</v>
      </c>
      <c r="O17" s="37">
        <v>11730</v>
      </c>
      <c r="P17" s="36">
        <v>-38434</v>
      </c>
    </row>
    <row r="18" spans="1:16" s="9" customFormat="1" x14ac:dyDescent="0.2">
      <c r="A18" s="10"/>
      <c r="B18" s="10">
        <v>111</v>
      </c>
      <c r="C18" s="32" t="s">
        <v>39</v>
      </c>
      <c r="D18" s="10"/>
      <c r="E18" s="33">
        <v>3.2585316613267688E-3</v>
      </c>
      <c r="F18" s="36">
        <v>156290</v>
      </c>
      <c r="G18" s="36">
        <v>81494</v>
      </c>
      <c r="H18" s="15">
        <v>0</v>
      </c>
      <c r="I18" s="15">
        <v>0</v>
      </c>
      <c r="J18" s="15">
        <v>0</v>
      </c>
      <c r="K18" s="15">
        <v>0</v>
      </c>
      <c r="L18" s="15">
        <v>-257372</v>
      </c>
      <c r="M18" s="15">
        <v>0</v>
      </c>
      <c r="N18" s="15">
        <v>-438537</v>
      </c>
      <c r="O18" s="37">
        <v>44060</v>
      </c>
      <c r="P18" s="36">
        <v>-414065</v>
      </c>
    </row>
    <row r="19" spans="1:16" s="9" customFormat="1" x14ac:dyDescent="0.2">
      <c r="A19" s="10"/>
      <c r="B19" s="10">
        <v>112</v>
      </c>
      <c r="C19" s="32" t="s">
        <v>40</v>
      </c>
      <c r="D19" s="10"/>
      <c r="E19" s="33">
        <v>3.0508052466415571E-5</v>
      </c>
      <c r="F19" s="36">
        <v>1463</v>
      </c>
      <c r="G19" s="36">
        <v>763</v>
      </c>
      <c r="H19" s="15">
        <v>0</v>
      </c>
      <c r="I19" s="15">
        <v>0</v>
      </c>
      <c r="J19" s="15">
        <v>0</v>
      </c>
      <c r="K19" s="15">
        <v>0</v>
      </c>
      <c r="L19" s="15">
        <v>-2410</v>
      </c>
      <c r="M19" s="15">
        <v>0</v>
      </c>
      <c r="N19" s="15">
        <v>-4106</v>
      </c>
      <c r="O19" s="37">
        <v>817</v>
      </c>
      <c r="P19" s="36">
        <v>-3473</v>
      </c>
    </row>
    <row r="20" spans="1:16" s="9" customFormat="1" x14ac:dyDescent="0.2">
      <c r="A20" s="10"/>
      <c r="B20" s="10">
        <v>113</v>
      </c>
      <c r="C20" s="32" t="s">
        <v>41</v>
      </c>
      <c r="D20" s="10"/>
      <c r="E20" s="33">
        <v>2.162792951096977E-3</v>
      </c>
      <c r="F20" s="36">
        <v>103735</v>
      </c>
      <c r="G20" s="36">
        <v>54090</v>
      </c>
      <c r="H20" s="15">
        <v>0</v>
      </c>
      <c r="I20" s="15">
        <v>0</v>
      </c>
      <c r="J20" s="15">
        <v>0</v>
      </c>
      <c r="K20" s="15">
        <v>0</v>
      </c>
      <c r="L20" s="15">
        <v>-170826</v>
      </c>
      <c r="M20" s="15">
        <v>0</v>
      </c>
      <c r="N20" s="15">
        <v>-291072</v>
      </c>
      <c r="O20" s="37">
        <v>29091</v>
      </c>
      <c r="P20" s="36">
        <v>-274982</v>
      </c>
    </row>
    <row r="21" spans="1:16" s="9" customFormat="1" x14ac:dyDescent="0.2">
      <c r="A21" s="10"/>
      <c r="B21" s="10">
        <v>114</v>
      </c>
      <c r="C21" s="32" t="s">
        <v>42</v>
      </c>
      <c r="D21" s="10"/>
      <c r="E21" s="33">
        <v>1.0089118456161728E-2</v>
      </c>
      <c r="F21" s="36">
        <v>483907</v>
      </c>
      <c r="G21" s="36">
        <v>252322</v>
      </c>
      <c r="H21" s="15">
        <v>0</v>
      </c>
      <c r="I21" s="15">
        <v>0</v>
      </c>
      <c r="J21" s="15">
        <v>0</v>
      </c>
      <c r="K21" s="15">
        <v>0</v>
      </c>
      <c r="L21" s="15">
        <v>-796878</v>
      </c>
      <c r="M21" s="15">
        <v>0</v>
      </c>
      <c r="N21" s="15">
        <v>-1357807</v>
      </c>
      <c r="O21" s="37">
        <v>6682</v>
      </c>
      <c r="P21" s="36">
        <v>-1411774</v>
      </c>
    </row>
    <row r="22" spans="1:16" s="9" customFormat="1" x14ac:dyDescent="0.2">
      <c r="A22" s="10"/>
      <c r="B22" s="10">
        <v>115</v>
      </c>
      <c r="C22" s="32" t="s">
        <v>43</v>
      </c>
      <c r="D22" s="10"/>
      <c r="E22" s="33">
        <v>7.1785954514833605E-3</v>
      </c>
      <c r="F22" s="36">
        <v>344309</v>
      </c>
      <c r="G22" s="36">
        <v>179532</v>
      </c>
      <c r="H22" s="15">
        <v>0</v>
      </c>
      <c r="I22" s="15">
        <v>0</v>
      </c>
      <c r="J22" s="15">
        <v>0</v>
      </c>
      <c r="K22" s="15">
        <v>0</v>
      </c>
      <c r="L22" s="15">
        <v>-566994</v>
      </c>
      <c r="M22" s="15">
        <v>0</v>
      </c>
      <c r="N22" s="15">
        <v>-966105</v>
      </c>
      <c r="O22" s="37">
        <v>67302</v>
      </c>
      <c r="P22" s="36">
        <v>-941956</v>
      </c>
    </row>
    <row r="23" spans="1:16" s="9" customFormat="1" x14ac:dyDescent="0.2">
      <c r="A23" s="10"/>
      <c r="B23" s="10">
        <v>116</v>
      </c>
      <c r="C23" s="32" t="s">
        <v>44</v>
      </c>
      <c r="D23" s="10"/>
      <c r="E23" s="33">
        <v>1.7301777237110959E-3</v>
      </c>
      <c r="F23" s="36">
        <v>82985</v>
      </c>
      <c r="G23" s="36">
        <v>43271</v>
      </c>
      <c r="H23" s="15">
        <v>0</v>
      </c>
      <c r="I23" s="15">
        <v>0</v>
      </c>
      <c r="J23" s="15">
        <v>0</v>
      </c>
      <c r="K23" s="15">
        <v>0</v>
      </c>
      <c r="L23" s="15">
        <v>-136656</v>
      </c>
      <c r="M23" s="15">
        <v>0</v>
      </c>
      <c r="N23" s="15">
        <v>-232850</v>
      </c>
      <c r="O23" s="37">
        <v>-54033</v>
      </c>
      <c r="P23" s="36">
        <v>-297283</v>
      </c>
    </row>
    <row r="24" spans="1:16" s="9" customFormat="1" x14ac:dyDescent="0.2">
      <c r="A24" s="10"/>
      <c r="B24" s="10">
        <v>117</v>
      </c>
      <c r="C24" s="32" t="s">
        <v>45</v>
      </c>
      <c r="D24" s="10"/>
      <c r="E24" s="33">
        <v>9.8041524791643618E-4</v>
      </c>
      <c r="F24" s="36">
        <v>47024</v>
      </c>
      <c r="G24" s="36">
        <v>24520</v>
      </c>
      <c r="H24" s="15">
        <v>0</v>
      </c>
      <c r="I24" s="15">
        <v>0</v>
      </c>
      <c r="J24" s="15">
        <v>0</v>
      </c>
      <c r="K24" s="15">
        <v>0</v>
      </c>
      <c r="L24" s="15">
        <v>-77437</v>
      </c>
      <c r="M24" s="15">
        <v>0</v>
      </c>
      <c r="N24" s="15">
        <v>-131946</v>
      </c>
      <c r="O24" s="37">
        <v>-14386</v>
      </c>
      <c r="P24" s="36">
        <v>-152225</v>
      </c>
    </row>
    <row r="25" spans="1:16" s="9" customFormat="1" x14ac:dyDescent="0.2">
      <c r="A25" s="10"/>
      <c r="B25" s="10">
        <v>119</v>
      </c>
      <c r="C25" s="32" t="s">
        <v>46</v>
      </c>
      <c r="D25" s="10"/>
      <c r="E25" s="33">
        <v>4.4059204601083112E-5</v>
      </c>
      <c r="F25" s="36">
        <v>2113</v>
      </c>
      <c r="G25" s="36">
        <v>1102</v>
      </c>
      <c r="H25" s="15">
        <v>0</v>
      </c>
      <c r="I25" s="15">
        <v>0</v>
      </c>
      <c r="J25" s="15">
        <v>0</v>
      </c>
      <c r="K25" s="15">
        <v>0</v>
      </c>
      <c r="L25" s="15">
        <v>-3480</v>
      </c>
      <c r="M25" s="15">
        <v>0</v>
      </c>
      <c r="N25" s="15">
        <v>-5930</v>
      </c>
      <c r="O25" s="37">
        <v>4900</v>
      </c>
      <c r="P25" s="36">
        <v>-1295</v>
      </c>
    </row>
    <row r="26" spans="1:16" s="9" customFormat="1" x14ac:dyDescent="0.2">
      <c r="A26" s="10"/>
      <c r="B26" s="10">
        <v>121</v>
      </c>
      <c r="C26" s="32" t="s">
        <v>47</v>
      </c>
      <c r="D26" s="10"/>
      <c r="E26" s="33">
        <v>3.8828369658606157E-4</v>
      </c>
      <c r="F26" s="36">
        <v>18623</v>
      </c>
      <c r="G26" s="36">
        <v>9711</v>
      </c>
      <c r="H26" s="15">
        <v>0</v>
      </c>
      <c r="I26" s="15">
        <v>0</v>
      </c>
      <c r="J26" s="15">
        <v>0</v>
      </c>
      <c r="K26" s="15">
        <v>0</v>
      </c>
      <c r="L26" s="15">
        <v>-30668</v>
      </c>
      <c r="M26" s="15">
        <v>0</v>
      </c>
      <c r="N26" s="15">
        <v>-52256</v>
      </c>
      <c r="O26" s="37">
        <v>23025</v>
      </c>
      <c r="P26" s="36">
        <v>-31565</v>
      </c>
    </row>
    <row r="27" spans="1:16" s="9" customFormat="1" x14ac:dyDescent="0.2">
      <c r="A27" s="10"/>
      <c r="B27" s="10">
        <v>122</v>
      </c>
      <c r="C27" s="32" t="s">
        <v>48</v>
      </c>
      <c r="D27" s="10"/>
      <c r="E27" s="33">
        <v>4.478588116636158E-4</v>
      </c>
      <c r="F27" s="36">
        <v>21481</v>
      </c>
      <c r="G27" s="36">
        <v>11201</v>
      </c>
      <c r="H27" s="15">
        <v>0</v>
      </c>
      <c r="I27" s="15">
        <v>0</v>
      </c>
      <c r="J27" s="15">
        <v>0</v>
      </c>
      <c r="K27" s="15">
        <v>0</v>
      </c>
      <c r="L27" s="15">
        <v>-35374</v>
      </c>
      <c r="M27" s="15">
        <v>0</v>
      </c>
      <c r="N27" s="15">
        <v>-60273</v>
      </c>
      <c r="O27" s="37">
        <v>-12080</v>
      </c>
      <c r="P27" s="36">
        <v>-75045</v>
      </c>
    </row>
    <row r="28" spans="1:16" s="9" customFormat="1" x14ac:dyDescent="0.2">
      <c r="A28" s="10"/>
      <c r="B28" s="10">
        <v>123</v>
      </c>
      <c r="C28" s="32" t="s">
        <v>49</v>
      </c>
      <c r="D28" s="10"/>
      <c r="E28" s="33">
        <v>2.5974531310426945E-3</v>
      </c>
      <c r="F28" s="36">
        <v>124582</v>
      </c>
      <c r="G28" s="36">
        <v>64961</v>
      </c>
      <c r="H28" s="15">
        <v>0</v>
      </c>
      <c r="I28" s="15">
        <v>0</v>
      </c>
      <c r="J28" s="15">
        <v>0</v>
      </c>
      <c r="K28" s="15">
        <v>0</v>
      </c>
      <c r="L28" s="15">
        <v>-205157</v>
      </c>
      <c r="M28" s="15">
        <v>0</v>
      </c>
      <c r="N28" s="15">
        <v>-349569</v>
      </c>
      <c r="O28" s="37">
        <v>-35033</v>
      </c>
      <c r="P28" s="36">
        <v>-400216</v>
      </c>
    </row>
    <row r="29" spans="1:16" s="9" customFormat="1" x14ac:dyDescent="0.2">
      <c r="A29" s="10"/>
      <c r="B29" s="10">
        <v>124</v>
      </c>
      <c r="C29" s="32" t="s">
        <v>50</v>
      </c>
      <c r="D29" s="10"/>
      <c r="E29" s="33">
        <v>0</v>
      </c>
      <c r="F29" s="36">
        <v>0</v>
      </c>
      <c r="G29" s="36">
        <v>0</v>
      </c>
      <c r="H29" s="15">
        <v>0</v>
      </c>
      <c r="I29" s="15">
        <v>0</v>
      </c>
      <c r="J29" s="15">
        <v>0</v>
      </c>
      <c r="K29" s="15">
        <v>0</v>
      </c>
      <c r="L29" s="15">
        <v>0</v>
      </c>
      <c r="M29" s="15">
        <v>0</v>
      </c>
      <c r="N29" s="15">
        <v>0</v>
      </c>
      <c r="O29" s="37">
        <v>0</v>
      </c>
      <c r="P29" s="36">
        <v>0</v>
      </c>
    </row>
    <row r="30" spans="1:16" s="9" customFormat="1" x14ac:dyDescent="0.2">
      <c r="A30" s="10"/>
      <c r="B30" s="10">
        <v>125</v>
      </c>
      <c r="C30" s="32" t="s">
        <v>51</v>
      </c>
      <c r="D30" s="10"/>
      <c r="E30" s="33">
        <v>6.575658564629504E-4</v>
      </c>
      <c r="F30" s="36">
        <v>31539</v>
      </c>
      <c r="G30" s="36">
        <v>16445</v>
      </c>
      <c r="H30" s="15">
        <v>0</v>
      </c>
      <c r="I30" s="15">
        <v>0</v>
      </c>
      <c r="J30" s="15">
        <v>0</v>
      </c>
      <c r="K30" s="15">
        <v>0</v>
      </c>
      <c r="L30" s="15">
        <v>-51937</v>
      </c>
      <c r="M30" s="15">
        <v>0</v>
      </c>
      <c r="N30" s="15">
        <v>-88496</v>
      </c>
      <c r="O30" s="37">
        <v>-10829</v>
      </c>
      <c r="P30" s="36">
        <v>-103278</v>
      </c>
    </row>
    <row r="31" spans="1:16" s="9" customFormat="1" x14ac:dyDescent="0.2">
      <c r="A31" s="10"/>
      <c r="B31" s="10">
        <v>126</v>
      </c>
      <c r="C31" s="32" t="s">
        <v>52</v>
      </c>
      <c r="D31" s="10"/>
      <c r="E31" s="33">
        <v>0</v>
      </c>
      <c r="F31" s="36">
        <v>0</v>
      </c>
      <c r="G31" s="36">
        <v>0</v>
      </c>
      <c r="H31" s="15">
        <v>0</v>
      </c>
      <c r="I31" s="15">
        <v>0</v>
      </c>
      <c r="J31" s="15">
        <v>0</v>
      </c>
      <c r="K31" s="15">
        <v>0</v>
      </c>
      <c r="L31" s="15">
        <v>0</v>
      </c>
      <c r="M31" s="15">
        <v>0</v>
      </c>
      <c r="N31" s="15">
        <v>0</v>
      </c>
      <c r="O31" s="37">
        <v>0</v>
      </c>
      <c r="P31" s="36">
        <v>0</v>
      </c>
    </row>
    <row r="32" spans="1:16" s="9" customFormat="1" x14ac:dyDescent="0.2">
      <c r="A32" s="10"/>
      <c r="B32" s="10">
        <v>127</v>
      </c>
      <c r="C32" s="32" t="s">
        <v>53</v>
      </c>
      <c r="D32" s="10"/>
      <c r="E32" s="33">
        <v>1.3275810299190551E-3</v>
      </c>
      <c r="F32" s="36">
        <v>63675</v>
      </c>
      <c r="G32" s="36">
        <v>33202</v>
      </c>
      <c r="H32" s="15">
        <v>0</v>
      </c>
      <c r="I32" s="15">
        <v>0</v>
      </c>
      <c r="J32" s="15">
        <v>0</v>
      </c>
      <c r="K32" s="15">
        <v>0</v>
      </c>
      <c r="L32" s="15">
        <v>-104858</v>
      </c>
      <c r="M32" s="15">
        <v>0</v>
      </c>
      <c r="N32" s="15">
        <v>-178668</v>
      </c>
      <c r="O32" s="37">
        <v>36073</v>
      </c>
      <c r="P32" s="36">
        <v>-150576</v>
      </c>
    </row>
    <row r="33" spans="1:16" s="9" customFormat="1" x14ac:dyDescent="0.2">
      <c r="A33" s="10"/>
      <c r="B33" s="10">
        <v>128</v>
      </c>
      <c r="C33" s="32" t="s">
        <v>54</v>
      </c>
      <c r="D33" s="10"/>
      <c r="E33" s="33">
        <v>2.3584392763345606E-3</v>
      </c>
      <c r="F33" s="36">
        <v>113118</v>
      </c>
      <c r="G33" s="36">
        <v>58983</v>
      </c>
      <c r="H33" s="15">
        <v>0</v>
      </c>
      <c r="I33" s="15">
        <v>0</v>
      </c>
      <c r="J33" s="15">
        <v>0</v>
      </c>
      <c r="K33" s="15">
        <v>0</v>
      </c>
      <c r="L33" s="15">
        <v>-186279</v>
      </c>
      <c r="M33" s="15">
        <v>0</v>
      </c>
      <c r="N33" s="15">
        <v>-317402</v>
      </c>
      <c r="O33" s="37">
        <v>-6373</v>
      </c>
      <c r="P33" s="36">
        <v>-337953</v>
      </c>
    </row>
    <row r="34" spans="1:16" s="9" customFormat="1" x14ac:dyDescent="0.2">
      <c r="A34" s="10"/>
      <c r="B34" s="10">
        <v>129</v>
      </c>
      <c r="C34" s="32" t="s">
        <v>55</v>
      </c>
      <c r="D34" s="10"/>
      <c r="E34" s="33">
        <v>1.1791774526671692E-3</v>
      </c>
      <c r="F34" s="36">
        <v>56557</v>
      </c>
      <c r="G34" s="36">
        <v>29490</v>
      </c>
      <c r="H34" s="15">
        <v>0</v>
      </c>
      <c r="I34" s="15">
        <v>0</v>
      </c>
      <c r="J34" s="15">
        <v>0</v>
      </c>
      <c r="K34" s="15">
        <v>0</v>
      </c>
      <c r="L34" s="15">
        <v>-93136</v>
      </c>
      <c r="M34" s="15">
        <v>0</v>
      </c>
      <c r="N34" s="15">
        <v>-158695</v>
      </c>
      <c r="O34" s="37">
        <v>24776</v>
      </c>
      <c r="P34" s="36">
        <v>-141008</v>
      </c>
    </row>
    <row r="35" spans="1:16" s="9" customFormat="1" x14ac:dyDescent="0.2">
      <c r="A35" s="10"/>
      <c r="B35" s="10">
        <v>131</v>
      </c>
      <c r="C35" s="32" t="s">
        <v>56</v>
      </c>
      <c r="D35" s="10"/>
      <c r="E35" s="33">
        <v>0</v>
      </c>
      <c r="F35" s="36">
        <v>0</v>
      </c>
      <c r="G35" s="36">
        <v>0</v>
      </c>
      <c r="H35" s="15">
        <v>0</v>
      </c>
      <c r="I35" s="15">
        <v>0</v>
      </c>
      <c r="J35" s="15">
        <v>0</v>
      </c>
      <c r="K35" s="15">
        <v>0</v>
      </c>
      <c r="L35" s="15">
        <v>0</v>
      </c>
      <c r="M35" s="15">
        <v>0</v>
      </c>
      <c r="N35" s="15">
        <v>0</v>
      </c>
      <c r="O35" s="37">
        <v>0</v>
      </c>
      <c r="P35" s="36">
        <v>0</v>
      </c>
    </row>
    <row r="36" spans="1:16" s="9" customFormat="1" x14ac:dyDescent="0.2">
      <c r="A36" s="10"/>
      <c r="B36" s="10">
        <v>132</v>
      </c>
      <c r="C36" s="32" t="s">
        <v>57</v>
      </c>
      <c r="D36" s="10"/>
      <c r="E36" s="33">
        <v>5.0636884728292198E-4</v>
      </c>
      <c r="F36" s="36">
        <v>24287</v>
      </c>
      <c r="G36" s="36">
        <v>12664</v>
      </c>
      <c r="H36" s="15">
        <v>0</v>
      </c>
      <c r="I36" s="15">
        <v>0</v>
      </c>
      <c r="J36" s="15">
        <v>0</v>
      </c>
      <c r="K36" s="15">
        <v>0</v>
      </c>
      <c r="L36" s="15">
        <v>-39995</v>
      </c>
      <c r="M36" s="15">
        <v>0</v>
      </c>
      <c r="N36" s="15">
        <v>-68148</v>
      </c>
      <c r="O36" s="37">
        <v>56856</v>
      </c>
      <c r="P36" s="36">
        <v>-14336</v>
      </c>
    </row>
    <row r="37" spans="1:16" s="9" customFormat="1" x14ac:dyDescent="0.2">
      <c r="A37" s="10"/>
      <c r="B37" s="10">
        <v>133</v>
      </c>
      <c r="C37" s="32" t="s">
        <v>58</v>
      </c>
      <c r="D37" s="10"/>
      <c r="E37" s="33">
        <v>1.1179140822287371E-3</v>
      </c>
      <c r="F37" s="36">
        <v>53619</v>
      </c>
      <c r="G37" s="36">
        <v>27958</v>
      </c>
      <c r="H37" s="15">
        <v>0</v>
      </c>
      <c r="I37" s="15">
        <v>0</v>
      </c>
      <c r="J37" s="15">
        <v>0</v>
      </c>
      <c r="K37" s="15">
        <v>0</v>
      </c>
      <c r="L37" s="15">
        <v>-88297</v>
      </c>
      <c r="M37" s="15">
        <v>0</v>
      </c>
      <c r="N37" s="15">
        <v>-150450</v>
      </c>
      <c r="O37" s="37">
        <v>-7267</v>
      </c>
      <c r="P37" s="36">
        <v>-164437</v>
      </c>
    </row>
    <row r="38" spans="1:16" s="9" customFormat="1" x14ac:dyDescent="0.2">
      <c r="A38" s="10"/>
      <c r="B38" s="10">
        <v>135</v>
      </c>
      <c r="C38" s="32" t="s">
        <v>59</v>
      </c>
      <c r="D38" s="10"/>
      <c r="E38" s="33">
        <v>0</v>
      </c>
      <c r="F38" s="36">
        <v>0</v>
      </c>
      <c r="G38" s="36">
        <v>0</v>
      </c>
      <c r="H38" s="15">
        <v>0</v>
      </c>
      <c r="I38" s="15">
        <v>0</v>
      </c>
      <c r="J38" s="15">
        <v>0</v>
      </c>
      <c r="K38" s="15">
        <v>0</v>
      </c>
      <c r="L38" s="15">
        <v>0</v>
      </c>
      <c r="M38" s="15">
        <v>0</v>
      </c>
      <c r="N38" s="15">
        <v>0</v>
      </c>
      <c r="O38" s="37">
        <v>0</v>
      </c>
      <c r="P38" s="36">
        <v>0</v>
      </c>
    </row>
    <row r="39" spans="1:16" s="9" customFormat="1" x14ac:dyDescent="0.2">
      <c r="A39" s="10"/>
      <c r="B39" s="10">
        <v>136</v>
      </c>
      <c r="C39" s="32" t="s">
        <v>60</v>
      </c>
      <c r="D39" s="10"/>
      <c r="E39" s="33">
        <v>2.2270594279294501E-3</v>
      </c>
      <c r="F39" s="36">
        <v>106817</v>
      </c>
      <c r="G39" s="36">
        <v>55697</v>
      </c>
      <c r="H39" s="15">
        <v>0</v>
      </c>
      <c r="I39" s="15">
        <v>0</v>
      </c>
      <c r="J39" s="15">
        <v>0</v>
      </c>
      <c r="K39" s="15">
        <v>0</v>
      </c>
      <c r="L39" s="15">
        <v>-175902</v>
      </c>
      <c r="M39" s="15">
        <v>0</v>
      </c>
      <c r="N39" s="15">
        <v>-299721</v>
      </c>
      <c r="O39" s="37">
        <v>-55820</v>
      </c>
      <c r="P39" s="36">
        <v>-368929</v>
      </c>
    </row>
    <row r="40" spans="1:16" s="9" customFormat="1" x14ac:dyDescent="0.2">
      <c r="A40" s="10"/>
      <c r="B40" s="10">
        <v>137</v>
      </c>
      <c r="C40" s="32" t="s">
        <v>61</v>
      </c>
      <c r="D40" s="10"/>
      <c r="E40" s="33">
        <v>0</v>
      </c>
      <c r="F40" s="36">
        <v>0</v>
      </c>
      <c r="G40" s="36">
        <v>0</v>
      </c>
      <c r="H40" s="15">
        <v>0</v>
      </c>
      <c r="I40" s="15">
        <v>0</v>
      </c>
      <c r="J40" s="15">
        <v>0</v>
      </c>
      <c r="K40" s="15">
        <v>0</v>
      </c>
      <c r="L40" s="15">
        <v>0</v>
      </c>
      <c r="M40" s="15">
        <v>0</v>
      </c>
      <c r="N40" s="15">
        <v>0</v>
      </c>
      <c r="O40" s="37">
        <v>0</v>
      </c>
      <c r="P40" s="36">
        <v>0</v>
      </c>
    </row>
    <row r="41" spans="1:16" s="9" customFormat="1" x14ac:dyDescent="0.2">
      <c r="A41" s="10"/>
      <c r="B41" s="10">
        <v>138</v>
      </c>
      <c r="C41" s="32" t="s">
        <v>62</v>
      </c>
      <c r="D41" s="10"/>
      <c r="E41" s="33">
        <v>0</v>
      </c>
      <c r="F41" s="36">
        <v>0</v>
      </c>
      <c r="G41" s="36">
        <v>0</v>
      </c>
      <c r="H41" s="15">
        <v>0</v>
      </c>
      <c r="I41" s="15">
        <v>0</v>
      </c>
      <c r="J41" s="15">
        <v>0</v>
      </c>
      <c r="K41" s="15">
        <v>0</v>
      </c>
      <c r="L41" s="15">
        <v>0</v>
      </c>
      <c r="M41" s="15">
        <v>0</v>
      </c>
      <c r="N41" s="15">
        <v>0</v>
      </c>
      <c r="O41" s="37">
        <v>0</v>
      </c>
      <c r="P41" s="36">
        <v>0</v>
      </c>
    </row>
    <row r="42" spans="1:16" s="9" customFormat="1" x14ac:dyDescent="0.2">
      <c r="A42" s="10"/>
      <c r="B42" s="10">
        <v>140</v>
      </c>
      <c r="C42" s="32" t="s">
        <v>63</v>
      </c>
      <c r="D42" s="10"/>
      <c r="E42" s="33">
        <v>1.2380684108221312E-3</v>
      </c>
      <c r="F42" s="36">
        <v>59382</v>
      </c>
      <c r="G42" s="36">
        <v>30963</v>
      </c>
      <c r="H42" s="15">
        <v>0</v>
      </c>
      <c r="I42" s="15">
        <v>0</v>
      </c>
      <c r="J42" s="15">
        <v>0</v>
      </c>
      <c r="K42" s="15">
        <v>0</v>
      </c>
      <c r="L42" s="15">
        <v>-97787</v>
      </c>
      <c r="M42" s="15">
        <v>0</v>
      </c>
      <c r="N42" s="15">
        <v>-166621</v>
      </c>
      <c r="O42" s="37">
        <v>21694</v>
      </c>
      <c r="P42" s="36">
        <v>-152369</v>
      </c>
    </row>
    <row r="43" spans="1:16" s="9" customFormat="1" x14ac:dyDescent="0.2">
      <c r="A43" s="10"/>
      <c r="B43" s="10">
        <v>141</v>
      </c>
      <c r="C43" s="32" t="s">
        <v>64</v>
      </c>
      <c r="D43" s="10"/>
      <c r="E43" s="33">
        <v>4.2597096935057602E-3</v>
      </c>
      <c r="F43" s="36">
        <v>204310</v>
      </c>
      <c r="G43" s="36">
        <v>106533</v>
      </c>
      <c r="H43" s="15">
        <v>0</v>
      </c>
      <c r="I43" s="15">
        <v>0</v>
      </c>
      <c r="J43" s="15">
        <v>0</v>
      </c>
      <c r="K43" s="15">
        <v>0</v>
      </c>
      <c r="L43" s="15">
        <v>-336449</v>
      </c>
      <c r="M43" s="15">
        <v>0</v>
      </c>
      <c r="N43" s="15">
        <v>-573277</v>
      </c>
      <c r="O43" s="37">
        <v>-28399</v>
      </c>
      <c r="P43" s="36">
        <v>-627282</v>
      </c>
    </row>
    <row r="44" spans="1:16" s="9" customFormat="1" x14ac:dyDescent="0.2">
      <c r="A44" s="10"/>
      <c r="B44" s="10">
        <v>142</v>
      </c>
      <c r="C44" s="32" t="s">
        <v>65</v>
      </c>
      <c r="D44" s="10"/>
      <c r="E44" s="33">
        <v>0</v>
      </c>
      <c r="F44" s="36">
        <v>0</v>
      </c>
      <c r="G44" s="36">
        <v>0</v>
      </c>
      <c r="H44" s="15">
        <v>0</v>
      </c>
      <c r="I44" s="15">
        <v>0</v>
      </c>
      <c r="J44" s="15">
        <v>0</v>
      </c>
      <c r="K44" s="15">
        <v>0</v>
      </c>
      <c r="L44" s="15">
        <v>0</v>
      </c>
      <c r="M44" s="15">
        <v>0</v>
      </c>
      <c r="N44" s="15">
        <v>0</v>
      </c>
      <c r="O44" s="37">
        <v>0</v>
      </c>
      <c r="P44" s="36">
        <v>0</v>
      </c>
    </row>
    <row r="45" spans="1:16" s="9" customFormat="1" x14ac:dyDescent="0.2">
      <c r="A45" s="10"/>
      <c r="B45" s="10">
        <v>143</v>
      </c>
      <c r="C45" s="32" t="s">
        <v>66</v>
      </c>
      <c r="D45" s="10"/>
      <c r="E45" s="33">
        <v>2.6215155732347238E-4</v>
      </c>
      <c r="F45" s="36">
        <v>12574</v>
      </c>
      <c r="G45" s="36">
        <v>6556</v>
      </c>
      <c r="H45" s="15">
        <v>0</v>
      </c>
      <c r="I45" s="15">
        <v>0</v>
      </c>
      <c r="J45" s="15">
        <v>0</v>
      </c>
      <c r="K45" s="15">
        <v>0</v>
      </c>
      <c r="L45" s="15">
        <v>-20706</v>
      </c>
      <c r="M45" s="15">
        <v>0</v>
      </c>
      <c r="N45" s="15">
        <v>-35281</v>
      </c>
      <c r="O45" s="37">
        <v>-9240</v>
      </c>
      <c r="P45" s="36">
        <v>-46097</v>
      </c>
    </row>
    <row r="46" spans="1:16" s="9" customFormat="1" x14ac:dyDescent="0.2">
      <c r="A46" s="10"/>
      <c r="B46" s="10">
        <v>146</v>
      </c>
      <c r="C46" s="32" t="s">
        <v>67</v>
      </c>
      <c r="D46" s="10"/>
      <c r="E46" s="33">
        <v>6.4722163769315698E-4</v>
      </c>
      <c r="F46" s="36">
        <v>31043</v>
      </c>
      <c r="G46" s="36">
        <v>16187</v>
      </c>
      <c r="H46" s="15">
        <v>0</v>
      </c>
      <c r="I46" s="15">
        <v>0</v>
      </c>
      <c r="J46" s="15">
        <v>0</v>
      </c>
      <c r="K46" s="15">
        <v>0</v>
      </c>
      <c r="L46" s="15">
        <v>-51120</v>
      </c>
      <c r="M46" s="15">
        <v>0</v>
      </c>
      <c r="N46" s="15">
        <v>-87104</v>
      </c>
      <c r="O46" s="37">
        <v>-830</v>
      </c>
      <c r="P46" s="36">
        <v>-91824</v>
      </c>
    </row>
    <row r="47" spans="1:16" s="9" customFormat="1" x14ac:dyDescent="0.2">
      <c r="A47" s="10"/>
      <c r="B47" s="10">
        <v>147</v>
      </c>
      <c r="C47" s="32" t="s">
        <v>68</v>
      </c>
      <c r="D47" s="10"/>
      <c r="E47" s="33">
        <v>4.1382054289088136E-4</v>
      </c>
      <c r="F47" s="36">
        <v>19848</v>
      </c>
      <c r="G47" s="36">
        <v>10349</v>
      </c>
      <c r="H47" s="15">
        <v>0</v>
      </c>
      <c r="I47" s="15">
        <v>0</v>
      </c>
      <c r="J47" s="15">
        <v>0</v>
      </c>
      <c r="K47" s="15">
        <v>0</v>
      </c>
      <c r="L47" s="15">
        <v>-32685</v>
      </c>
      <c r="M47" s="15">
        <v>0</v>
      </c>
      <c r="N47" s="15">
        <v>-55693</v>
      </c>
      <c r="O47" s="37">
        <v>13988</v>
      </c>
      <c r="P47" s="36">
        <v>-44193</v>
      </c>
    </row>
    <row r="48" spans="1:16" s="9" customFormat="1" x14ac:dyDescent="0.2">
      <c r="A48" s="10"/>
      <c r="B48" s="10">
        <v>148</v>
      </c>
      <c r="C48" s="32" t="s">
        <v>69</v>
      </c>
      <c r="D48" s="10"/>
      <c r="E48" s="33">
        <v>6.9664550133805931E-5</v>
      </c>
      <c r="F48" s="36">
        <v>3341</v>
      </c>
      <c r="G48" s="36">
        <v>1742</v>
      </c>
      <c r="H48" s="15">
        <v>0</v>
      </c>
      <c r="I48" s="15">
        <v>0</v>
      </c>
      <c r="J48" s="15">
        <v>0</v>
      </c>
      <c r="K48" s="15">
        <v>0</v>
      </c>
      <c r="L48" s="15">
        <v>-5502</v>
      </c>
      <c r="M48" s="15">
        <v>0</v>
      </c>
      <c r="N48" s="15">
        <v>-9376</v>
      </c>
      <c r="O48" s="37">
        <v>2457</v>
      </c>
      <c r="P48" s="36">
        <v>-7338</v>
      </c>
    </row>
    <row r="49" spans="1:16" s="9" customFormat="1" x14ac:dyDescent="0.2">
      <c r="A49" s="10"/>
      <c r="B49" s="10">
        <v>149</v>
      </c>
      <c r="C49" s="32" t="s">
        <v>70</v>
      </c>
      <c r="D49" s="10"/>
      <c r="E49" s="33">
        <v>0</v>
      </c>
      <c r="F49" s="36">
        <v>0</v>
      </c>
      <c r="G49" s="36">
        <v>0</v>
      </c>
      <c r="H49" s="15">
        <v>0</v>
      </c>
      <c r="I49" s="15">
        <v>0</v>
      </c>
      <c r="J49" s="15">
        <v>0</v>
      </c>
      <c r="K49" s="15">
        <v>0</v>
      </c>
      <c r="L49" s="15">
        <v>0</v>
      </c>
      <c r="M49" s="15">
        <v>0</v>
      </c>
      <c r="N49" s="15">
        <v>0</v>
      </c>
      <c r="O49" s="37">
        <v>0</v>
      </c>
      <c r="P49" s="36">
        <v>0</v>
      </c>
    </row>
    <row r="50" spans="1:16" s="9" customFormat="1" x14ac:dyDescent="0.2">
      <c r="A50" s="10"/>
      <c r="B50" s="10">
        <v>150</v>
      </c>
      <c r="C50" s="32" t="s">
        <v>71</v>
      </c>
      <c r="D50" s="10"/>
      <c r="E50" s="33">
        <v>0</v>
      </c>
      <c r="F50" s="36">
        <v>0</v>
      </c>
      <c r="G50" s="36">
        <v>0</v>
      </c>
      <c r="H50" s="15">
        <v>0</v>
      </c>
      <c r="I50" s="15">
        <v>0</v>
      </c>
      <c r="J50" s="15">
        <v>0</v>
      </c>
      <c r="K50" s="15">
        <v>0</v>
      </c>
      <c r="L50" s="15">
        <v>0</v>
      </c>
      <c r="M50" s="15">
        <v>0</v>
      </c>
      <c r="N50" s="15">
        <v>0</v>
      </c>
      <c r="O50" s="37">
        <v>0</v>
      </c>
      <c r="P50" s="36">
        <v>0</v>
      </c>
    </row>
    <row r="51" spans="1:16" s="9" customFormat="1" x14ac:dyDescent="0.2">
      <c r="A51" s="10"/>
      <c r="B51" s="10">
        <v>151</v>
      </c>
      <c r="C51" s="32" t="s">
        <v>72</v>
      </c>
      <c r="D51" s="10"/>
      <c r="E51" s="33">
        <v>1.5539843438415312E-3</v>
      </c>
      <c r="F51" s="36">
        <v>74534</v>
      </c>
      <c r="G51" s="36">
        <v>38864</v>
      </c>
      <c r="H51" s="15">
        <v>0</v>
      </c>
      <c r="I51" s="15">
        <v>0</v>
      </c>
      <c r="J51" s="15">
        <v>0</v>
      </c>
      <c r="K51" s="15">
        <v>0</v>
      </c>
      <c r="L51" s="15">
        <v>-122740</v>
      </c>
      <c r="M51" s="15">
        <v>0</v>
      </c>
      <c r="N51" s="15">
        <v>-209137</v>
      </c>
      <c r="O51" s="37">
        <v>-6540</v>
      </c>
      <c r="P51" s="36">
        <v>-225019</v>
      </c>
    </row>
    <row r="52" spans="1:16" s="9" customFormat="1" x14ac:dyDescent="0.2">
      <c r="A52" s="10"/>
      <c r="B52" s="10">
        <v>152</v>
      </c>
      <c r="C52" s="32" t="s">
        <v>73</v>
      </c>
      <c r="D52" s="10"/>
      <c r="E52" s="33">
        <v>1.1739631577821616E-3</v>
      </c>
      <c r="F52" s="36">
        <v>56307</v>
      </c>
      <c r="G52" s="36">
        <v>29360</v>
      </c>
      <c r="H52" s="15">
        <v>0</v>
      </c>
      <c r="I52" s="15">
        <v>0</v>
      </c>
      <c r="J52" s="15">
        <v>0</v>
      </c>
      <c r="K52" s="15">
        <v>0</v>
      </c>
      <c r="L52" s="15">
        <v>-92724</v>
      </c>
      <c r="M52" s="15">
        <v>0</v>
      </c>
      <c r="N52" s="15">
        <v>-157994</v>
      </c>
      <c r="O52" s="37">
        <v>24713</v>
      </c>
      <c r="P52" s="36">
        <v>-140338</v>
      </c>
    </row>
    <row r="53" spans="1:16" s="9" customFormat="1" x14ac:dyDescent="0.2">
      <c r="A53" s="10"/>
      <c r="B53" s="10">
        <v>154</v>
      </c>
      <c r="C53" s="32" t="s">
        <v>74</v>
      </c>
      <c r="D53" s="10"/>
      <c r="E53" s="33">
        <v>1.956138967006666E-2</v>
      </c>
      <c r="F53" s="36">
        <v>938228</v>
      </c>
      <c r="G53" s="36">
        <v>489217</v>
      </c>
      <c r="H53" s="15">
        <v>0</v>
      </c>
      <c r="I53" s="15">
        <v>0</v>
      </c>
      <c r="J53" s="15">
        <v>0</v>
      </c>
      <c r="K53" s="15">
        <v>0</v>
      </c>
      <c r="L53" s="15">
        <v>-1545035</v>
      </c>
      <c r="M53" s="15">
        <v>0</v>
      </c>
      <c r="N53" s="15">
        <v>-2632597</v>
      </c>
      <c r="O53" s="37">
        <v>56477</v>
      </c>
      <c r="P53" s="36">
        <v>-2693710</v>
      </c>
    </row>
    <row r="54" spans="1:16" s="9" customFormat="1" x14ac:dyDescent="0.2">
      <c r="A54" s="10"/>
      <c r="B54" s="10">
        <v>156</v>
      </c>
      <c r="C54" s="32" t="s">
        <v>75</v>
      </c>
      <c r="D54" s="10"/>
      <c r="E54" s="33">
        <v>3.2266860361320815E-2</v>
      </c>
      <c r="F54" s="36">
        <v>1547624</v>
      </c>
      <c r="G54" s="36">
        <v>806973</v>
      </c>
      <c r="H54" s="15">
        <v>0</v>
      </c>
      <c r="I54" s="15">
        <v>0</v>
      </c>
      <c r="J54" s="15">
        <v>0</v>
      </c>
      <c r="K54" s="15">
        <v>0</v>
      </c>
      <c r="L54" s="15">
        <v>-2548563</v>
      </c>
      <c r="M54" s="15">
        <v>0</v>
      </c>
      <c r="N54" s="15">
        <v>-4342516</v>
      </c>
      <c r="O54" s="37">
        <v>-234049</v>
      </c>
      <c r="P54" s="36">
        <v>-4770531</v>
      </c>
    </row>
    <row r="55" spans="1:16" s="9" customFormat="1" x14ac:dyDescent="0.2">
      <c r="A55" s="10"/>
      <c r="B55" s="10">
        <v>157</v>
      </c>
      <c r="C55" s="32" t="s">
        <v>76</v>
      </c>
      <c r="D55" s="10"/>
      <c r="E55" s="33">
        <v>1.6330967752873263E-4</v>
      </c>
      <c r="F55" s="36">
        <v>7833</v>
      </c>
      <c r="G55" s="36">
        <v>4084</v>
      </c>
      <c r="H55" s="15">
        <v>0</v>
      </c>
      <c r="I55" s="15">
        <v>0</v>
      </c>
      <c r="J55" s="15">
        <v>0</v>
      </c>
      <c r="K55" s="15">
        <v>0</v>
      </c>
      <c r="L55" s="15">
        <v>-12899</v>
      </c>
      <c r="M55" s="15">
        <v>0</v>
      </c>
      <c r="N55" s="15">
        <v>-21978</v>
      </c>
      <c r="O55" s="37">
        <v>-984</v>
      </c>
      <c r="P55" s="36">
        <v>-23944</v>
      </c>
    </row>
    <row r="56" spans="1:16" s="9" customFormat="1" x14ac:dyDescent="0.2">
      <c r="A56" s="10"/>
      <c r="B56" s="10">
        <v>158</v>
      </c>
      <c r="C56" s="32" t="s">
        <v>422</v>
      </c>
      <c r="D56" s="10"/>
      <c r="E56" s="33">
        <v>0</v>
      </c>
      <c r="F56" s="36">
        <v>0</v>
      </c>
      <c r="G56" s="36">
        <v>0</v>
      </c>
      <c r="H56" s="15">
        <v>0</v>
      </c>
      <c r="I56" s="15">
        <v>0</v>
      </c>
      <c r="J56" s="15">
        <v>0</v>
      </c>
      <c r="K56" s="15">
        <v>0</v>
      </c>
      <c r="L56" s="15">
        <v>0</v>
      </c>
      <c r="M56" s="15">
        <v>0</v>
      </c>
      <c r="N56" s="15">
        <v>0</v>
      </c>
      <c r="O56" s="37">
        <v>0</v>
      </c>
      <c r="P56" s="36">
        <v>0</v>
      </c>
    </row>
    <row r="57" spans="1:16" s="9" customFormat="1" x14ac:dyDescent="0.2">
      <c r="A57" s="10"/>
      <c r="B57" s="10">
        <v>160</v>
      </c>
      <c r="C57" s="32" t="s">
        <v>77</v>
      </c>
      <c r="D57" s="10"/>
      <c r="E57" s="33">
        <v>1.0681285092462492E-4</v>
      </c>
      <c r="F57" s="36">
        <v>5123</v>
      </c>
      <c r="G57" s="36">
        <v>2671</v>
      </c>
      <c r="H57" s="15">
        <v>0</v>
      </c>
      <c r="I57" s="15">
        <v>0</v>
      </c>
      <c r="J57" s="15">
        <v>0</v>
      </c>
      <c r="K57" s="15">
        <v>0</v>
      </c>
      <c r="L57" s="15">
        <v>-8436</v>
      </c>
      <c r="M57" s="15">
        <v>0</v>
      </c>
      <c r="N57" s="15">
        <v>-14375</v>
      </c>
      <c r="O57" s="37">
        <v>4843</v>
      </c>
      <c r="P57" s="36">
        <v>-10174</v>
      </c>
    </row>
    <row r="58" spans="1:16" s="9" customFormat="1" x14ac:dyDescent="0.2">
      <c r="A58" s="10"/>
      <c r="B58" s="10">
        <v>161</v>
      </c>
      <c r="C58" s="32" t="s">
        <v>78</v>
      </c>
      <c r="D58" s="10"/>
      <c r="E58" s="33">
        <v>8.7357959176105823E-3</v>
      </c>
      <c r="F58" s="36">
        <v>418997</v>
      </c>
      <c r="G58" s="36">
        <v>218476</v>
      </c>
      <c r="H58" s="15">
        <v>0</v>
      </c>
      <c r="I58" s="15">
        <v>0</v>
      </c>
      <c r="J58" s="15">
        <v>0</v>
      </c>
      <c r="K58" s="15">
        <v>0</v>
      </c>
      <c r="L58" s="15">
        <v>-689987</v>
      </c>
      <c r="M58" s="15">
        <v>0</v>
      </c>
      <c r="N58" s="15">
        <v>-1175675</v>
      </c>
      <c r="O58" s="37">
        <v>-8350</v>
      </c>
      <c r="P58" s="36">
        <v>-1236539</v>
      </c>
    </row>
    <row r="59" spans="1:16" s="9" customFormat="1" x14ac:dyDescent="0.2">
      <c r="A59" s="10"/>
      <c r="B59" s="10">
        <v>162</v>
      </c>
      <c r="C59" s="32" t="s">
        <v>79</v>
      </c>
      <c r="D59" s="10"/>
      <c r="E59" s="33">
        <v>1.8137258978418303E-5</v>
      </c>
      <c r="F59" s="36">
        <v>870</v>
      </c>
      <c r="G59" s="36">
        <v>454</v>
      </c>
      <c r="H59" s="15">
        <v>0</v>
      </c>
      <c r="I59" s="15">
        <v>0</v>
      </c>
      <c r="J59" s="15">
        <v>0</v>
      </c>
      <c r="K59" s="15">
        <v>0</v>
      </c>
      <c r="L59" s="15">
        <v>-1433</v>
      </c>
      <c r="M59" s="15">
        <v>0</v>
      </c>
      <c r="N59" s="15">
        <v>-2441</v>
      </c>
      <c r="O59" s="37">
        <v>39</v>
      </c>
      <c r="P59" s="36">
        <v>-2511</v>
      </c>
    </row>
    <row r="60" spans="1:16" s="9" customFormat="1" x14ac:dyDescent="0.2">
      <c r="A60" s="10"/>
      <c r="B60" s="10">
        <v>163</v>
      </c>
      <c r="C60" s="32" t="s">
        <v>80</v>
      </c>
      <c r="D60" s="10"/>
      <c r="E60" s="33">
        <v>0</v>
      </c>
      <c r="F60" s="36">
        <v>0</v>
      </c>
      <c r="G60" s="36">
        <v>0</v>
      </c>
      <c r="H60" s="15">
        <v>0</v>
      </c>
      <c r="I60" s="15">
        <v>0</v>
      </c>
      <c r="J60" s="15">
        <v>0</v>
      </c>
      <c r="K60" s="15">
        <v>0</v>
      </c>
      <c r="L60" s="15">
        <v>0</v>
      </c>
      <c r="M60" s="15">
        <v>0</v>
      </c>
      <c r="N60" s="15">
        <v>0</v>
      </c>
      <c r="O60" s="37">
        <v>0</v>
      </c>
      <c r="P60" s="36">
        <v>0</v>
      </c>
    </row>
    <row r="61" spans="1:16" s="9" customFormat="1" ht="25.5" x14ac:dyDescent="0.2">
      <c r="A61" s="10"/>
      <c r="B61" s="10">
        <v>164</v>
      </c>
      <c r="C61" s="32" t="s">
        <v>81</v>
      </c>
      <c r="D61" s="10"/>
      <c r="E61" s="33">
        <v>7.1737904812528959E-5</v>
      </c>
      <c r="F61" s="36">
        <v>3441</v>
      </c>
      <c r="G61" s="36">
        <v>1794</v>
      </c>
      <c r="H61" s="15">
        <v>0</v>
      </c>
      <c r="I61" s="15">
        <v>0</v>
      </c>
      <c r="J61" s="15">
        <v>0</v>
      </c>
      <c r="K61" s="15">
        <v>0</v>
      </c>
      <c r="L61" s="15">
        <v>-5666</v>
      </c>
      <c r="M61" s="15">
        <v>0</v>
      </c>
      <c r="N61" s="15">
        <v>-9655</v>
      </c>
      <c r="O61" s="37">
        <v>17992</v>
      </c>
      <c r="P61" s="36">
        <v>7906</v>
      </c>
    </row>
    <row r="62" spans="1:16" s="9" customFormat="1" x14ac:dyDescent="0.2">
      <c r="A62" s="10"/>
      <c r="B62" s="10">
        <v>165</v>
      </c>
      <c r="C62" s="32" t="s">
        <v>82</v>
      </c>
      <c r="D62" s="10"/>
      <c r="E62" s="33">
        <v>9.8197736445520016E-4</v>
      </c>
      <c r="F62" s="36">
        <v>47099</v>
      </c>
      <c r="G62" s="36">
        <v>24559</v>
      </c>
      <c r="H62" s="15">
        <v>0</v>
      </c>
      <c r="I62" s="15">
        <v>0</v>
      </c>
      <c r="J62" s="15">
        <v>0</v>
      </c>
      <c r="K62" s="15">
        <v>0</v>
      </c>
      <c r="L62" s="15">
        <v>-77560</v>
      </c>
      <c r="M62" s="15">
        <v>0</v>
      </c>
      <c r="N62" s="15">
        <v>-132156</v>
      </c>
      <c r="O62" s="37">
        <v>-4360</v>
      </c>
      <c r="P62" s="36">
        <v>-142418</v>
      </c>
    </row>
    <row r="63" spans="1:16" s="9" customFormat="1" x14ac:dyDescent="0.2">
      <c r="A63" s="10"/>
      <c r="B63" s="10">
        <v>166</v>
      </c>
      <c r="C63" s="32" t="s">
        <v>83</v>
      </c>
      <c r="D63" s="10"/>
      <c r="E63" s="33">
        <v>1.8757594669159525E-4</v>
      </c>
      <c r="F63" s="36">
        <v>8997</v>
      </c>
      <c r="G63" s="36">
        <v>4691</v>
      </c>
      <c r="H63" s="15">
        <v>0</v>
      </c>
      <c r="I63" s="15">
        <v>0</v>
      </c>
      <c r="J63" s="15">
        <v>0</v>
      </c>
      <c r="K63" s="15">
        <v>0</v>
      </c>
      <c r="L63" s="15">
        <v>-14815</v>
      </c>
      <c r="M63" s="15">
        <v>0</v>
      </c>
      <c r="N63" s="15">
        <v>-25244</v>
      </c>
      <c r="O63" s="37">
        <v>-2446</v>
      </c>
      <c r="P63" s="36">
        <v>-28817</v>
      </c>
    </row>
    <row r="64" spans="1:16" s="9" customFormat="1" x14ac:dyDescent="0.2">
      <c r="A64" s="10"/>
      <c r="B64" s="10">
        <v>169</v>
      </c>
      <c r="C64" s="32" t="s">
        <v>84</v>
      </c>
      <c r="D64" s="10"/>
      <c r="E64" s="33">
        <v>0</v>
      </c>
      <c r="F64" s="36">
        <v>0</v>
      </c>
      <c r="G64" s="36">
        <v>0</v>
      </c>
      <c r="H64" s="15">
        <v>0</v>
      </c>
      <c r="I64" s="15">
        <v>0</v>
      </c>
      <c r="J64" s="15">
        <v>0</v>
      </c>
      <c r="K64" s="15">
        <v>0</v>
      </c>
      <c r="L64" s="15">
        <v>0</v>
      </c>
      <c r="M64" s="15">
        <v>0</v>
      </c>
      <c r="N64" s="15">
        <v>0</v>
      </c>
      <c r="O64" s="37">
        <v>0</v>
      </c>
      <c r="P64" s="36">
        <v>0</v>
      </c>
    </row>
    <row r="65" spans="1:16" s="9" customFormat="1" x14ac:dyDescent="0.2">
      <c r="A65" s="10"/>
      <c r="B65" s="10">
        <v>170</v>
      </c>
      <c r="C65" s="32" t="s">
        <v>85</v>
      </c>
      <c r="D65" s="10"/>
      <c r="E65" s="33">
        <v>0</v>
      </c>
      <c r="F65" s="36">
        <v>0</v>
      </c>
      <c r="G65" s="36">
        <v>0</v>
      </c>
      <c r="H65" s="15">
        <v>0</v>
      </c>
      <c r="I65" s="15">
        <v>0</v>
      </c>
      <c r="J65" s="15">
        <v>0</v>
      </c>
      <c r="K65" s="15">
        <v>0</v>
      </c>
      <c r="L65" s="15">
        <v>0</v>
      </c>
      <c r="M65" s="15">
        <v>0</v>
      </c>
      <c r="N65" s="15">
        <v>0</v>
      </c>
      <c r="O65" s="37">
        <v>0</v>
      </c>
      <c r="P65" s="36">
        <v>0</v>
      </c>
    </row>
    <row r="66" spans="1:16" s="9" customFormat="1" x14ac:dyDescent="0.2">
      <c r="A66" s="10"/>
      <c r="B66" s="10">
        <v>171</v>
      </c>
      <c r="C66" s="32" t="s">
        <v>86</v>
      </c>
      <c r="D66" s="10"/>
      <c r="E66" s="33">
        <v>7.3889164832645089E-3</v>
      </c>
      <c r="F66" s="36">
        <v>354397</v>
      </c>
      <c r="G66" s="36">
        <v>184792</v>
      </c>
      <c r="H66" s="15">
        <v>0</v>
      </c>
      <c r="I66" s="15">
        <v>0</v>
      </c>
      <c r="J66" s="15">
        <v>0</v>
      </c>
      <c r="K66" s="15">
        <v>0</v>
      </c>
      <c r="L66" s="15">
        <v>-583605</v>
      </c>
      <c r="M66" s="15">
        <v>0</v>
      </c>
      <c r="N66" s="15">
        <v>-994410</v>
      </c>
      <c r="O66" s="37">
        <v>23904</v>
      </c>
      <c r="P66" s="36">
        <v>-1014922</v>
      </c>
    </row>
    <row r="67" spans="1:16" s="9" customFormat="1" x14ac:dyDescent="0.2">
      <c r="A67" s="10"/>
      <c r="B67" s="10">
        <v>172</v>
      </c>
      <c r="C67" s="32" t="s">
        <v>87</v>
      </c>
      <c r="D67" s="10"/>
      <c r="E67" s="33">
        <v>3.2795826435603791E-3</v>
      </c>
      <c r="F67" s="36">
        <v>157300</v>
      </c>
      <c r="G67" s="36">
        <v>82020</v>
      </c>
      <c r="H67" s="15">
        <v>0</v>
      </c>
      <c r="I67" s="15">
        <v>0</v>
      </c>
      <c r="J67" s="15">
        <v>0</v>
      </c>
      <c r="K67" s="15">
        <v>0</v>
      </c>
      <c r="L67" s="15">
        <v>-259034</v>
      </c>
      <c r="M67" s="15">
        <v>0</v>
      </c>
      <c r="N67" s="15">
        <v>-441371</v>
      </c>
      <c r="O67" s="37">
        <v>20307</v>
      </c>
      <c r="P67" s="36">
        <v>-440778</v>
      </c>
    </row>
    <row r="68" spans="1:16" s="9" customFormat="1" x14ac:dyDescent="0.2">
      <c r="A68" s="10"/>
      <c r="B68" s="10">
        <v>173</v>
      </c>
      <c r="C68" s="32" t="s">
        <v>88</v>
      </c>
      <c r="D68" s="10"/>
      <c r="E68" s="33">
        <v>0</v>
      </c>
      <c r="F68" s="36">
        <v>0</v>
      </c>
      <c r="G68" s="36">
        <v>0</v>
      </c>
      <c r="H68" s="15">
        <v>0</v>
      </c>
      <c r="I68" s="15">
        <v>0</v>
      </c>
      <c r="J68" s="15">
        <v>0</v>
      </c>
      <c r="K68" s="15">
        <v>0</v>
      </c>
      <c r="L68" s="15">
        <v>0</v>
      </c>
      <c r="M68" s="15">
        <v>0</v>
      </c>
      <c r="N68" s="15">
        <v>0</v>
      </c>
      <c r="O68" s="37">
        <v>0</v>
      </c>
      <c r="P68" s="36">
        <v>0</v>
      </c>
    </row>
    <row r="69" spans="1:16" s="9" customFormat="1" x14ac:dyDescent="0.2">
      <c r="A69" s="10"/>
      <c r="B69" s="10">
        <v>174</v>
      </c>
      <c r="C69" s="32" t="s">
        <v>89</v>
      </c>
      <c r="D69" s="10"/>
      <c r="E69" s="33">
        <v>1.4497326957553288E-3</v>
      </c>
      <c r="F69" s="36">
        <v>69534</v>
      </c>
      <c r="G69" s="36">
        <v>36257</v>
      </c>
      <c r="H69" s="15">
        <v>0</v>
      </c>
      <c r="I69" s="15">
        <v>0</v>
      </c>
      <c r="J69" s="15">
        <v>0</v>
      </c>
      <c r="K69" s="15">
        <v>0</v>
      </c>
      <c r="L69" s="15">
        <v>-114506</v>
      </c>
      <c r="M69" s="15">
        <v>0</v>
      </c>
      <c r="N69" s="15">
        <v>-195107</v>
      </c>
      <c r="O69" s="37">
        <v>77384</v>
      </c>
      <c r="P69" s="36">
        <v>-126438</v>
      </c>
    </row>
    <row r="70" spans="1:16" s="9" customFormat="1" x14ac:dyDescent="0.2">
      <c r="A70" s="10"/>
      <c r="B70" s="10">
        <v>175</v>
      </c>
      <c r="C70" s="32" t="s">
        <v>90</v>
      </c>
      <c r="D70" s="10"/>
      <c r="E70" s="33">
        <v>0</v>
      </c>
      <c r="F70" s="36">
        <v>0</v>
      </c>
      <c r="G70" s="36">
        <v>0</v>
      </c>
      <c r="H70" s="15">
        <v>0</v>
      </c>
      <c r="I70" s="15">
        <v>0</v>
      </c>
      <c r="J70" s="15">
        <v>0</v>
      </c>
      <c r="K70" s="15">
        <v>0</v>
      </c>
      <c r="L70" s="15">
        <v>0</v>
      </c>
      <c r="M70" s="15">
        <v>0</v>
      </c>
      <c r="N70" s="15">
        <v>0</v>
      </c>
      <c r="O70" s="37">
        <v>0</v>
      </c>
      <c r="P70" s="36">
        <v>0</v>
      </c>
    </row>
    <row r="71" spans="1:16" s="9" customFormat="1" x14ac:dyDescent="0.2">
      <c r="A71" s="10"/>
      <c r="B71" s="10">
        <v>180</v>
      </c>
      <c r="C71" s="32" t="s">
        <v>91</v>
      </c>
      <c r="D71" s="10"/>
      <c r="E71" s="33">
        <v>9.8196984624725957E-5</v>
      </c>
      <c r="F71" s="36">
        <v>4710</v>
      </c>
      <c r="G71" s="36">
        <v>2456</v>
      </c>
      <c r="H71" s="15">
        <v>0</v>
      </c>
      <c r="I71" s="15">
        <v>0</v>
      </c>
      <c r="J71" s="15">
        <v>0</v>
      </c>
      <c r="K71" s="15">
        <v>0</v>
      </c>
      <c r="L71" s="15">
        <v>-7756</v>
      </c>
      <c r="M71" s="15">
        <v>0</v>
      </c>
      <c r="N71" s="15">
        <v>-13215</v>
      </c>
      <c r="O71" s="37">
        <v>4580</v>
      </c>
      <c r="P71" s="36">
        <v>-9225</v>
      </c>
    </row>
    <row r="72" spans="1:16" s="9" customFormat="1" x14ac:dyDescent="0.2">
      <c r="A72" s="10"/>
      <c r="B72" s="10">
        <v>181</v>
      </c>
      <c r="C72" s="32" t="s">
        <v>92</v>
      </c>
      <c r="D72" s="10"/>
      <c r="E72" s="33">
        <v>1.450713404213355E-3</v>
      </c>
      <c r="F72" s="36">
        <v>69581</v>
      </c>
      <c r="G72" s="36">
        <v>36281</v>
      </c>
      <c r="H72" s="15">
        <v>0</v>
      </c>
      <c r="I72" s="15">
        <v>0</v>
      </c>
      <c r="J72" s="15">
        <v>0</v>
      </c>
      <c r="K72" s="15">
        <v>0</v>
      </c>
      <c r="L72" s="15">
        <v>-114583</v>
      </c>
      <c r="M72" s="15">
        <v>0</v>
      </c>
      <c r="N72" s="15">
        <v>-195239</v>
      </c>
      <c r="O72" s="37">
        <v>-30466</v>
      </c>
      <c r="P72" s="36">
        <v>-234426</v>
      </c>
    </row>
    <row r="73" spans="1:16" s="9" customFormat="1" x14ac:dyDescent="0.2">
      <c r="A73" s="10"/>
      <c r="B73" s="10">
        <v>182</v>
      </c>
      <c r="C73" s="32" t="s">
        <v>93</v>
      </c>
      <c r="D73" s="10"/>
      <c r="E73" s="33">
        <v>6.0118998947104214E-3</v>
      </c>
      <c r="F73" s="36">
        <v>288350</v>
      </c>
      <c r="G73" s="36">
        <v>150354</v>
      </c>
      <c r="H73" s="15">
        <v>0</v>
      </c>
      <c r="I73" s="15">
        <v>0</v>
      </c>
      <c r="J73" s="15">
        <v>0</v>
      </c>
      <c r="K73" s="15">
        <v>0</v>
      </c>
      <c r="L73" s="15">
        <v>-474843</v>
      </c>
      <c r="M73" s="15">
        <v>0</v>
      </c>
      <c r="N73" s="15">
        <v>-809089</v>
      </c>
      <c r="O73" s="37">
        <v>-127825</v>
      </c>
      <c r="P73" s="36">
        <v>-973053</v>
      </c>
    </row>
    <row r="74" spans="1:16" s="9" customFormat="1" x14ac:dyDescent="0.2">
      <c r="A74" s="10"/>
      <c r="B74" s="10">
        <v>183</v>
      </c>
      <c r="C74" s="32" t="s">
        <v>94</v>
      </c>
      <c r="D74" s="10"/>
      <c r="E74" s="33">
        <v>3.857007744802551E-5</v>
      </c>
      <c r="F74" s="36">
        <v>1850</v>
      </c>
      <c r="G74" s="36">
        <v>965</v>
      </c>
      <c r="H74" s="15">
        <v>0</v>
      </c>
      <c r="I74" s="15">
        <v>0</v>
      </c>
      <c r="J74" s="15">
        <v>0</v>
      </c>
      <c r="K74" s="15">
        <v>0</v>
      </c>
      <c r="L74" s="15">
        <v>-3046</v>
      </c>
      <c r="M74" s="15">
        <v>0</v>
      </c>
      <c r="N74" s="15">
        <v>-5191</v>
      </c>
      <c r="O74" s="37">
        <v>-2448</v>
      </c>
      <c r="P74" s="36">
        <v>-7870</v>
      </c>
    </row>
    <row r="75" spans="1:16" s="9" customFormat="1" x14ac:dyDescent="0.2">
      <c r="A75" s="10"/>
      <c r="B75" s="10">
        <v>184</v>
      </c>
      <c r="C75" s="32" t="s">
        <v>95</v>
      </c>
      <c r="D75" s="10"/>
      <c r="E75" s="33">
        <v>0</v>
      </c>
      <c r="F75" s="36">
        <v>0</v>
      </c>
      <c r="G75" s="36">
        <v>0</v>
      </c>
      <c r="H75" s="15">
        <v>0</v>
      </c>
      <c r="I75" s="15">
        <v>0</v>
      </c>
      <c r="J75" s="15">
        <v>0</v>
      </c>
      <c r="K75" s="15">
        <v>0</v>
      </c>
      <c r="L75" s="15">
        <v>0</v>
      </c>
      <c r="M75" s="15">
        <v>0</v>
      </c>
      <c r="N75" s="15">
        <v>0</v>
      </c>
      <c r="O75" s="37">
        <v>-5528</v>
      </c>
      <c r="P75" s="36">
        <v>-5528</v>
      </c>
    </row>
    <row r="76" spans="1:16" s="9" customFormat="1" x14ac:dyDescent="0.2">
      <c r="A76" s="10"/>
      <c r="B76" s="10">
        <v>185</v>
      </c>
      <c r="C76" s="32" t="s">
        <v>96</v>
      </c>
      <c r="D76" s="10"/>
      <c r="E76" s="33">
        <v>3.1909780569113891E-5</v>
      </c>
      <c r="F76" s="36">
        <v>1530</v>
      </c>
      <c r="G76" s="36">
        <v>798</v>
      </c>
      <c r="H76" s="15">
        <v>0</v>
      </c>
      <c r="I76" s="15">
        <v>0</v>
      </c>
      <c r="J76" s="15">
        <v>0</v>
      </c>
      <c r="K76" s="15">
        <v>0</v>
      </c>
      <c r="L76" s="15">
        <v>-2520</v>
      </c>
      <c r="M76" s="15">
        <v>0</v>
      </c>
      <c r="N76" s="15">
        <v>-4294</v>
      </c>
      <c r="O76" s="37">
        <v>-2074</v>
      </c>
      <c r="P76" s="36">
        <v>-6560</v>
      </c>
    </row>
    <row r="77" spans="1:16" s="9" customFormat="1" x14ac:dyDescent="0.2">
      <c r="A77" s="10"/>
      <c r="B77" s="10">
        <v>186</v>
      </c>
      <c r="C77" s="32" t="s">
        <v>97</v>
      </c>
      <c r="D77" s="10"/>
      <c r="E77" s="33">
        <v>5.2537237088738204E-5</v>
      </c>
      <c r="F77" s="36">
        <v>2520</v>
      </c>
      <c r="G77" s="36">
        <v>1314</v>
      </c>
      <c r="H77" s="15">
        <v>0</v>
      </c>
      <c r="I77" s="15">
        <v>0</v>
      </c>
      <c r="J77" s="15">
        <v>0</v>
      </c>
      <c r="K77" s="15">
        <v>0</v>
      </c>
      <c r="L77" s="15">
        <v>-4150</v>
      </c>
      <c r="M77" s="15">
        <v>0</v>
      </c>
      <c r="N77" s="15">
        <v>-7071</v>
      </c>
      <c r="O77" s="37">
        <v>1724</v>
      </c>
      <c r="P77" s="36">
        <v>-5663</v>
      </c>
    </row>
    <row r="78" spans="1:16" s="9" customFormat="1" x14ac:dyDescent="0.2">
      <c r="A78" s="10"/>
      <c r="B78" s="10">
        <v>187</v>
      </c>
      <c r="C78" s="32" t="s">
        <v>98</v>
      </c>
      <c r="D78" s="10"/>
      <c r="E78" s="33">
        <v>6.2831334472261081E-5</v>
      </c>
      <c r="F78" s="36">
        <v>3014</v>
      </c>
      <c r="G78" s="36">
        <v>1571</v>
      </c>
      <c r="H78" s="15">
        <v>0</v>
      </c>
      <c r="I78" s="15">
        <v>0</v>
      </c>
      <c r="J78" s="15">
        <v>0</v>
      </c>
      <c r="K78" s="15">
        <v>0</v>
      </c>
      <c r="L78" s="15">
        <v>-4963</v>
      </c>
      <c r="M78" s="15">
        <v>0</v>
      </c>
      <c r="N78" s="15">
        <v>-8456</v>
      </c>
      <c r="O78" s="37">
        <v>903</v>
      </c>
      <c r="P78" s="36">
        <v>-7931</v>
      </c>
    </row>
    <row r="79" spans="1:16" s="9" customFormat="1" x14ac:dyDescent="0.2">
      <c r="A79" s="10"/>
      <c r="B79" s="10">
        <v>188</v>
      </c>
      <c r="C79" s="32" t="s">
        <v>99</v>
      </c>
      <c r="D79" s="10"/>
      <c r="E79" s="33">
        <v>3.4267156436703078E-5</v>
      </c>
      <c r="F79" s="36">
        <v>1644</v>
      </c>
      <c r="G79" s="36">
        <v>857</v>
      </c>
      <c r="H79" s="15">
        <v>0</v>
      </c>
      <c r="I79" s="15">
        <v>0</v>
      </c>
      <c r="J79" s="15">
        <v>0</v>
      </c>
      <c r="K79" s="15">
        <v>0</v>
      </c>
      <c r="L79" s="15">
        <v>-2707</v>
      </c>
      <c r="M79" s="15">
        <v>0</v>
      </c>
      <c r="N79" s="15">
        <v>-4612</v>
      </c>
      <c r="O79" s="37">
        <v>-3824</v>
      </c>
      <c r="P79" s="36">
        <v>-8642</v>
      </c>
    </row>
    <row r="80" spans="1:16" s="9" customFormat="1" x14ac:dyDescent="0.2">
      <c r="A80" s="10"/>
      <c r="B80" s="10">
        <v>190</v>
      </c>
      <c r="C80" s="32" t="s">
        <v>100</v>
      </c>
      <c r="D80" s="10"/>
      <c r="E80" s="33">
        <v>3.1967420163324964E-5</v>
      </c>
      <c r="F80" s="36">
        <v>1533</v>
      </c>
      <c r="G80" s="36">
        <v>799</v>
      </c>
      <c r="H80" s="15">
        <v>0</v>
      </c>
      <c r="I80" s="15">
        <v>0</v>
      </c>
      <c r="J80" s="15">
        <v>0</v>
      </c>
      <c r="K80" s="15">
        <v>0</v>
      </c>
      <c r="L80" s="15">
        <v>-2525</v>
      </c>
      <c r="M80" s="15">
        <v>0</v>
      </c>
      <c r="N80" s="15">
        <v>-4302</v>
      </c>
      <c r="O80" s="37">
        <v>157</v>
      </c>
      <c r="P80" s="36">
        <v>-4338</v>
      </c>
    </row>
    <row r="81" spans="1:16" s="9" customFormat="1" x14ac:dyDescent="0.2">
      <c r="A81" s="10"/>
      <c r="B81" s="10">
        <v>191</v>
      </c>
      <c r="C81" s="32" t="s">
        <v>101</v>
      </c>
      <c r="D81" s="10"/>
      <c r="E81" s="33">
        <v>3.105332302765234E-3</v>
      </c>
      <c r="F81" s="36">
        <v>148942</v>
      </c>
      <c r="G81" s="36">
        <v>77662</v>
      </c>
      <c r="H81" s="15">
        <v>0</v>
      </c>
      <c r="I81" s="15">
        <v>0</v>
      </c>
      <c r="J81" s="15">
        <v>0</v>
      </c>
      <c r="K81" s="15">
        <v>0</v>
      </c>
      <c r="L81" s="15">
        <v>-245271</v>
      </c>
      <c r="M81" s="15">
        <v>0</v>
      </c>
      <c r="N81" s="15">
        <v>-417920</v>
      </c>
      <c r="O81" s="37">
        <v>-11499</v>
      </c>
      <c r="P81" s="36">
        <v>-448086</v>
      </c>
    </row>
    <row r="82" spans="1:16" s="9" customFormat="1" x14ac:dyDescent="0.2">
      <c r="A82" s="10"/>
      <c r="B82" s="10">
        <v>192</v>
      </c>
      <c r="C82" s="32" t="s">
        <v>102</v>
      </c>
      <c r="D82" s="10"/>
      <c r="E82" s="33">
        <v>6.6700705492343698E-5</v>
      </c>
      <c r="F82" s="36">
        <v>3199</v>
      </c>
      <c r="G82" s="36">
        <v>1668</v>
      </c>
      <c r="H82" s="15">
        <v>0</v>
      </c>
      <c r="I82" s="15">
        <v>0</v>
      </c>
      <c r="J82" s="15">
        <v>0</v>
      </c>
      <c r="K82" s="15">
        <v>0</v>
      </c>
      <c r="L82" s="15">
        <v>-5268</v>
      </c>
      <c r="M82" s="15">
        <v>0</v>
      </c>
      <c r="N82" s="15">
        <v>-8977</v>
      </c>
      <c r="O82" s="37">
        <v>460</v>
      </c>
      <c r="P82" s="36">
        <v>-8918</v>
      </c>
    </row>
    <row r="83" spans="1:16" s="9" customFormat="1" x14ac:dyDescent="0.2">
      <c r="A83" s="10"/>
      <c r="B83" s="10">
        <v>193</v>
      </c>
      <c r="C83" s="32" t="s">
        <v>103</v>
      </c>
      <c r="D83" s="10"/>
      <c r="E83" s="33">
        <v>3.1655832212010019E-5</v>
      </c>
      <c r="F83" s="36">
        <v>1518</v>
      </c>
      <c r="G83" s="36">
        <v>792</v>
      </c>
      <c r="H83" s="15">
        <v>0</v>
      </c>
      <c r="I83" s="15">
        <v>0</v>
      </c>
      <c r="J83" s="15">
        <v>0</v>
      </c>
      <c r="K83" s="15">
        <v>0</v>
      </c>
      <c r="L83" s="15">
        <v>-2500</v>
      </c>
      <c r="M83" s="15">
        <v>0</v>
      </c>
      <c r="N83" s="15">
        <v>-4260</v>
      </c>
      <c r="O83" s="37">
        <v>1911</v>
      </c>
      <c r="P83" s="36">
        <v>-2539</v>
      </c>
    </row>
    <row r="84" spans="1:16" s="9" customFormat="1" x14ac:dyDescent="0.2">
      <c r="A84" s="10"/>
      <c r="B84" s="10">
        <v>194</v>
      </c>
      <c r="C84" s="32" t="s">
        <v>104</v>
      </c>
      <c r="D84" s="10"/>
      <c r="E84" s="33">
        <v>6.7509689727442701E-3</v>
      </c>
      <c r="F84" s="36">
        <v>323799</v>
      </c>
      <c r="G84" s="36">
        <v>168837</v>
      </c>
      <c r="H84" s="15">
        <v>0</v>
      </c>
      <c r="I84" s="15">
        <v>0</v>
      </c>
      <c r="J84" s="15">
        <v>0</v>
      </c>
      <c r="K84" s="15">
        <v>0</v>
      </c>
      <c r="L84" s="15">
        <v>-533218</v>
      </c>
      <c r="M84" s="15">
        <v>0</v>
      </c>
      <c r="N84" s="15">
        <v>-908554</v>
      </c>
      <c r="O84" s="37">
        <v>49310</v>
      </c>
      <c r="P84" s="36">
        <v>-899826</v>
      </c>
    </row>
    <row r="85" spans="1:16" s="9" customFormat="1" x14ac:dyDescent="0.2">
      <c r="A85" s="10"/>
      <c r="B85" s="10">
        <v>197</v>
      </c>
      <c r="C85" s="32" t="s">
        <v>105</v>
      </c>
      <c r="D85" s="10"/>
      <c r="E85" s="33">
        <v>0</v>
      </c>
      <c r="F85" s="36">
        <v>0</v>
      </c>
      <c r="G85" s="36">
        <v>0</v>
      </c>
      <c r="H85" s="15">
        <v>0</v>
      </c>
      <c r="I85" s="15">
        <v>0</v>
      </c>
      <c r="J85" s="15">
        <v>0</v>
      </c>
      <c r="K85" s="15">
        <v>0</v>
      </c>
      <c r="L85" s="15">
        <v>0</v>
      </c>
      <c r="M85" s="15">
        <v>0</v>
      </c>
      <c r="N85" s="15">
        <v>0</v>
      </c>
      <c r="O85" s="37">
        <v>0</v>
      </c>
      <c r="P85" s="36">
        <v>0</v>
      </c>
    </row>
    <row r="86" spans="1:16" s="9" customFormat="1" x14ac:dyDescent="0.2">
      <c r="A86" s="10"/>
      <c r="B86" s="10">
        <v>199</v>
      </c>
      <c r="C86" s="32" t="s">
        <v>106</v>
      </c>
      <c r="D86" s="10"/>
      <c r="E86" s="33">
        <v>4.8460739439892759E-3</v>
      </c>
      <c r="F86" s="36">
        <v>232434</v>
      </c>
      <c r="G86" s="36">
        <v>121197</v>
      </c>
      <c r="H86" s="15">
        <v>0</v>
      </c>
      <c r="I86" s="15">
        <v>0</v>
      </c>
      <c r="J86" s="15">
        <v>0</v>
      </c>
      <c r="K86" s="15">
        <v>0</v>
      </c>
      <c r="L86" s="15">
        <v>-382762</v>
      </c>
      <c r="M86" s="15">
        <v>0</v>
      </c>
      <c r="N86" s="15">
        <v>-652191</v>
      </c>
      <c r="O86" s="37">
        <v>66067</v>
      </c>
      <c r="P86" s="36">
        <v>-615255</v>
      </c>
    </row>
    <row r="87" spans="1:16" s="9" customFormat="1" x14ac:dyDescent="0.2">
      <c r="A87" s="10"/>
      <c r="B87" s="10">
        <v>200</v>
      </c>
      <c r="C87" s="32" t="s">
        <v>107</v>
      </c>
      <c r="D87" s="10"/>
      <c r="E87" s="33">
        <v>1.4692666706978184E-4</v>
      </c>
      <c r="F87" s="36">
        <v>7047</v>
      </c>
      <c r="G87" s="36">
        <v>3675</v>
      </c>
      <c r="H87" s="15">
        <v>0</v>
      </c>
      <c r="I87" s="15">
        <v>0</v>
      </c>
      <c r="J87" s="15">
        <v>0</v>
      </c>
      <c r="K87" s="15">
        <v>0</v>
      </c>
      <c r="L87" s="15">
        <v>-11605</v>
      </c>
      <c r="M87" s="15">
        <v>0</v>
      </c>
      <c r="N87" s="15">
        <v>-19774</v>
      </c>
      <c r="O87" s="37">
        <v>3867</v>
      </c>
      <c r="P87" s="36">
        <v>-16790</v>
      </c>
    </row>
    <row r="88" spans="1:16" s="9" customFormat="1" x14ac:dyDescent="0.2">
      <c r="A88" s="10"/>
      <c r="B88" s="10">
        <v>201</v>
      </c>
      <c r="C88" s="32" t="s">
        <v>108</v>
      </c>
      <c r="D88" s="10"/>
      <c r="E88" s="33">
        <v>3.2733350127617613E-3</v>
      </c>
      <c r="F88" s="36">
        <v>157000</v>
      </c>
      <c r="G88" s="36">
        <v>81864</v>
      </c>
      <c r="H88" s="15">
        <v>0</v>
      </c>
      <c r="I88" s="15">
        <v>0</v>
      </c>
      <c r="J88" s="15">
        <v>0</v>
      </c>
      <c r="K88" s="15">
        <v>0</v>
      </c>
      <c r="L88" s="15">
        <v>-258541</v>
      </c>
      <c r="M88" s="15">
        <v>0</v>
      </c>
      <c r="N88" s="15">
        <v>-440530</v>
      </c>
      <c r="O88" s="37">
        <v>116265</v>
      </c>
      <c r="P88" s="36">
        <v>-343942</v>
      </c>
    </row>
    <row r="89" spans="1:16" s="9" customFormat="1" x14ac:dyDescent="0.2">
      <c r="A89" s="10"/>
      <c r="B89" s="10">
        <v>202</v>
      </c>
      <c r="C89" s="32" t="s">
        <v>109</v>
      </c>
      <c r="D89" s="10"/>
      <c r="E89" s="33">
        <v>1.0887125272311057E-3</v>
      </c>
      <c r="F89" s="36">
        <v>52218</v>
      </c>
      <c r="G89" s="36">
        <v>27228</v>
      </c>
      <c r="H89" s="15">
        <v>0</v>
      </c>
      <c r="I89" s="15">
        <v>0</v>
      </c>
      <c r="J89" s="15">
        <v>0</v>
      </c>
      <c r="K89" s="15">
        <v>0</v>
      </c>
      <c r="L89" s="15">
        <v>-85991</v>
      </c>
      <c r="M89" s="15">
        <v>0</v>
      </c>
      <c r="N89" s="15">
        <v>-146520</v>
      </c>
      <c r="O89" s="37">
        <v>-22459</v>
      </c>
      <c r="P89" s="36">
        <v>-175524</v>
      </c>
    </row>
    <row r="90" spans="1:16" s="9" customFormat="1" x14ac:dyDescent="0.2">
      <c r="A90" s="10"/>
      <c r="B90" s="10">
        <v>203</v>
      </c>
      <c r="C90" s="32" t="s">
        <v>110</v>
      </c>
      <c r="D90" s="10"/>
      <c r="E90" s="33">
        <v>2.4281146861020583E-3</v>
      </c>
      <c r="F90" s="36">
        <v>116460</v>
      </c>
      <c r="G90" s="36">
        <v>60726</v>
      </c>
      <c r="H90" s="15">
        <v>0</v>
      </c>
      <c r="I90" s="15">
        <v>0</v>
      </c>
      <c r="J90" s="15">
        <v>0</v>
      </c>
      <c r="K90" s="15">
        <v>0</v>
      </c>
      <c r="L90" s="15">
        <v>-191782</v>
      </c>
      <c r="M90" s="15">
        <v>0</v>
      </c>
      <c r="N90" s="15">
        <v>-326779</v>
      </c>
      <c r="O90" s="37">
        <v>-120412</v>
      </c>
      <c r="P90" s="36">
        <v>-461787</v>
      </c>
    </row>
    <row r="91" spans="1:16" s="9" customFormat="1" x14ac:dyDescent="0.2">
      <c r="A91" s="10"/>
      <c r="B91" s="10">
        <v>204</v>
      </c>
      <c r="C91" s="32" t="s">
        <v>111</v>
      </c>
      <c r="D91" s="10"/>
      <c r="E91" s="33">
        <v>2.3022557083946436E-2</v>
      </c>
      <c r="F91" s="36">
        <v>1104237</v>
      </c>
      <c r="G91" s="36">
        <v>575779</v>
      </c>
      <c r="H91" s="15">
        <v>0</v>
      </c>
      <c r="I91" s="15">
        <v>0</v>
      </c>
      <c r="J91" s="15">
        <v>0</v>
      </c>
      <c r="K91" s="15">
        <v>0</v>
      </c>
      <c r="L91" s="15">
        <v>-1818411</v>
      </c>
      <c r="M91" s="15">
        <v>0</v>
      </c>
      <c r="N91" s="15">
        <v>-3098406</v>
      </c>
      <c r="O91" s="37">
        <v>449170</v>
      </c>
      <c r="P91" s="36">
        <v>-2787631</v>
      </c>
    </row>
    <row r="92" spans="1:16" s="9" customFormat="1" x14ac:dyDescent="0.2">
      <c r="A92" s="10"/>
      <c r="B92" s="10">
        <v>206</v>
      </c>
      <c r="C92" s="32" t="s">
        <v>112</v>
      </c>
      <c r="D92" s="10"/>
      <c r="E92" s="33">
        <v>3.495101263097778E-3</v>
      </c>
      <c r="F92" s="36">
        <v>167637</v>
      </c>
      <c r="G92" s="36">
        <v>87410</v>
      </c>
      <c r="H92" s="15">
        <v>0</v>
      </c>
      <c r="I92" s="15">
        <v>0</v>
      </c>
      <c r="J92" s="15">
        <v>0</v>
      </c>
      <c r="K92" s="15">
        <v>0</v>
      </c>
      <c r="L92" s="15">
        <v>-276057</v>
      </c>
      <c r="M92" s="15">
        <v>0</v>
      </c>
      <c r="N92" s="15">
        <v>-470375</v>
      </c>
      <c r="O92" s="37">
        <v>-434866</v>
      </c>
      <c r="P92" s="36">
        <v>-926251</v>
      </c>
    </row>
    <row r="93" spans="1:16" s="9" customFormat="1" x14ac:dyDescent="0.2">
      <c r="A93" s="10"/>
      <c r="B93" s="10">
        <v>207</v>
      </c>
      <c r="C93" s="32" t="s">
        <v>113</v>
      </c>
      <c r="D93" s="10"/>
      <c r="E93" s="33">
        <v>0</v>
      </c>
      <c r="F93" s="36">
        <v>0</v>
      </c>
      <c r="G93" s="36">
        <v>0</v>
      </c>
      <c r="H93" s="15">
        <v>0</v>
      </c>
      <c r="I93" s="15">
        <v>0</v>
      </c>
      <c r="J93" s="15">
        <v>0</v>
      </c>
      <c r="K93" s="15">
        <v>0</v>
      </c>
      <c r="L93" s="15">
        <v>0</v>
      </c>
      <c r="M93" s="15">
        <v>0</v>
      </c>
      <c r="N93" s="15">
        <v>0</v>
      </c>
      <c r="O93" s="37">
        <v>0</v>
      </c>
      <c r="P93" s="36">
        <v>0</v>
      </c>
    </row>
    <row r="94" spans="1:16" s="9" customFormat="1" x14ac:dyDescent="0.2">
      <c r="A94" s="10"/>
      <c r="B94" s="10">
        <v>208</v>
      </c>
      <c r="C94" s="32" t="s">
        <v>114</v>
      </c>
      <c r="D94" s="10"/>
      <c r="E94" s="33">
        <v>7.9929233781795964E-2</v>
      </c>
      <c r="F94" s="36">
        <v>3833668</v>
      </c>
      <c r="G94" s="36">
        <v>1998977</v>
      </c>
      <c r="H94" s="15">
        <v>0</v>
      </c>
      <c r="I94" s="15">
        <v>0</v>
      </c>
      <c r="J94" s="15">
        <v>0</v>
      </c>
      <c r="K94" s="15">
        <v>0</v>
      </c>
      <c r="L94" s="15">
        <v>-6313123</v>
      </c>
      <c r="M94" s="15">
        <v>0</v>
      </c>
      <c r="N94" s="15">
        <v>-10756981</v>
      </c>
      <c r="O94" s="37">
        <v>1917481</v>
      </c>
      <c r="P94" s="36">
        <v>-9319978</v>
      </c>
    </row>
    <row r="95" spans="1:16" s="9" customFormat="1" x14ac:dyDescent="0.2">
      <c r="A95" s="10"/>
      <c r="B95" s="10">
        <v>209</v>
      </c>
      <c r="C95" s="32" t="s">
        <v>115</v>
      </c>
      <c r="D95" s="10"/>
      <c r="E95" s="33">
        <v>0</v>
      </c>
      <c r="F95" s="36">
        <v>0</v>
      </c>
      <c r="G95" s="36">
        <v>0</v>
      </c>
      <c r="H95" s="15">
        <v>0</v>
      </c>
      <c r="I95" s="15">
        <v>0</v>
      </c>
      <c r="J95" s="15">
        <v>0</v>
      </c>
      <c r="K95" s="15">
        <v>0</v>
      </c>
      <c r="L95" s="15">
        <v>0</v>
      </c>
      <c r="M95" s="15">
        <v>0</v>
      </c>
      <c r="N95" s="15">
        <v>0</v>
      </c>
      <c r="O95" s="37">
        <v>0</v>
      </c>
      <c r="P95" s="36">
        <v>0</v>
      </c>
    </row>
    <row r="96" spans="1:16" s="9" customFormat="1" x14ac:dyDescent="0.2">
      <c r="A96" s="10"/>
      <c r="B96" s="10">
        <v>211</v>
      </c>
      <c r="C96" s="32" t="s">
        <v>116</v>
      </c>
      <c r="D96" s="10"/>
      <c r="E96" s="33">
        <v>6.4350037536950377E-3</v>
      </c>
      <c r="F96" s="36">
        <v>308644</v>
      </c>
      <c r="G96" s="36">
        <v>160935</v>
      </c>
      <c r="H96" s="15">
        <v>0</v>
      </c>
      <c r="I96" s="15">
        <v>0</v>
      </c>
      <c r="J96" s="15">
        <v>0</v>
      </c>
      <c r="K96" s="15">
        <v>0</v>
      </c>
      <c r="L96" s="15">
        <v>-508262</v>
      </c>
      <c r="M96" s="15">
        <v>0</v>
      </c>
      <c r="N96" s="15">
        <v>-866031</v>
      </c>
      <c r="O96" s="37">
        <v>54668</v>
      </c>
      <c r="P96" s="36">
        <v>-850046</v>
      </c>
    </row>
    <row r="97" spans="1:16" s="9" customFormat="1" x14ac:dyDescent="0.2">
      <c r="A97" s="10"/>
      <c r="B97" s="10">
        <v>212</v>
      </c>
      <c r="C97" s="32" t="s">
        <v>117</v>
      </c>
      <c r="D97" s="10"/>
      <c r="E97" s="33">
        <v>6.5326251777340907E-3</v>
      </c>
      <c r="F97" s="36">
        <v>313326</v>
      </c>
      <c r="G97" s="36">
        <v>163377</v>
      </c>
      <c r="H97" s="15">
        <v>0</v>
      </c>
      <c r="I97" s="15">
        <v>0</v>
      </c>
      <c r="J97" s="15">
        <v>0</v>
      </c>
      <c r="K97" s="15">
        <v>0</v>
      </c>
      <c r="L97" s="15">
        <v>-515972</v>
      </c>
      <c r="M97" s="15">
        <v>0</v>
      </c>
      <c r="N97" s="15">
        <v>-879169</v>
      </c>
      <c r="O97" s="37">
        <v>-58219</v>
      </c>
      <c r="P97" s="36">
        <v>-976657</v>
      </c>
    </row>
    <row r="98" spans="1:16" s="9" customFormat="1" x14ac:dyDescent="0.2">
      <c r="A98" s="10"/>
      <c r="B98" s="10">
        <v>213</v>
      </c>
      <c r="C98" s="32" t="s">
        <v>118</v>
      </c>
      <c r="D98" s="10"/>
      <c r="E98" s="33">
        <v>8.5564632682476084E-3</v>
      </c>
      <c r="F98" s="36">
        <v>410396</v>
      </c>
      <c r="G98" s="36">
        <v>213992</v>
      </c>
      <c r="H98" s="15">
        <v>0</v>
      </c>
      <c r="I98" s="15">
        <v>0</v>
      </c>
      <c r="J98" s="15">
        <v>0</v>
      </c>
      <c r="K98" s="15">
        <v>0</v>
      </c>
      <c r="L98" s="15">
        <v>-675823</v>
      </c>
      <c r="M98" s="15">
        <v>0</v>
      </c>
      <c r="N98" s="15">
        <v>-1151540</v>
      </c>
      <c r="O98" s="37">
        <v>29198</v>
      </c>
      <c r="P98" s="36">
        <v>-1173777</v>
      </c>
    </row>
    <row r="99" spans="1:16" s="9" customFormat="1" x14ac:dyDescent="0.2">
      <c r="A99" s="10"/>
      <c r="B99" s="10">
        <v>214</v>
      </c>
      <c r="C99" s="32" t="s">
        <v>119</v>
      </c>
      <c r="D99" s="10"/>
      <c r="E99" s="33">
        <v>8.7844579361841726E-3</v>
      </c>
      <c r="F99" s="36">
        <v>421331</v>
      </c>
      <c r="G99" s="36">
        <v>219694</v>
      </c>
      <c r="H99" s="15">
        <v>0</v>
      </c>
      <c r="I99" s="15">
        <v>0</v>
      </c>
      <c r="J99" s="15">
        <v>0</v>
      </c>
      <c r="K99" s="15">
        <v>0</v>
      </c>
      <c r="L99" s="15">
        <v>-693831</v>
      </c>
      <c r="M99" s="15">
        <v>0</v>
      </c>
      <c r="N99" s="15">
        <v>-1182224</v>
      </c>
      <c r="O99" s="37">
        <v>89622</v>
      </c>
      <c r="P99" s="36">
        <v>-1145408</v>
      </c>
    </row>
    <row r="100" spans="1:16" s="9" customFormat="1" x14ac:dyDescent="0.2">
      <c r="A100" s="10"/>
      <c r="B100" s="10">
        <v>215</v>
      </c>
      <c r="C100" s="32" t="s">
        <v>120</v>
      </c>
      <c r="D100" s="10"/>
      <c r="E100" s="33">
        <v>7.3103002535427914E-3</v>
      </c>
      <c r="F100" s="36">
        <v>350626</v>
      </c>
      <c r="G100" s="36">
        <v>182826</v>
      </c>
      <c r="H100" s="15">
        <v>0</v>
      </c>
      <c r="I100" s="15">
        <v>0</v>
      </c>
      <c r="J100" s="15">
        <v>0</v>
      </c>
      <c r="K100" s="15">
        <v>0</v>
      </c>
      <c r="L100" s="15">
        <v>-577396</v>
      </c>
      <c r="M100" s="15">
        <v>0</v>
      </c>
      <c r="N100" s="15">
        <v>-983830</v>
      </c>
      <c r="O100" s="37">
        <v>37665</v>
      </c>
      <c r="P100" s="36">
        <v>-990109</v>
      </c>
    </row>
    <row r="101" spans="1:16" s="9" customFormat="1" x14ac:dyDescent="0.2">
      <c r="A101" s="10"/>
      <c r="B101" s="10">
        <v>216</v>
      </c>
      <c r="C101" s="32" t="s">
        <v>121</v>
      </c>
      <c r="D101" s="10"/>
      <c r="E101" s="33">
        <v>3.6405911170944723E-2</v>
      </c>
      <c r="F101" s="36">
        <v>1746147</v>
      </c>
      <c r="G101" s="36">
        <v>910488</v>
      </c>
      <c r="H101" s="15">
        <v>0</v>
      </c>
      <c r="I101" s="15">
        <v>0</v>
      </c>
      <c r="J101" s="15">
        <v>0</v>
      </c>
      <c r="K101" s="15">
        <v>0</v>
      </c>
      <c r="L101" s="15">
        <v>-2875481</v>
      </c>
      <c r="M101" s="15">
        <v>0</v>
      </c>
      <c r="N101" s="15">
        <v>-4899555</v>
      </c>
      <c r="O101" s="37">
        <v>810705</v>
      </c>
      <c r="P101" s="36">
        <v>-4307696</v>
      </c>
    </row>
    <row r="102" spans="1:16" s="9" customFormat="1" x14ac:dyDescent="0.2">
      <c r="A102" s="10"/>
      <c r="B102" s="10">
        <v>217</v>
      </c>
      <c r="C102" s="32" t="s">
        <v>122</v>
      </c>
      <c r="D102" s="10"/>
      <c r="E102" s="33">
        <v>1.5114060591334537E-2</v>
      </c>
      <c r="F102" s="36">
        <v>724920</v>
      </c>
      <c r="G102" s="36">
        <v>377993</v>
      </c>
      <c r="H102" s="15">
        <v>0</v>
      </c>
      <c r="I102" s="15">
        <v>0</v>
      </c>
      <c r="J102" s="15">
        <v>0</v>
      </c>
      <c r="K102" s="15">
        <v>0</v>
      </c>
      <c r="L102" s="15">
        <v>-1193768</v>
      </c>
      <c r="M102" s="15">
        <v>0</v>
      </c>
      <c r="N102" s="15">
        <v>-2034070</v>
      </c>
      <c r="O102" s="37">
        <v>226676</v>
      </c>
      <c r="P102" s="36">
        <v>-1898249</v>
      </c>
    </row>
    <row r="103" spans="1:16" s="9" customFormat="1" x14ac:dyDescent="0.2">
      <c r="A103" s="10"/>
      <c r="B103" s="10">
        <v>218</v>
      </c>
      <c r="C103" s="32" t="s">
        <v>123</v>
      </c>
      <c r="D103" s="10"/>
      <c r="E103" s="33">
        <v>1.5139732765382288E-3</v>
      </c>
      <c r="F103" s="36">
        <v>72615</v>
      </c>
      <c r="G103" s="36">
        <v>37863</v>
      </c>
      <c r="H103" s="15">
        <v>0</v>
      </c>
      <c r="I103" s="15">
        <v>0</v>
      </c>
      <c r="J103" s="15">
        <v>0</v>
      </c>
      <c r="K103" s="15">
        <v>0</v>
      </c>
      <c r="L103" s="15">
        <v>-119580</v>
      </c>
      <c r="M103" s="15">
        <v>0</v>
      </c>
      <c r="N103" s="15">
        <v>-203753</v>
      </c>
      <c r="O103" s="37">
        <v>-24025</v>
      </c>
      <c r="P103" s="36">
        <v>-236880</v>
      </c>
    </row>
    <row r="104" spans="1:16" s="9" customFormat="1" x14ac:dyDescent="0.2">
      <c r="A104" s="10"/>
      <c r="B104" s="10">
        <v>219</v>
      </c>
      <c r="C104" s="32" t="s">
        <v>124</v>
      </c>
      <c r="D104" s="10"/>
      <c r="E104" s="33">
        <v>0</v>
      </c>
      <c r="F104" s="36">
        <v>0</v>
      </c>
      <c r="G104" s="36">
        <v>0</v>
      </c>
      <c r="H104" s="15">
        <v>0</v>
      </c>
      <c r="I104" s="15">
        <v>0</v>
      </c>
      <c r="J104" s="15">
        <v>0</v>
      </c>
      <c r="K104" s="15">
        <v>0</v>
      </c>
      <c r="L104" s="15">
        <v>0</v>
      </c>
      <c r="M104" s="15">
        <v>0</v>
      </c>
      <c r="N104" s="15">
        <v>0</v>
      </c>
      <c r="O104" s="37">
        <v>0</v>
      </c>
      <c r="P104" s="36">
        <v>0</v>
      </c>
    </row>
    <row r="105" spans="1:16" s="9" customFormat="1" x14ac:dyDescent="0.2">
      <c r="A105" s="10"/>
      <c r="B105" s="10">
        <v>220</v>
      </c>
      <c r="C105" s="32" t="s">
        <v>125</v>
      </c>
      <c r="D105" s="10"/>
      <c r="E105" s="33">
        <v>0</v>
      </c>
      <c r="F105" s="36">
        <v>0</v>
      </c>
      <c r="G105" s="36">
        <v>0</v>
      </c>
      <c r="H105" s="15">
        <v>0</v>
      </c>
      <c r="I105" s="15">
        <v>0</v>
      </c>
      <c r="J105" s="15">
        <v>0</v>
      </c>
      <c r="K105" s="15">
        <v>0</v>
      </c>
      <c r="L105" s="15">
        <v>0</v>
      </c>
      <c r="M105" s="15">
        <v>0</v>
      </c>
      <c r="N105" s="15">
        <v>0</v>
      </c>
      <c r="O105" s="37">
        <v>0</v>
      </c>
      <c r="P105" s="36">
        <v>0</v>
      </c>
    </row>
    <row r="106" spans="1:16" s="9" customFormat="1" x14ac:dyDescent="0.2">
      <c r="A106" s="10"/>
      <c r="B106" s="10">
        <v>221</v>
      </c>
      <c r="C106" s="32" t="s">
        <v>126</v>
      </c>
      <c r="D106" s="10"/>
      <c r="E106" s="33">
        <v>2.536406953278101E-2</v>
      </c>
      <c r="F106" s="36">
        <v>1216544</v>
      </c>
      <c r="G106" s="36">
        <v>634339</v>
      </c>
      <c r="H106" s="15">
        <v>0</v>
      </c>
      <c r="I106" s="15">
        <v>0</v>
      </c>
      <c r="J106" s="15">
        <v>0</v>
      </c>
      <c r="K106" s="15">
        <v>0</v>
      </c>
      <c r="L106" s="15">
        <v>-2003353</v>
      </c>
      <c r="M106" s="15">
        <v>0</v>
      </c>
      <c r="N106" s="15">
        <v>-3413530</v>
      </c>
      <c r="O106" s="37">
        <v>237929</v>
      </c>
      <c r="P106" s="36">
        <v>-3328071</v>
      </c>
    </row>
    <row r="107" spans="1:16" s="9" customFormat="1" x14ac:dyDescent="0.2">
      <c r="A107" s="10"/>
      <c r="B107" s="10">
        <v>222</v>
      </c>
      <c r="C107" s="32" t="s">
        <v>127</v>
      </c>
      <c r="D107" s="10"/>
      <c r="E107" s="33">
        <v>1.8056705557117231E-3</v>
      </c>
      <c r="F107" s="36">
        <v>86606</v>
      </c>
      <c r="G107" s="36">
        <v>45159</v>
      </c>
      <c r="H107" s="15">
        <v>0</v>
      </c>
      <c r="I107" s="15">
        <v>0</v>
      </c>
      <c r="J107" s="15">
        <v>0</v>
      </c>
      <c r="K107" s="15">
        <v>0</v>
      </c>
      <c r="L107" s="15">
        <v>-142619</v>
      </c>
      <c r="M107" s="15">
        <v>0</v>
      </c>
      <c r="N107" s="15">
        <v>-243010</v>
      </c>
      <c r="O107" s="37">
        <v>247</v>
      </c>
      <c r="P107" s="36">
        <v>-253617</v>
      </c>
    </row>
    <row r="108" spans="1:16" s="9" customFormat="1" x14ac:dyDescent="0.2">
      <c r="A108" s="10"/>
      <c r="B108" s="10">
        <v>223</v>
      </c>
      <c r="C108" s="32" t="s">
        <v>128</v>
      </c>
      <c r="D108" s="10"/>
      <c r="E108" s="33">
        <v>2.4643349058904355E-3</v>
      </c>
      <c r="F108" s="36">
        <v>118198</v>
      </c>
      <c r="G108" s="36">
        <v>61631</v>
      </c>
      <c r="H108" s="15">
        <v>0</v>
      </c>
      <c r="I108" s="15">
        <v>0</v>
      </c>
      <c r="J108" s="15">
        <v>0</v>
      </c>
      <c r="K108" s="15">
        <v>0</v>
      </c>
      <c r="L108" s="15">
        <v>-194643</v>
      </c>
      <c r="M108" s="15">
        <v>0</v>
      </c>
      <c r="N108" s="15">
        <v>-331653</v>
      </c>
      <c r="O108" s="37">
        <v>83106</v>
      </c>
      <c r="P108" s="36">
        <v>-263361</v>
      </c>
    </row>
    <row r="109" spans="1:16" s="9" customFormat="1" x14ac:dyDescent="0.2">
      <c r="A109" s="10"/>
      <c r="B109" s="10">
        <v>226</v>
      </c>
      <c r="C109" s="32" t="s">
        <v>129</v>
      </c>
      <c r="D109" s="10"/>
      <c r="E109" s="33">
        <v>1.3395942908516563E-4</v>
      </c>
      <c r="F109" s="36">
        <v>6425</v>
      </c>
      <c r="G109" s="36">
        <v>3350</v>
      </c>
      <c r="H109" s="15">
        <v>0</v>
      </c>
      <c r="I109" s="15">
        <v>0</v>
      </c>
      <c r="J109" s="15">
        <v>0</v>
      </c>
      <c r="K109" s="15">
        <v>0</v>
      </c>
      <c r="L109" s="15">
        <v>-10581</v>
      </c>
      <c r="M109" s="15">
        <v>0</v>
      </c>
      <c r="N109" s="15">
        <v>-18028</v>
      </c>
      <c r="O109" s="37">
        <v>6273</v>
      </c>
      <c r="P109" s="36">
        <v>-12561</v>
      </c>
    </row>
    <row r="110" spans="1:16" s="9" customFormat="1" x14ac:dyDescent="0.2">
      <c r="A110" s="10"/>
      <c r="B110" s="10">
        <v>229</v>
      </c>
      <c r="C110" s="32" t="s">
        <v>130</v>
      </c>
      <c r="D110" s="10"/>
      <c r="E110" s="33">
        <v>9.372186323730684E-3</v>
      </c>
      <c r="F110" s="36">
        <v>449521</v>
      </c>
      <c r="G110" s="36">
        <v>234392</v>
      </c>
      <c r="H110" s="15">
        <v>0</v>
      </c>
      <c r="I110" s="15">
        <v>0</v>
      </c>
      <c r="J110" s="15">
        <v>0</v>
      </c>
      <c r="K110" s="15">
        <v>0</v>
      </c>
      <c r="L110" s="15">
        <v>-740252</v>
      </c>
      <c r="M110" s="15">
        <v>0</v>
      </c>
      <c r="N110" s="15">
        <v>-1261321</v>
      </c>
      <c r="O110" s="37">
        <v>-179026</v>
      </c>
      <c r="P110" s="36">
        <v>-1496686</v>
      </c>
    </row>
    <row r="111" spans="1:16" s="9" customFormat="1" x14ac:dyDescent="0.2">
      <c r="A111" s="10"/>
      <c r="B111" s="10">
        <v>230</v>
      </c>
      <c r="C111" s="32" t="s">
        <v>131</v>
      </c>
      <c r="D111" s="10"/>
      <c r="E111" s="33">
        <v>0</v>
      </c>
      <c r="F111" s="36">
        <v>0</v>
      </c>
      <c r="G111" s="36">
        <v>0</v>
      </c>
      <c r="H111" s="15">
        <v>0</v>
      </c>
      <c r="I111" s="15">
        <v>0</v>
      </c>
      <c r="J111" s="15">
        <v>0</v>
      </c>
      <c r="K111" s="15">
        <v>0</v>
      </c>
      <c r="L111" s="15">
        <v>0</v>
      </c>
      <c r="M111" s="15">
        <v>0</v>
      </c>
      <c r="N111" s="15">
        <v>0</v>
      </c>
      <c r="O111" s="37">
        <v>0</v>
      </c>
      <c r="P111" s="36">
        <v>0</v>
      </c>
    </row>
    <row r="112" spans="1:16" s="9" customFormat="1" x14ac:dyDescent="0.2">
      <c r="A112" s="10"/>
      <c r="B112" s="10">
        <v>231</v>
      </c>
      <c r="C112" s="32" t="s">
        <v>132</v>
      </c>
      <c r="D112" s="10"/>
      <c r="E112" s="33">
        <v>0</v>
      </c>
      <c r="F112" s="36">
        <v>0</v>
      </c>
      <c r="G112" s="36">
        <v>0</v>
      </c>
      <c r="H112" s="15">
        <v>0</v>
      </c>
      <c r="I112" s="15">
        <v>0</v>
      </c>
      <c r="J112" s="15">
        <v>0</v>
      </c>
      <c r="K112" s="15">
        <v>0</v>
      </c>
      <c r="L112" s="15">
        <v>0</v>
      </c>
      <c r="M112" s="15">
        <v>0</v>
      </c>
      <c r="N112" s="15">
        <v>0</v>
      </c>
      <c r="O112" s="37">
        <v>0</v>
      </c>
      <c r="P112" s="36">
        <v>0</v>
      </c>
    </row>
    <row r="113" spans="1:16" s="9" customFormat="1" x14ac:dyDescent="0.2">
      <c r="A113" s="10"/>
      <c r="B113" s="10">
        <v>232</v>
      </c>
      <c r="C113" s="32" t="s">
        <v>133</v>
      </c>
      <c r="D113" s="10"/>
      <c r="E113" s="33">
        <v>0</v>
      </c>
      <c r="F113" s="36">
        <v>0</v>
      </c>
      <c r="G113" s="36">
        <v>0</v>
      </c>
      <c r="H113" s="15">
        <v>0</v>
      </c>
      <c r="I113" s="15">
        <v>0</v>
      </c>
      <c r="J113" s="15">
        <v>0</v>
      </c>
      <c r="K113" s="15">
        <v>0</v>
      </c>
      <c r="L113" s="15">
        <v>0</v>
      </c>
      <c r="M113" s="15">
        <v>0</v>
      </c>
      <c r="N113" s="15">
        <v>0</v>
      </c>
      <c r="O113" s="37">
        <v>0</v>
      </c>
      <c r="P113" s="36">
        <v>0</v>
      </c>
    </row>
    <row r="114" spans="1:16" s="9" customFormat="1" x14ac:dyDescent="0.2">
      <c r="A114" s="10"/>
      <c r="B114" s="10">
        <v>233</v>
      </c>
      <c r="C114" s="32" t="s">
        <v>134</v>
      </c>
      <c r="D114" s="10"/>
      <c r="E114" s="33">
        <v>8.2913303237974794E-5</v>
      </c>
      <c r="F114" s="36">
        <v>3977</v>
      </c>
      <c r="G114" s="36">
        <v>2074</v>
      </c>
      <c r="H114" s="15">
        <v>0</v>
      </c>
      <c r="I114" s="15">
        <v>0</v>
      </c>
      <c r="J114" s="15">
        <v>0</v>
      </c>
      <c r="K114" s="15">
        <v>0</v>
      </c>
      <c r="L114" s="15">
        <v>-6549</v>
      </c>
      <c r="M114" s="15">
        <v>0</v>
      </c>
      <c r="N114" s="15">
        <v>-11159</v>
      </c>
      <c r="O114" s="37">
        <v>-2578</v>
      </c>
      <c r="P114" s="36">
        <v>-14235</v>
      </c>
    </row>
    <row r="115" spans="1:16" s="9" customFormat="1" x14ac:dyDescent="0.2">
      <c r="A115" s="10"/>
      <c r="B115" s="10">
        <v>234</v>
      </c>
      <c r="C115" s="32" t="s">
        <v>135</v>
      </c>
      <c r="D115" s="10"/>
      <c r="E115" s="33">
        <v>8.5758109587044597E-4</v>
      </c>
      <c r="F115" s="36">
        <v>41132</v>
      </c>
      <c r="G115" s="36">
        <v>21448</v>
      </c>
      <c r="H115" s="15">
        <v>0</v>
      </c>
      <c r="I115" s="15">
        <v>0</v>
      </c>
      <c r="J115" s="15">
        <v>0</v>
      </c>
      <c r="K115" s="15">
        <v>0</v>
      </c>
      <c r="L115" s="15">
        <v>-67735</v>
      </c>
      <c r="M115" s="15">
        <v>0</v>
      </c>
      <c r="N115" s="15">
        <v>-115414</v>
      </c>
      <c r="O115" s="37">
        <v>12117</v>
      </c>
      <c r="P115" s="36">
        <v>-108452</v>
      </c>
    </row>
    <row r="116" spans="1:16" s="9" customFormat="1" x14ac:dyDescent="0.2">
      <c r="A116" s="10"/>
      <c r="B116" s="10">
        <v>236</v>
      </c>
      <c r="C116" s="32" t="s">
        <v>136</v>
      </c>
      <c r="D116" s="10"/>
      <c r="E116" s="33">
        <v>6.9565168613752351E-2</v>
      </c>
      <c r="F116" s="36">
        <v>3336574</v>
      </c>
      <c r="G116" s="36">
        <v>1739779</v>
      </c>
      <c r="H116" s="15">
        <v>0</v>
      </c>
      <c r="I116" s="15">
        <v>0</v>
      </c>
      <c r="J116" s="15">
        <v>0</v>
      </c>
      <c r="K116" s="15">
        <v>0</v>
      </c>
      <c r="L116" s="15">
        <v>-5494529</v>
      </c>
      <c r="M116" s="15">
        <v>0</v>
      </c>
      <c r="N116" s="15">
        <v>-9362172</v>
      </c>
      <c r="O116" s="37">
        <v>1447125</v>
      </c>
      <c r="P116" s="36">
        <v>-8333223</v>
      </c>
    </row>
    <row r="117" spans="1:16" s="9" customFormat="1" x14ac:dyDescent="0.2">
      <c r="A117" s="10"/>
      <c r="B117" s="10">
        <v>238</v>
      </c>
      <c r="C117" s="32" t="s">
        <v>137</v>
      </c>
      <c r="D117" s="10"/>
      <c r="E117" s="33">
        <v>2.279128865412997E-3</v>
      </c>
      <c r="F117" s="36">
        <v>109314</v>
      </c>
      <c r="G117" s="36">
        <v>57000</v>
      </c>
      <c r="H117" s="15">
        <v>0</v>
      </c>
      <c r="I117" s="15">
        <v>0</v>
      </c>
      <c r="J117" s="15">
        <v>0</v>
      </c>
      <c r="K117" s="15">
        <v>0</v>
      </c>
      <c r="L117" s="15">
        <v>-180014</v>
      </c>
      <c r="M117" s="15">
        <v>0</v>
      </c>
      <c r="N117" s="15">
        <v>-306728</v>
      </c>
      <c r="O117" s="37">
        <v>104742</v>
      </c>
      <c r="P117" s="36">
        <v>-215686</v>
      </c>
    </row>
    <row r="118" spans="1:16" s="9" customFormat="1" x14ac:dyDescent="0.2">
      <c r="A118" s="10"/>
      <c r="B118" s="10">
        <v>239</v>
      </c>
      <c r="C118" s="32" t="s">
        <v>138</v>
      </c>
      <c r="D118" s="10"/>
      <c r="E118" s="33">
        <v>3.6822094101841818E-4</v>
      </c>
      <c r="F118" s="36">
        <v>17661</v>
      </c>
      <c r="G118" s="36">
        <v>9209</v>
      </c>
      <c r="H118" s="15">
        <v>0</v>
      </c>
      <c r="I118" s="15">
        <v>0</v>
      </c>
      <c r="J118" s="15">
        <v>0</v>
      </c>
      <c r="K118" s="15">
        <v>0</v>
      </c>
      <c r="L118" s="15">
        <v>-29084</v>
      </c>
      <c r="M118" s="15">
        <v>0</v>
      </c>
      <c r="N118" s="15">
        <v>-49556</v>
      </c>
      <c r="O118" s="37">
        <v>12561</v>
      </c>
      <c r="P118" s="36">
        <v>-39209</v>
      </c>
    </row>
    <row r="119" spans="1:16" s="9" customFormat="1" x14ac:dyDescent="0.2">
      <c r="A119" s="10"/>
      <c r="B119" s="10">
        <v>241</v>
      </c>
      <c r="C119" s="32" t="s">
        <v>139</v>
      </c>
      <c r="D119" s="10"/>
      <c r="E119" s="33">
        <v>1.2334864807605696E-3</v>
      </c>
      <c r="F119" s="36">
        <v>59162</v>
      </c>
      <c r="G119" s="36">
        <v>30849</v>
      </c>
      <c r="H119" s="15">
        <v>0</v>
      </c>
      <c r="I119" s="15">
        <v>0</v>
      </c>
      <c r="J119" s="15">
        <v>0</v>
      </c>
      <c r="K119" s="15">
        <v>0</v>
      </c>
      <c r="L119" s="15">
        <v>-97426</v>
      </c>
      <c r="M119" s="15">
        <v>0</v>
      </c>
      <c r="N119" s="15">
        <v>-166004</v>
      </c>
      <c r="O119" s="37">
        <v>30209</v>
      </c>
      <c r="P119" s="36">
        <v>-143210</v>
      </c>
    </row>
    <row r="120" spans="1:16" s="9" customFormat="1" x14ac:dyDescent="0.2">
      <c r="A120" s="10"/>
      <c r="B120" s="10">
        <v>242</v>
      </c>
      <c r="C120" s="32" t="s">
        <v>140</v>
      </c>
      <c r="D120" s="10"/>
      <c r="E120" s="33">
        <v>9.8974308850830767E-3</v>
      </c>
      <c r="F120" s="36">
        <v>474713</v>
      </c>
      <c r="G120" s="36">
        <v>247528</v>
      </c>
      <c r="H120" s="15">
        <v>0</v>
      </c>
      <c r="I120" s="15">
        <v>0</v>
      </c>
      <c r="J120" s="15">
        <v>0</v>
      </c>
      <c r="K120" s="15">
        <v>0</v>
      </c>
      <c r="L120" s="15">
        <v>-781738</v>
      </c>
      <c r="M120" s="15">
        <v>0</v>
      </c>
      <c r="N120" s="15">
        <v>-1332009</v>
      </c>
      <c r="O120" s="37">
        <v>206113</v>
      </c>
      <c r="P120" s="36">
        <v>-1185393</v>
      </c>
    </row>
    <row r="121" spans="1:16" s="9" customFormat="1" x14ac:dyDescent="0.2">
      <c r="A121" s="10"/>
      <c r="B121" s="10">
        <v>245</v>
      </c>
      <c r="C121" s="32" t="s">
        <v>141</v>
      </c>
      <c r="D121" s="10"/>
      <c r="E121" s="33">
        <v>5.2967696261158016E-4</v>
      </c>
      <c r="F121" s="36">
        <v>25405</v>
      </c>
      <c r="G121" s="36">
        <v>13247</v>
      </c>
      <c r="H121" s="15">
        <v>0</v>
      </c>
      <c r="I121" s="15">
        <v>0</v>
      </c>
      <c r="J121" s="15">
        <v>0</v>
      </c>
      <c r="K121" s="15">
        <v>0</v>
      </c>
      <c r="L121" s="15">
        <v>-41836</v>
      </c>
      <c r="M121" s="15">
        <v>0</v>
      </c>
      <c r="N121" s="15">
        <v>-71285</v>
      </c>
      <c r="O121" s="37">
        <v>27888</v>
      </c>
      <c r="P121" s="36">
        <v>-46581</v>
      </c>
    </row>
    <row r="122" spans="1:16" s="9" customFormat="1" x14ac:dyDescent="0.2">
      <c r="A122" s="10"/>
      <c r="B122" s="10">
        <v>246</v>
      </c>
      <c r="C122" s="32" t="s">
        <v>142</v>
      </c>
      <c r="D122" s="10"/>
      <c r="E122" s="33">
        <v>0</v>
      </c>
      <c r="F122" s="36">
        <v>0</v>
      </c>
      <c r="G122" s="36">
        <v>0</v>
      </c>
      <c r="H122" s="15">
        <v>0</v>
      </c>
      <c r="I122" s="15">
        <v>0</v>
      </c>
      <c r="J122" s="15">
        <v>0</v>
      </c>
      <c r="K122" s="15">
        <v>0</v>
      </c>
      <c r="L122" s="15">
        <v>0</v>
      </c>
      <c r="M122" s="15">
        <v>0</v>
      </c>
      <c r="N122" s="15">
        <v>0</v>
      </c>
      <c r="O122" s="37">
        <v>-139</v>
      </c>
      <c r="P122" s="36">
        <v>-139</v>
      </c>
    </row>
    <row r="123" spans="1:16" s="9" customFormat="1" x14ac:dyDescent="0.2">
      <c r="A123" s="10"/>
      <c r="B123" s="10">
        <v>247</v>
      </c>
      <c r="C123" s="32" t="s">
        <v>143</v>
      </c>
      <c r="D123" s="10"/>
      <c r="E123" s="33">
        <v>4.1845010497652865E-2</v>
      </c>
      <c r="F123" s="36">
        <v>2007024</v>
      </c>
      <c r="G123" s="36">
        <v>1046516</v>
      </c>
      <c r="H123" s="15">
        <v>0</v>
      </c>
      <c r="I123" s="15">
        <v>0</v>
      </c>
      <c r="J123" s="15">
        <v>0</v>
      </c>
      <c r="K123" s="15">
        <v>0</v>
      </c>
      <c r="L123" s="15">
        <v>-3305082</v>
      </c>
      <c r="M123" s="15">
        <v>0</v>
      </c>
      <c r="N123" s="15">
        <v>-5631556</v>
      </c>
      <c r="O123" s="37">
        <v>688863</v>
      </c>
      <c r="P123" s="36">
        <v>-5194235</v>
      </c>
    </row>
    <row r="124" spans="1:16" s="9" customFormat="1" x14ac:dyDescent="0.2">
      <c r="A124" s="10"/>
      <c r="B124" s="10">
        <v>261</v>
      </c>
      <c r="C124" s="32" t="s">
        <v>144</v>
      </c>
      <c r="D124" s="10"/>
      <c r="E124" s="33">
        <v>2.2469400757936437E-3</v>
      </c>
      <c r="F124" s="36">
        <v>107771</v>
      </c>
      <c r="G124" s="36">
        <v>56194</v>
      </c>
      <c r="H124" s="15">
        <v>0</v>
      </c>
      <c r="I124" s="15">
        <v>0</v>
      </c>
      <c r="J124" s="15">
        <v>0</v>
      </c>
      <c r="K124" s="15">
        <v>0</v>
      </c>
      <c r="L124" s="15">
        <v>-177472</v>
      </c>
      <c r="M124" s="15">
        <v>0</v>
      </c>
      <c r="N124" s="15">
        <v>-302396</v>
      </c>
      <c r="O124" s="37">
        <v>-7112</v>
      </c>
      <c r="P124" s="36">
        <v>-323015</v>
      </c>
    </row>
    <row r="125" spans="1:16" s="9" customFormat="1" x14ac:dyDescent="0.2">
      <c r="A125" s="10"/>
      <c r="B125" s="10">
        <v>262</v>
      </c>
      <c r="C125" s="32" t="s">
        <v>145</v>
      </c>
      <c r="D125" s="10"/>
      <c r="E125" s="33">
        <v>8.4860134830622314E-3</v>
      </c>
      <c r="F125" s="36">
        <v>407017</v>
      </c>
      <c r="G125" s="36">
        <v>212230</v>
      </c>
      <c r="H125" s="15">
        <v>0</v>
      </c>
      <c r="I125" s="15">
        <v>0</v>
      </c>
      <c r="J125" s="15">
        <v>0</v>
      </c>
      <c r="K125" s="15">
        <v>0</v>
      </c>
      <c r="L125" s="15">
        <v>-670258</v>
      </c>
      <c r="M125" s="15">
        <v>0</v>
      </c>
      <c r="N125" s="15">
        <v>-1142059</v>
      </c>
      <c r="O125" s="37">
        <v>-158654</v>
      </c>
      <c r="P125" s="36">
        <v>-1351724</v>
      </c>
    </row>
    <row r="126" spans="1:16" s="9" customFormat="1" x14ac:dyDescent="0.2">
      <c r="A126" s="10"/>
      <c r="B126" s="10">
        <v>263</v>
      </c>
      <c r="C126" s="32" t="s">
        <v>146</v>
      </c>
      <c r="D126" s="10"/>
      <c r="E126" s="33">
        <v>1.784630433111805E-4</v>
      </c>
      <c r="F126" s="36">
        <v>8560</v>
      </c>
      <c r="G126" s="36">
        <v>4463</v>
      </c>
      <c r="H126" s="15">
        <v>0</v>
      </c>
      <c r="I126" s="15">
        <v>0</v>
      </c>
      <c r="J126" s="15">
        <v>0</v>
      </c>
      <c r="K126" s="15">
        <v>0</v>
      </c>
      <c r="L126" s="15">
        <v>-14096</v>
      </c>
      <c r="M126" s="15">
        <v>0</v>
      </c>
      <c r="N126" s="15">
        <v>-24018</v>
      </c>
      <c r="O126" s="37">
        <v>-6836</v>
      </c>
      <c r="P126" s="36">
        <v>-31927</v>
      </c>
    </row>
    <row r="127" spans="1:16" s="9" customFormat="1" x14ac:dyDescent="0.2">
      <c r="A127" s="10"/>
      <c r="B127" s="10">
        <v>268</v>
      </c>
      <c r="C127" s="32" t="s">
        <v>147</v>
      </c>
      <c r="D127" s="10"/>
      <c r="E127" s="33">
        <v>3.2553205511797055E-3</v>
      </c>
      <c r="F127" s="36">
        <v>156136</v>
      </c>
      <c r="G127" s="36">
        <v>81413</v>
      </c>
      <c r="H127" s="15">
        <v>0</v>
      </c>
      <c r="I127" s="15">
        <v>0</v>
      </c>
      <c r="J127" s="15">
        <v>0</v>
      </c>
      <c r="K127" s="15">
        <v>0</v>
      </c>
      <c r="L127" s="15">
        <v>-257118</v>
      </c>
      <c r="M127" s="15">
        <v>0</v>
      </c>
      <c r="N127" s="15">
        <v>-438105</v>
      </c>
      <c r="O127" s="37">
        <v>-17926</v>
      </c>
      <c r="P127" s="36">
        <v>-475600</v>
      </c>
    </row>
    <row r="128" spans="1:16" s="9" customFormat="1" x14ac:dyDescent="0.2">
      <c r="A128" s="10"/>
      <c r="B128" s="10">
        <v>270</v>
      </c>
      <c r="C128" s="32" t="s">
        <v>148</v>
      </c>
      <c r="D128" s="10"/>
      <c r="E128" s="33">
        <v>1.0555839616191809E-3</v>
      </c>
      <c r="F128" s="36">
        <v>50629</v>
      </c>
      <c r="G128" s="36">
        <v>26399</v>
      </c>
      <c r="H128" s="15">
        <v>0</v>
      </c>
      <c r="I128" s="15">
        <v>0</v>
      </c>
      <c r="J128" s="15">
        <v>0</v>
      </c>
      <c r="K128" s="15">
        <v>0</v>
      </c>
      <c r="L128" s="15">
        <v>-83374</v>
      </c>
      <c r="M128" s="15">
        <v>0</v>
      </c>
      <c r="N128" s="15">
        <v>-142062</v>
      </c>
      <c r="O128" s="37">
        <v>272991</v>
      </c>
      <c r="P128" s="36">
        <v>124583</v>
      </c>
    </row>
    <row r="129" spans="1:16" s="9" customFormat="1" x14ac:dyDescent="0.2">
      <c r="A129" s="10"/>
      <c r="B129" s="10">
        <v>275</v>
      </c>
      <c r="C129" s="32" t="s">
        <v>149</v>
      </c>
      <c r="D129" s="10"/>
      <c r="E129" s="33">
        <v>1.3832558657883268E-3</v>
      </c>
      <c r="F129" s="36">
        <v>66345</v>
      </c>
      <c r="G129" s="36">
        <v>34594</v>
      </c>
      <c r="H129" s="15">
        <v>0</v>
      </c>
      <c r="I129" s="15">
        <v>0</v>
      </c>
      <c r="J129" s="15">
        <v>0</v>
      </c>
      <c r="K129" s="15">
        <v>0</v>
      </c>
      <c r="L129" s="15">
        <v>-109255</v>
      </c>
      <c r="M129" s="15">
        <v>0</v>
      </c>
      <c r="N129" s="15">
        <v>-186160</v>
      </c>
      <c r="O129" s="37">
        <v>-37081</v>
      </c>
      <c r="P129" s="36">
        <v>-231557</v>
      </c>
    </row>
    <row r="130" spans="1:16" s="9" customFormat="1" x14ac:dyDescent="0.2">
      <c r="A130" s="10"/>
      <c r="B130" s="10">
        <v>276</v>
      </c>
      <c r="C130" s="32" t="s">
        <v>150</v>
      </c>
      <c r="D130" s="10"/>
      <c r="E130" s="33">
        <v>1.8795511497873159E-3</v>
      </c>
      <c r="F130" s="36">
        <v>90149</v>
      </c>
      <c r="G130" s="36">
        <v>47006</v>
      </c>
      <c r="H130" s="15">
        <v>0</v>
      </c>
      <c r="I130" s="15">
        <v>0</v>
      </c>
      <c r="J130" s="15">
        <v>0</v>
      </c>
      <c r="K130" s="15">
        <v>0</v>
      </c>
      <c r="L130" s="15">
        <v>-148454</v>
      </c>
      <c r="M130" s="15">
        <v>0</v>
      </c>
      <c r="N130" s="15">
        <v>-252952</v>
      </c>
      <c r="O130" s="37">
        <v>-108111</v>
      </c>
      <c r="P130" s="36">
        <v>-372362</v>
      </c>
    </row>
    <row r="131" spans="1:16" s="9" customFormat="1" x14ac:dyDescent="0.2">
      <c r="A131" s="10"/>
      <c r="B131" s="10">
        <v>277</v>
      </c>
      <c r="C131" s="32" t="s">
        <v>151</v>
      </c>
      <c r="D131" s="10"/>
      <c r="E131" s="33">
        <v>7.4246981409230187E-4</v>
      </c>
      <c r="F131" s="36">
        <v>35611</v>
      </c>
      <c r="G131" s="36">
        <v>18569</v>
      </c>
      <c r="H131" s="15">
        <v>0</v>
      </c>
      <c r="I131" s="15">
        <v>0</v>
      </c>
      <c r="J131" s="15">
        <v>0</v>
      </c>
      <c r="K131" s="15">
        <v>0</v>
      </c>
      <c r="L131" s="15">
        <v>-58643</v>
      </c>
      <c r="M131" s="15">
        <v>0</v>
      </c>
      <c r="N131" s="15">
        <v>-99923</v>
      </c>
      <c r="O131" s="37">
        <v>255</v>
      </c>
      <c r="P131" s="36">
        <v>-104131</v>
      </c>
    </row>
    <row r="132" spans="1:16" s="9" customFormat="1" x14ac:dyDescent="0.2">
      <c r="A132" s="10"/>
      <c r="B132" s="10">
        <v>278</v>
      </c>
      <c r="C132" s="32" t="s">
        <v>152</v>
      </c>
      <c r="D132" s="10"/>
      <c r="E132" s="33">
        <v>1.2236969386655032E-3</v>
      </c>
      <c r="F132" s="36">
        <v>58693</v>
      </c>
      <c r="G132" s="36">
        <v>30604</v>
      </c>
      <c r="H132" s="15">
        <v>0</v>
      </c>
      <c r="I132" s="15">
        <v>0</v>
      </c>
      <c r="J132" s="15">
        <v>0</v>
      </c>
      <c r="K132" s="15">
        <v>0</v>
      </c>
      <c r="L132" s="15">
        <v>-96652</v>
      </c>
      <c r="M132" s="15">
        <v>0</v>
      </c>
      <c r="N132" s="15">
        <v>-164687</v>
      </c>
      <c r="O132" s="37">
        <v>28414</v>
      </c>
      <c r="P132" s="36">
        <v>-143628</v>
      </c>
    </row>
    <row r="133" spans="1:16" s="9" customFormat="1" x14ac:dyDescent="0.2">
      <c r="A133" s="10"/>
      <c r="B133" s="10">
        <v>279</v>
      </c>
      <c r="C133" s="32" t="s">
        <v>153</v>
      </c>
      <c r="D133" s="10"/>
      <c r="E133" s="33">
        <v>1.254899172331765E-3</v>
      </c>
      <c r="F133" s="36">
        <v>60189</v>
      </c>
      <c r="G133" s="36">
        <v>31384</v>
      </c>
      <c r="H133" s="15">
        <v>0</v>
      </c>
      <c r="I133" s="15">
        <v>0</v>
      </c>
      <c r="J133" s="15">
        <v>0</v>
      </c>
      <c r="K133" s="15">
        <v>0</v>
      </c>
      <c r="L133" s="15">
        <v>-99117</v>
      </c>
      <c r="M133" s="15">
        <v>0</v>
      </c>
      <c r="N133" s="15">
        <v>-168886</v>
      </c>
      <c r="O133" s="37">
        <v>-96151</v>
      </c>
      <c r="P133" s="36">
        <v>-272581</v>
      </c>
    </row>
    <row r="134" spans="1:16" s="9" customFormat="1" x14ac:dyDescent="0.2">
      <c r="A134" s="10"/>
      <c r="B134" s="10">
        <v>280</v>
      </c>
      <c r="C134" s="32" t="s">
        <v>154</v>
      </c>
      <c r="D134" s="10"/>
      <c r="E134" s="33">
        <v>1.5852273429019598E-2</v>
      </c>
      <c r="F134" s="36">
        <v>760327</v>
      </c>
      <c r="G134" s="36">
        <v>396455</v>
      </c>
      <c r="H134" s="15">
        <v>0</v>
      </c>
      <c r="I134" s="15">
        <v>0</v>
      </c>
      <c r="J134" s="15">
        <v>0</v>
      </c>
      <c r="K134" s="15">
        <v>0</v>
      </c>
      <c r="L134" s="15">
        <v>-1252074</v>
      </c>
      <c r="M134" s="15">
        <v>0</v>
      </c>
      <c r="N134" s="15">
        <v>-2133420</v>
      </c>
      <c r="O134" s="37">
        <v>-461236</v>
      </c>
      <c r="P134" s="36">
        <v>-2689948</v>
      </c>
    </row>
    <row r="135" spans="1:16" s="9" customFormat="1" x14ac:dyDescent="0.2">
      <c r="A135" s="10"/>
      <c r="B135" s="10">
        <v>282</v>
      </c>
      <c r="C135" s="32" t="s">
        <v>155</v>
      </c>
      <c r="D135" s="10"/>
      <c r="E135" s="33">
        <v>2.1592719237114744E-3</v>
      </c>
      <c r="F135" s="36">
        <v>103566</v>
      </c>
      <c r="G135" s="36">
        <v>54002</v>
      </c>
      <c r="H135" s="15">
        <v>0</v>
      </c>
      <c r="I135" s="15">
        <v>0</v>
      </c>
      <c r="J135" s="15">
        <v>0</v>
      </c>
      <c r="K135" s="15">
        <v>0</v>
      </c>
      <c r="L135" s="15">
        <v>-170548</v>
      </c>
      <c r="M135" s="15">
        <v>0</v>
      </c>
      <c r="N135" s="15">
        <v>-290598</v>
      </c>
      <c r="O135" s="37">
        <v>54050</v>
      </c>
      <c r="P135" s="36">
        <v>-249528</v>
      </c>
    </row>
    <row r="136" spans="1:16" s="9" customFormat="1" x14ac:dyDescent="0.2">
      <c r="A136" s="10"/>
      <c r="B136" s="10">
        <v>283</v>
      </c>
      <c r="C136" s="32" t="s">
        <v>156</v>
      </c>
      <c r="D136" s="10"/>
      <c r="E136" s="33">
        <v>4.098749038280238E-3</v>
      </c>
      <c r="F136" s="36">
        <v>196589</v>
      </c>
      <c r="G136" s="36">
        <v>102507</v>
      </c>
      <c r="H136" s="15">
        <v>0</v>
      </c>
      <c r="I136" s="15">
        <v>0</v>
      </c>
      <c r="J136" s="15">
        <v>0</v>
      </c>
      <c r="K136" s="15">
        <v>0</v>
      </c>
      <c r="L136" s="15">
        <v>-323735</v>
      </c>
      <c r="M136" s="15">
        <v>0</v>
      </c>
      <c r="N136" s="15">
        <v>-551615</v>
      </c>
      <c r="O136" s="37">
        <v>-255577</v>
      </c>
      <c r="P136" s="36">
        <v>-831831</v>
      </c>
    </row>
    <row r="137" spans="1:16" s="9" customFormat="1" x14ac:dyDescent="0.2">
      <c r="A137" s="10"/>
      <c r="B137" s="10">
        <v>284</v>
      </c>
      <c r="C137" s="32" t="s">
        <v>157</v>
      </c>
      <c r="D137" s="10"/>
      <c r="E137" s="33">
        <v>5.4924435181158339E-4</v>
      </c>
      <c r="F137" s="36">
        <v>26344</v>
      </c>
      <c r="G137" s="36">
        <v>13736</v>
      </c>
      <c r="H137" s="15">
        <v>0</v>
      </c>
      <c r="I137" s="15">
        <v>0</v>
      </c>
      <c r="J137" s="15">
        <v>0</v>
      </c>
      <c r="K137" s="15">
        <v>0</v>
      </c>
      <c r="L137" s="15">
        <v>-43381</v>
      </c>
      <c r="M137" s="15">
        <v>0</v>
      </c>
      <c r="N137" s="15">
        <v>-73918</v>
      </c>
      <c r="O137" s="37">
        <v>-16575</v>
      </c>
      <c r="P137" s="36">
        <v>-93794</v>
      </c>
    </row>
    <row r="138" spans="1:16" s="9" customFormat="1" x14ac:dyDescent="0.2">
      <c r="A138" s="10"/>
      <c r="B138" s="10">
        <v>285</v>
      </c>
      <c r="C138" s="32" t="s">
        <v>158</v>
      </c>
      <c r="D138" s="10"/>
      <c r="E138" s="33">
        <v>2.0729896279596842E-3</v>
      </c>
      <c r="F138" s="36">
        <v>99427</v>
      </c>
      <c r="G138" s="36">
        <v>51844</v>
      </c>
      <c r="H138" s="15">
        <v>0</v>
      </c>
      <c r="I138" s="15">
        <v>0</v>
      </c>
      <c r="J138" s="15">
        <v>0</v>
      </c>
      <c r="K138" s="15">
        <v>0</v>
      </c>
      <c r="L138" s="15">
        <v>-163733</v>
      </c>
      <c r="M138" s="15">
        <v>0</v>
      </c>
      <c r="N138" s="15">
        <v>-278986</v>
      </c>
      <c r="O138" s="37">
        <v>39243</v>
      </c>
      <c r="P138" s="36">
        <v>-252205</v>
      </c>
    </row>
    <row r="139" spans="1:16" s="9" customFormat="1" x14ac:dyDescent="0.2">
      <c r="A139" s="10"/>
      <c r="B139" s="10">
        <v>286</v>
      </c>
      <c r="C139" s="32" t="s">
        <v>159</v>
      </c>
      <c r="D139" s="10"/>
      <c r="E139" s="33">
        <v>2.6767242802116795E-3</v>
      </c>
      <c r="F139" s="36">
        <v>128384</v>
      </c>
      <c r="G139" s="36">
        <v>66943</v>
      </c>
      <c r="H139" s="15">
        <v>0</v>
      </c>
      <c r="I139" s="15">
        <v>0</v>
      </c>
      <c r="J139" s="15">
        <v>0</v>
      </c>
      <c r="K139" s="15">
        <v>0</v>
      </c>
      <c r="L139" s="15">
        <v>-211418</v>
      </c>
      <c r="M139" s="15">
        <v>0</v>
      </c>
      <c r="N139" s="15">
        <v>-360237</v>
      </c>
      <c r="O139" s="37">
        <v>-68610</v>
      </c>
      <c r="P139" s="36">
        <v>-444938</v>
      </c>
    </row>
    <row r="140" spans="1:16" s="9" customFormat="1" x14ac:dyDescent="0.2">
      <c r="A140" s="10"/>
      <c r="B140" s="10">
        <v>287</v>
      </c>
      <c r="C140" s="32" t="s">
        <v>160</v>
      </c>
      <c r="D140" s="10"/>
      <c r="E140" s="33">
        <v>6.9977224048490064E-4</v>
      </c>
      <c r="F140" s="36">
        <v>33563</v>
      </c>
      <c r="G140" s="36">
        <v>17501</v>
      </c>
      <c r="H140" s="15">
        <v>0</v>
      </c>
      <c r="I140" s="15">
        <v>0</v>
      </c>
      <c r="J140" s="15">
        <v>0</v>
      </c>
      <c r="K140" s="15">
        <v>0</v>
      </c>
      <c r="L140" s="15">
        <v>-55271</v>
      </c>
      <c r="M140" s="15">
        <v>0</v>
      </c>
      <c r="N140" s="15">
        <v>-94176</v>
      </c>
      <c r="O140" s="37">
        <v>-28757</v>
      </c>
      <c r="P140" s="36">
        <v>-127140</v>
      </c>
    </row>
    <row r="141" spans="1:16" s="9" customFormat="1" x14ac:dyDescent="0.2">
      <c r="A141" s="10"/>
      <c r="B141" s="10">
        <v>288</v>
      </c>
      <c r="C141" s="32" t="s">
        <v>161</v>
      </c>
      <c r="D141" s="10"/>
      <c r="E141" s="33">
        <v>1.2963370284309011E-3</v>
      </c>
      <c r="F141" s="36">
        <v>62177</v>
      </c>
      <c r="G141" s="36">
        <v>32421</v>
      </c>
      <c r="H141" s="15">
        <v>0</v>
      </c>
      <c r="I141" s="15">
        <v>0</v>
      </c>
      <c r="J141" s="15">
        <v>0</v>
      </c>
      <c r="K141" s="15">
        <v>0</v>
      </c>
      <c r="L141" s="15">
        <v>-102390</v>
      </c>
      <c r="M141" s="15">
        <v>0</v>
      </c>
      <c r="N141" s="15">
        <v>-174463</v>
      </c>
      <c r="O141" s="37">
        <v>-14526</v>
      </c>
      <c r="P141" s="36">
        <v>-196781</v>
      </c>
    </row>
    <row r="142" spans="1:16" s="9" customFormat="1" x14ac:dyDescent="0.2">
      <c r="A142" s="10"/>
      <c r="B142" s="10">
        <v>290</v>
      </c>
      <c r="C142" s="32" t="s">
        <v>162</v>
      </c>
      <c r="D142" s="10"/>
      <c r="E142" s="33">
        <v>3.0395012033246835E-3</v>
      </c>
      <c r="F142" s="36">
        <v>145784</v>
      </c>
      <c r="G142" s="36">
        <v>76016</v>
      </c>
      <c r="H142" s="15">
        <v>0</v>
      </c>
      <c r="I142" s="15">
        <v>0</v>
      </c>
      <c r="J142" s="15">
        <v>0</v>
      </c>
      <c r="K142" s="15">
        <v>0</v>
      </c>
      <c r="L142" s="15">
        <v>-240072</v>
      </c>
      <c r="M142" s="15">
        <v>0</v>
      </c>
      <c r="N142" s="15">
        <v>-409060</v>
      </c>
      <c r="O142" s="37">
        <v>-46837</v>
      </c>
      <c r="P142" s="36">
        <v>-474169</v>
      </c>
    </row>
    <row r="143" spans="1:16" s="9" customFormat="1" x14ac:dyDescent="0.2">
      <c r="A143" s="10"/>
      <c r="B143" s="10">
        <v>291</v>
      </c>
      <c r="C143" s="32" t="s">
        <v>163</v>
      </c>
      <c r="D143" s="10"/>
      <c r="E143" s="33">
        <v>2.0643102745705093E-3</v>
      </c>
      <c r="F143" s="36">
        <v>99011</v>
      </c>
      <c r="G143" s="36">
        <v>51627</v>
      </c>
      <c r="H143" s="15">
        <v>0</v>
      </c>
      <c r="I143" s="15">
        <v>0</v>
      </c>
      <c r="J143" s="15">
        <v>0</v>
      </c>
      <c r="K143" s="15">
        <v>0</v>
      </c>
      <c r="L143" s="15">
        <v>-163047</v>
      </c>
      <c r="M143" s="15">
        <v>0</v>
      </c>
      <c r="N143" s="15">
        <v>-277818</v>
      </c>
      <c r="O143" s="37">
        <v>-21395</v>
      </c>
      <c r="P143" s="36">
        <v>-311622</v>
      </c>
    </row>
    <row r="144" spans="1:16" s="9" customFormat="1" x14ac:dyDescent="0.2">
      <c r="A144" s="10"/>
      <c r="B144" s="10">
        <v>292</v>
      </c>
      <c r="C144" s="32" t="s">
        <v>164</v>
      </c>
      <c r="D144" s="10"/>
      <c r="E144" s="33">
        <v>1.6264181005667822E-3</v>
      </c>
      <c r="F144" s="36">
        <v>78008</v>
      </c>
      <c r="G144" s="36">
        <v>40676</v>
      </c>
      <c r="H144" s="15">
        <v>0</v>
      </c>
      <c r="I144" s="15">
        <v>0</v>
      </c>
      <c r="J144" s="15">
        <v>0</v>
      </c>
      <c r="K144" s="15">
        <v>0</v>
      </c>
      <c r="L144" s="15">
        <v>-128461</v>
      </c>
      <c r="M144" s="15">
        <v>0</v>
      </c>
      <c r="N144" s="15">
        <v>-218885</v>
      </c>
      <c r="O144" s="37">
        <v>-1246</v>
      </c>
      <c r="P144" s="36">
        <v>-229908</v>
      </c>
    </row>
    <row r="145" spans="1:16" s="9" customFormat="1" x14ac:dyDescent="0.2">
      <c r="A145" s="10"/>
      <c r="B145" s="10">
        <v>293</v>
      </c>
      <c r="C145" s="32" t="s">
        <v>165</v>
      </c>
      <c r="D145" s="10"/>
      <c r="E145" s="33">
        <v>3.1367792958677835E-3</v>
      </c>
      <c r="F145" s="36">
        <v>150450</v>
      </c>
      <c r="G145" s="36">
        <v>78449</v>
      </c>
      <c r="H145" s="15">
        <v>0</v>
      </c>
      <c r="I145" s="15">
        <v>0</v>
      </c>
      <c r="J145" s="15">
        <v>0</v>
      </c>
      <c r="K145" s="15">
        <v>0</v>
      </c>
      <c r="L145" s="15">
        <v>-247755</v>
      </c>
      <c r="M145" s="15">
        <v>0</v>
      </c>
      <c r="N145" s="15">
        <v>-422152</v>
      </c>
      <c r="O145" s="37">
        <v>-211311</v>
      </c>
      <c r="P145" s="36">
        <v>-652319</v>
      </c>
    </row>
    <row r="146" spans="1:16" s="9" customFormat="1" x14ac:dyDescent="0.2">
      <c r="A146" s="10"/>
      <c r="B146" s="10">
        <v>294</v>
      </c>
      <c r="C146" s="32" t="s">
        <v>166</v>
      </c>
      <c r="D146" s="10"/>
      <c r="E146" s="33">
        <v>1.5223477248275915E-3</v>
      </c>
      <c r="F146" s="36">
        <v>73017</v>
      </c>
      <c r="G146" s="36">
        <v>38073</v>
      </c>
      <c r="H146" s="15">
        <v>0</v>
      </c>
      <c r="I146" s="15">
        <v>0</v>
      </c>
      <c r="J146" s="15">
        <v>0</v>
      </c>
      <c r="K146" s="15">
        <v>0</v>
      </c>
      <c r="L146" s="15">
        <v>-120241</v>
      </c>
      <c r="M146" s="15">
        <v>0</v>
      </c>
      <c r="N146" s="15">
        <v>-204880</v>
      </c>
      <c r="O146" s="37">
        <v>9030</v>
      </c>
      <c r="P146" s="36">
        <v>-205001</v>
      </c>
    </row>
    <row r="147" spans="1:16" s="9" customFormat="1" x14ac:dyDescent="0.2">
      <c r="A147" s="10"/>
      <c r="B147" s="10">
        <v>295</v>
      </c>
      <c r="C147" s="32" t="s">
        <v>167</v>
      </c>
      <c r="D147" s="10"/>
      <c r="E147" s="33">
        <v>8.0925764726111245E-3</v>
      </c>
      <c r="F147" s="36">
        <v>388147</v>
      </c>
      <c r="G147" s="36">
        <v>202390</v>
      </c>
      <c r="H147" s="15">
        <v>0</v>
      </c>
      <c r="I147" s="15">
        <v>0</v>
      </c>
      <c r="J147" s="15">
        <v>0</v>
      </c>
      <c r="K147" s="15">
        <v>0</v>
      </c>
      <c r="L147" s="15">
        <v>-639183</v>
      </c>
      <c r="M147" s="15">
        <v>0</v>
      </c>
      <c r="N147" s="15">
        <v>-1089110</v>
      </c>
      <c r="O147" s="37">
        <v>-562520</v>
      </c>
      <c r="P147" s="36">
        <v>-1700276</v>
      </c>
    </row>
    <row r="148" spans="1:16" s="9" customFormat="1" x14ac:dyDescent="0.2">
      <c r="A148" s="10"/>
      <c r="B148" s="10">
        <v>296</v>
      </c>
      <c r="C148" s="32" t="s">
        <v>168</v>
      </c>
      <c r="D148" s="10"/>
      <c r="E148" s="33">
        <v>1.3672136807560153E-3</v>
      </c>
      <c r="F148" s="36">
        <v>65576</v>
      </c>
      <c r="G148" s="36">
        <v>34193</v>
      </c>
      <c r="H148" s="15">
        <v>0</v>
      </c>
      <c r="I148" s="15">
        <v>0</v>
      </c>
      <c r="J148" s="15">
        <v>0</v>
      </c>
      <c r="K148" s="15">
        <v>0</v>
      </c>
      <c r="L148" s="15">
        <v>-107988</v>
      </c>
      <c r="M148" s="15">
        <v>0</v>
      </c>
      <c r="N148" s="15">
        <v>-184001</v>
      </c>
      <c r="O148" s="37">
        <v>8378</v>
      </c>
      <c r="P148" s="36">
        <v>-183842</v>
      </c>
    </row>
    <row r="149" spans="1:16" s="9" customFormat="1" x14ac:dyDescent="0.2">
      <c r="A149" s="10"/>
      <c r="B149" s="10">
        <v>297</v>
      </c>
      <c r="C149" s="32" t="s">
        <v>169</v>
      </c>
      <c r="D149" s="10"/>
      <c r="E149" s="33">
        <v>2.4446956760367775E-3</v>
      </c>
      <c r="F149" s="36">
        <v>117256</v>
      </c>
      <c r="G149" s="36">
        <v>61140</v>
      </c>
      <c r="H149" s="15">
        <v>0</v>
      </c>
      <c r="I149" s="15">
        <v>0</v>
      </c>
      <c r="J149" s="15">
        <v>0</v>
      </c>
      <c r="K149" s="15">
        <v>0</v>
      </c>
      <c r="L149" s="15">
        <v>-193092</v>
      </c>
      <c r="M149" s="15">
        <v>0</v>
      </c>
      <c r="N149" s="15">
        <v>-329010</v>
      </c>
      <c r="O149" s="37">
        <v>25704</v>
      </c>
      <c r="P149" s="36">
        <v>-318002</v>
      </c>
    </row>
    <row r="150" spans="1:16" s="9" customFormat="1" x14ac:dyDescent="0.2">
      <c r="A150" s="10"/>
      <c r="B150" s="10">
        <v>298</v>
      </c>
      <c r="C150" s="32" t="s">
        <v>170</v>
      </c>
      <c r="D150" s="10"/>
      <c r="E150" s="33">
        <v>2.5127839085723764E-3</v>
      </c>
      <c r="F150" s="36">
        <v>120521</v>
      </c>
      <c r="G150" s="36">
        <v>62843</v>
      </c>
      <c r="H150" s="15">
        <v>0</v>
      </c>
      <c r="I150" s="15">
        <v>0</v>
      </c>
      <c r="J150" s="15">
        <v>0</v>
      </c>
      <c r="K150" s="15">
        <v>0</v>
      </c>
      <c r="L150" s="15">
        <v>-198469</v>
      </c>
      <c r="M150" s="15">
        <v>0</v>
      </c>
      <c r="N150" s="15">
        <v>-338174</v>
      </c>
      <c r="O150" s="37">
        <v>-34653</v>
      </c>
      <c r="P150" s="36">
        <v>-387932</v>
      </c>
    </row>
    <row r="151" spans="1:16" s="9" customFormat="1" x14ac:dyDescent="0.2">
      <c r="A151" s="10"/>
      <c r="B151" s="10">
        <v>299</v>
      </c>
      <c r="C151" s="32" t="s">
        <v>171</v>
      </c>
      <c r="D151" s="10"/>
      <c r="E151" s="33">
        <v>1.4779192926809824E-3</v>
      </c>
      <c r="F151" s="36">
        <v>70886</v>
      </c>
      <c r="G151" s="36">
        <v>36962</v>
      </c>
      <c r="H151" s="15">
        <v>0</v>
      </c>
      <c r="I151" s="15">
        <v>0</v>
      </c>
      <c r="J151" s="15">
        <v>0</v>
      </c>
      <c r="K151" s="15">
        <v>0</v>
      </c>
      <c r="L151" s="15">
        <v>-116732</v>
      </c>
      <c r="M151" s="15">
        <v>0</v>
      </c>
      <c r="N151" s="15">
        <v>-198900</v>
      </c>
      <c r="O151" s="37">
        <v>8440</v>
      </c>
      <c r="P151" s="36">
        <v>-199344</v>
      </c>
    </row>
    <row r="152" spans="1:16" s="9" customFormat="1" x14ac:dyDescent="0.2">
      <c r="A152" s="10"/>
      <c r="B152" s="10">
        <v>301</v>
      </c>
      <c r="C152" s="32" t="s">
        <v>172</v>
      </c>
      <c r="D152" s="10"/>
      <c r="E152" s="33">
        <v>4.9795680795385634E-3</v>
      </c>
      <c r="F152" s="36">
        <v>238836</v>
      </c>
      <c r="G152" s="36">
        <v>124536</v>
      </c>
      <c r="H152" s="15">
        <v>0</v>
      </c>
      <c r="I152" s="15">
        <v>0</v>
      </c>
      <c r="J152" s="15">
        <v>0</v>
      </c>
      <c r="K152" s="15">
        <v>0</v>
      </c>
      <c r="L152" s="15">
        <v>-393306</v>
      </c>
      <c r="M152" s="15">
        <v>0</v>
      </c>
      <c r="N152" s="15">
        <v>-670157</v>
      </c>
      <c r="O152" s="37">
        <v>-6173</v>
      </c>
      <c r="P152" s="36">
        <v>-706264</v>
      </c>
    </row>
    <row r="153" spans="1:16" s="9" customFormat="1" x14ac:dyDescent="0.2">
      <c r="A153" s="10"/>
      <c r="B153" s="10">
        <v>305</v>
      </c>
      <c r="C153" s="32" t="s">
        <v>173</v>
      </c>
      <c r="D153" s="10"/>
      <c r="E153" s="33">
        <v>0</v>
      </c>
      <c r="F153" s="36">
        <v>0</v>
      </c>
      <c r="G153" s="36">
        <v>0</v>
      </c>
      <c r="H153" s="15">
        <v>0</v>
      </c>
      <c r="I153" s="15">
        <v>0</v>
      </c>
      <c r="J153" s="15">
        <v>0</v>
      </c>
      <c r="K153" s="15">
        <v>0</v>
      </c>
      <c r="L153" s="15">
        <v>0</v>
      </c>
      <c r="M153" s="15">
        <v>0</v>
      </c>
      <c r="N153" s="15">
        <v>0</v>
      </c>
      <c r="O153" s="37">
        <v>0</v>
      </c>
      <c r="P153" s="36">
        <v>0</v>
      </c>
    </row>
    <row r="154" spans="1:16" s="9" customFormat="1" x14ac:dyDescent="0.2">
      <c r="A154" s="10"/>
      <c r="B154" s="10">
        <v>310</v>
      </c>
      <c r="C154" s="32" t="s">
        <v>174</v>
      </c>
      <c r="D154" s="10"/>
      <c r="E154" s="33">
        <v>1.3617663214248498E-3</v>
      </c>
      <c r="F154" s="36">
        <v>65315</v>
      </c>
      <c r="G154" s="36">
        <v>34057</v>
      </c>
      <c r="H154" s="15">
        <v>0</v>
      </c>
      <c r="I154" s="15">
        <v>0</v>
      </c>
      <c r="J154" s="15">
        <v>0</v>
      </c>
      <c r="K154" s="15">
        <v>0</v>
      </c>
      <c r="L154" s="15">
        <v>-107558</v>
      </c>
      <c r="M154" s="15">
        <v>0</v>
      </c>
      <c r="N154" s="15">
        <v>-183268</v>
      </c>
      <c r="O154" s="37">
        <v>60168</v>
      </c>
      <c r="P154" s="36">
        <v>-131286</v>
      </c>
    </row>
    <row r="155" spans="1:16" s="9" customFormat="1" x14ac:dyDescent="0.2">
      <c r="A155" s="10"/>
      <c r="B155" s="10">
        <v>311</v>
      </c>
      <c r="C155" s="32" t="s">
        <v>175</v>
      </c>
      <c r="D155" s="10"/>
      <c r="E155" s="33">
        <v>0</v>
      </c>
      <c r="F155" s="36">
        <v>0</v>
      </c>
      <c r="G155" s="36">
        <v>0</v>
      </c>
      <c r="H155" s="15">
        <v>0</v>
      </c>
      <c r="I155" s="15">
        <v>0</v>
      </c>
      <c r="J155" s="15">
        <v>0</v>
      </c>
      <c r="K155" s="15">
        <v>0</v>
      </c>
      <c r="L155" s="15">
        <v>0</v>
      </c>
      <c r="M155" s="15">
        <v>0</v>
      </c>
      <c r="N155" s="15">
        <v>0</v>
      </c>
      <c r="O155" s="37">
        <v>0</v>
      </c>
      <c r="P155" s="36">
        <v>0</v>
      </c>
    </row>
    <row r="156" spans="1:16" s="9" customFormat="1" x14ac:dyDescent="0.2">
      <c r="A156" s="10"/>
      <c r="B156" s="10">
        <v>319</v>
      </c>
      <c r="C156" s="32" t="s">
        <v>176</v>
      </c>
      <c r="D156" s="10"/>
      <c r="E156" s="33">
        <v>0</v>
      </c>
      <c r="F156" s="36">
        <v>0</v>
      </c>
      <c r="G156" s="36">
        <v>0</v>
      </c>
      <c r="H156" s="15">
        <v>0</v>
      </c>
      <c r="I156" s="15">
        <v>0</v>
      </c>
      <c r="J156" s="15">
        <v>0</v>
      </c>
      <c r="K156" s="15">
        <v>0</v>
      </c>
      <c r="L156" s="15">
        <v>0</v>
      </c>
      <c r="M156" s="15">
        <v>0</v>
      </c>
      <c r="N156" s="15">
        <v>0</v>
      </c>
      <c r="O156" s="37">
        <v>0</v>
      </c>
      <c r="P156" s="36">
        <v>0</v>
      </c>
    </row>
    <row r="157" spans="1:16" s="9" customFormat="1" x14ac:dyDescent="0.2">
      <c r="A157" s="10"/>
      <c r="B157" s="10">
        <v>320</v>
      </c>
      <c r="C157" s="32" t="s">
        <v>177</v>
      </c>
      <c r="D157" s="10"/>
      <c r="E157" s="33">
        <v>8.1987644769202438E-4</v>
      </c>
      <c r="F157" s="36">
        <v>39324</v>
      </c>
      <c r="G157" s="36">
        <v>20505</v>
      </c>
      <c r="H157" s="15">
        <v>0</v>
      </c>
      <c r="I157" s="15">
        <v>0</v>
      </c>
      <c r="J157" s="15">
        <v>0</v>
      </c>
      <c r="K157" s="15">
        <v>0</v>
      </c>
      <c r="L157" s="15">
        <v>-64757</v>
      </c>
      <c r="M157" s="15">
        <v>0</v>
      </c>
      <c r="N157" s="15">
        <v>-110340</v>
      </c>
      <c r="O157" s="37">
        <v>22338</v>
      </c>
      <c r="P157" s="36">
        <v>-92930</v>
      </c>
    </row>
    <row r="158" spans="1:16" s="9" customFormat="1" x14ac:dyDescent="0.2">
      <c r="A158" s="10"/>
      <c r="B158" s="10">
        <v>325</v>
      </c>
      <c r="C158" s="32" t="s">
        <v>178</v>
      </c>
      <c r="D158" s="10"/>
      <c r="E158" s="33">
        <v>0</v>
      </c>
      <c r="F158" s="36">
        <v>0</v>
      </c>
      <c r="G158" s="36">
        <v>0</v>
      </c>
      <c r="H158" s="15">
        <v>0</v>
      </c>
      <c r="I158" s="15">
        <v>0</v>
      </c>
      <c r="J158" s="15">
        <v>0</v>
      </c>
      <c r="K158" s="15">
        <v>0</v>
      </c>
      <c r="L158" s="15">
        <v>0</v>
      </c>
      <c r="M158" s="15">
        <v>0</v>
      </c>
      <c r="N158" s="15">
        <v>0</v>
      </c>
      <c r="O158" s="37">
        <v>0</v>
      </c>
      <c r="P158" s="36">
        <v>0</v>
      </c>
    </row>
    <row r="159" spans="1:16" s="9" customFormat="1" x14ac:dyDescent="0.2">
      <c r="A159" s="10"/>
      <c r="B159" s="10">
        <v>326</v>
      </c>
      <c r="C159" s="32" t="s">
        <v>179</v>
      </c>
      <c r="D159" s="10"/>
      <c r="E159" s="33">
        <v>0</v>
      </c>
      <c r="F159" s="36">
        <v>0</v>
      </c>
      <c r="G159" s="36">
        <v>0</v>
      </c>
      <c r="H159" s="15">
        <v>0</v>
      </c>
      <c r="I159" s="15">
        <v>0</v>
      </c>
      <c r="J159" s="15">
        <v>0</v>
      </c>
      <c r="K159" s="15">
        <v>0</v>
      </c>
      <c r="L159" s="15">
        <v>0</v>
      </c>
      <c r="M159" s="15">
        <v>0</v>
      </c>
      <c r="N159" s="15">
        <v>0</v>
      </c>
      <c r="O159" s="37">
        <v>0</v>
      </c>
      <c r="P159" s="36">
        <v>0</v>
      </c>
    </row>
    <row r="160" spans="1:16" s="9" customFormat="1" x14ac:dyDescent="0.2">
      <c r="A160" s="10"/>
      <c r="B160" s="10">
        <v>330</v>
      </c>
      <c r="C160" s="32" t="s">
        <v>180</v>
      </c>
      <c r="D160" s="10"/>
      <c r="E160" s="33">
        <v>1.2370793487997266E-5</v>
      </c>
      <c r="F160" s="36">
        <v>593</v>
      </c>
      <c r="G160" s="36">
        <v>309</v>
      </c>
      <c r="H160" s="15">
        <v>0</v>
      </c>
      <c r="I160" s="15">
        <v>0</v>
      </c>
      <c r="J160" s="15">
        <v>0</v>
      </c>
      <c r="K160" s="15">
        <v>0</v>
      </c>
      <c r="L160" s="15">
        <v>-977</v>
      </c>
      <c r="M160" s="15">
        <v>0</v>
      </c>
      <c r="N160" s="15">
        <v>-1665</v>
      </c>
      <c r="O160" s="37">
        <v>-139</v>
      </c>
      <c r="P160" s="36">
        <v>-1879</v>
      </c>
    </row>
    <row r="161" spans="1:16" s="9" customFormat="1" x14ac:dyDescent="0.2">
      <c r="A161" s="10"/>
      <c r="B161" s="10">
        <v>350</v>
      </c>
      <c r="C161" s="32" t="s">
        <v>181</v>
      </c>
      <c r="D161" s="10"/>
      <c r="E161" s="33">
        <v>3.5931102925239897E-4</v>
      </c>
      <c r="F161" s="36">
        <v>17234</v>
      </c>
      <c r="G161" s="36">
        <v>8986</v>
      </c>
      <c r="H161" s="15">
        <v>0</v>
      </c>
      <c r="I161" s="15">
        <v>0</v>
      </c>
      <c r="J161" s="15">
        <v>0</v>
      </c>
      <c r="K161" s="15">
        <v>0</v>
      </c>
      <c r="L161" s="15">
        <v>-28380</v>
      </c>
      <c r="M161" s="15">
        <v>0</v>
      </c>
      <c r="N161" s="15">
        <v>-48357</v>
      </c>
      <c r="O161" s="37">
        <v>18043</v>
      </c>
      <c r="P161" s="36">
        <v>-32474</v>
      </c>
    </row>
    <row r="162" spans="1:16" s="9" customFormat="1" x14ac:dyDescent="0.2">
      <c r="A162" s="10"/>
      <c r="B162" s="10">
        <v>360</v>
      </c>
      <c r="C162" s="32" t="s">
        <v>182</v>
      </c>
      <c r="D162" s="10"/>
      <c r="E162" s="33">
        <v>2.3724456977278517E-4</v>
      </c>
      <c r="F162" s="36">
        <v>11379</v>
      </c>
      <c r="G162" s="36">
        <v>5933</v>
      </c>
      <c r="H162" s="15">
        <v>0</v>
      </c>
      <c r="I162" s="15">
        <v>0</v>
      </c>
      <c r="J162" s="15">
        <v>0</v>
      </c>
      <c r="K162" s="15">
        <v>0</v>
      </c>
      <c r="L162" s="15">
        <v>-18739</v>
      </c>
      <c r="M162" s="15">
        <v>0</v>
      </c>
      <c r="N162" s="15">
        <v>-31929</v>
      </c>
      <c r="O162" s="37">
        <v>4773</v>
      </c>
      <c r="P162" s="36">
        <v>-28583</v>
      </c>
    </row>
    <row r="163" spans="1:16" s="9" customFormat="1" x14ac:dyDescent="0.2">
      <c r="A163" s="10"/>
      <c r="B163" s="10">
        <v>400</v>
      </c>
      <c r="C163" s="32" t="s">
        <v>183</v>
      </c>
      <c r="D163" s="10"/>
      <c r="E163" s="33">
        <v>0</v>
      </c>
      <c r="F163" s="36">
        <v>0</v>
      </c>
      <c r="G163" s="36">
        <v>0</v>
      </c>
      <c r="H163" s="15">
        <v>0</v>
      </c>
      <c r="I163" s="15">
        <v>0</v>
      </c>
      <c r="J163" s="15">
        <v>0</v>
      </c>
      <c r="K163" s="15">
        <v>0</v>
      </c>
      <c r="L163" s="15">
        <v>0</v>
      </c>
      <c r="M163" s="15">
        <v>0</v>
      </c>
      <c r="N163" s="15">
        <v>0</v>
      </c>
      <c r="O163" s="37">
        <v>1605</v>
      </c>
      <c r="P163" s="36">
        <v>1605</v>
      </c>
    </row>
    <row r="164" spans="1:16" s="9" customFormat="1" x14ac:dyDescent="0.2">
      <c r="A164" s="10"/>
      <c r="B164" s="10">
        <v>402</v>
      </c>
      <c r="C164" s="32" t="s">
        <v>184</v>
      </c>
      <c r="D164" s="10"/>
      <c r="E164" s="33">
        <v>1.777904143074304E-3</v>
      </c>
      <c r="F164" s="36">
        <v>85274</v>
      </c>
      <c r="G164" s="36">
        <v>44464</v>
      </c>
      <c r="H164" s="15">
        <v>0</v>
      </c>
      <c r="I164" s="15">
        <v>0</v>
      </c>
      <c r="J164" s="15">
        <v>0</v>
      </c>
      <c r="K164" s="15">
        <v>0</v>
      </c>
      <c r="L164" s="15">
        <v>-140426</v>
      </c>
      <c r="M164" s="15">
        <v>0</v>
      </c>
      <c r="N164" s="15">
        <v>-239273</v>
      </c>
      <c r="O164" s="37">
        <v>182</v>
      </c>
      <c r="P164" s="36">
        <v>-249779</v>
      </c>
    </row>
    <row r="165" spans="1:16" s="9" customFormat="1" x14ac:dyDescent="0.2">
      <c r="A165" s="10"/>
      <c r="B165" s="10">
        <v>403</v>
      </c>
      <c r="C165" s="32" t="s">
        <v>185</v>
      </c>
      <c r="D165" s="10"/>
      <c r="E165" s="33">
        <v>5.1832705822626923E-3</v>
      </c>
      <c r="F165" s="36">
        <v>248607</v>
      </c>
      <c r="G165" s="36">
        <v>129630</v>
      </c>
      <c r="H165" s="15">
        <v>0</v>
      </c>
      <c r="I165" s="15">
        <v>0</v>
      </c>
      <c r="J165" s="15">
        <v>0</v>
      </c>
      <c r="K165" s="15">
        <v>0</v>
      </c>
      <c r="L165" s="15">
        <v>-409395</v>
      </c>
      <c r="M165" s="15">
        <v>0</v>
      </c>
      <c r="N165" s="15">
        <v>-697571</v>
      </c>
      <c r="O165" s="37">
        <v>9897</v>
      </c>
      <c r="P165" s="36">
        <v>-718832</v>
      </c>
    </row>
    <row r="166" spans="1:16" s="9" customFormat="1" x14ac:dyDescent="0.2">
      <c r="A166" s="10"/>
      <c r="B166" s="10">
        <v>405</v>
      </c>
      <c r="C166" s="32" t="s">
        <v>186</v>
      </c>
      <c r="D166" s="10"/>
      <c r="E166" s="33">
        <v>3.3531207414964566E-5</v>
      </c>
      <c r="F166" s="36">
        <v>1608</v>
      </c>
      <c r="G166" s="36">
        <v>839</v>
      </c>
      <c r="H166" s="15">
        <v>0</v>
      </c>
      <c r="I166" s="15">
        <v>0</v>
      </c>
      <c r="J166" s="15">
        <v>0</v>
      </c>
      <c r="K166" s="15">
        <v>0</v>
      </c>
      <c r="L166" s="15">
        <v>-2648</v>
      </c>
      <c r="M166" s="15">
        <v>0</v>
      </c>
      <c r="N166" s="15">
        <v>-4513</v>
      </c>
      <c r="O166" s="37">
        <v>1390</v>
      </c>
      <c r="P166" s="36">
        <v>-3324</v>
      </c>
    </row>
    <row r="167" spans="1:16" s="9" customFormat="1" x14ac:dyDescent="0.2">
      <c r="A167" s="10"/>
      <c r="B167" s="10">
        <v>407</v>
      </c>
      <c r="C167" s="32" t="s">
        <v>187</v>
      </c>
      <c r="D167" s="10"/>
      <c r="E167" s="33">
        <v>1.8137258978418303E-5</v>
      </c>
      <c r="F167" s="36">
        <v>870</v>
      </c>
      <c r="G167" s="36">
        <v>454</v>
      </c>
      <c r="H167" s="15">
        <v>0</v>
      </c>
      <c r="I167" s="15">
        <v>0</v>
      </c>
      <c r="J167" s="15">
        <v>0</v>
      </c>
      <c r="K167" s="15">
        <v>0</v>
      </c>
      <c r="L167" s="15">
        <v>-1433</v>
      </c>
      <c r="M167" s="15">
        <v>0</v>
      </c>
      <c r="N167" s="15">
        <v>-2441</v>
      </c>
      <c r="O167" s="37">
        <v>-9048</v>
      </c>
      <c r="P167" s="36">
        <v>-11598</v>
      </c>
    </row>
    <row r="168" spans="1:16" s="9" customFormat="1" x14ac:dyDescent="0.2">
      <c r="A168" s="10"/>
      <c r="B168" s="10">
        <v>408</v>
      </c>
      <c r="C168" s="32" t="s">
        <v>188</v>
      </c>
      <c r="D168" s="10"/>
      <c r="E168" s="33">
        <v>0</v>
      </c>
      <c r="F168" s="36">
        <v>0</v>
      </c>
      <c r="G168" s="36">
        <v>0</v>
      </c>
      <c r="H168" s="15">
        <v>0</v>
      </c>
      <c r="I168" s="15">
        <v>0</v>
      </c>
      <c r="J168" s="15">
        <v>0</v>
      </c>
      <c r="K168" s="15">
        <v>0</v>
      </c>
      <c r="L168" s="15">
        <v>0</v>
      </c>
      <c r="M168" s="15">
        <v>0</v>
      </c>
      <c r="N168" s="15">
        <v>0</v>
      </c>
      <c r="O168" s="37">
        <v>0</v>
      </c>
      <c r="P168" s="36">
        <v>0</v>
      </c>
    </row>
    <row r="169" spans="1:16" s="9" customFormat="1" x14ac:dyDescent="0.2">
      <c r="A169" s="10"/>
      <c r="B169" s="10">
        <v>409</v>
      </c>
      <c r="C169" s="32" t="s">
        <v>189</v>
      </c>
      <c r="D169" s="10"/>
      <c r="E169" s="33">
        <v>2.1475827810767557E-3</v>
      </c>
      <c r="F169" s="36">
        <v>103005</v>
      </c>
      <c r="G169" s="36">
        <v>53710</v>
      </c>
      <c r="H169" s="15">
        <v>0</v>
      </c>
      <c r="I169" s="15">
        <v>0</v>
      </c>
      <c r="J169" s="15">
        <v>0</v>
      </c>
      <c r="K169" s="15">
        <v>0</v>
      </c>
      <c r="L169" s="15">
        <v>-169624</v>
      </c>
      <c r="M169" s="15">
        <v>0</v>
      </c>
      <c r="N169" s="15">
        <v>-289025</v>
      </c>
      <c r="O169" s="37">
        <v>-51392</v>
      </c>
      <c r="P169" s="36">
        <v>-353326</v>
      </c>
    </row>
    <row r="170" spans="1:16" s="9" customFormat="1" x14ac:dyDescent="0.2">
      <c r="A170" s="10"/>
      <c r="B170" s="10">
        <v>411</v>
      </c>
      <c r="C170" s="32" t="s">
        <v>190</v>
      </c>
      <c r="D170" s="10"/>
      <c r="E170" s="33">
        <v>2.9501439605251981E-3</v>
      </c>
      <c r="F170" s="36">
        <v>141499</v>
      </c>
      <c r="G170" s="36">
        <v>73781</v>
      </c>
      <c r="H170" s="15">
        <v>0</v>
      </c>
      <c r="I170" s="15">
        <v>0</v>
      </c>
      <c r="J170" s="15">
        <v>0</v>
      </c>
      <c r="K170" s="15">
        <v>0</v>
      </c>
      <c r="L170" s="15">
        <v>-233014</v>
      </c>
      <c r="M170" s="15">
        <v>0</v>
      </c>
      <c r="N170" s="15">
        <v>-397034</v>
      </c>
      <c r="O170" s="37">
        <v>15995</v>
      </c>
      <c r="P170" s="36">
        <v>-398773</v>
      </c>
    </row>
    <row r="171" spans="1:16" s="9" customFormat="1" x14ac:dyDescent="0.2">
      <c r="A171" s="10"/>
      <c r="B171" s="10">
        <v>413</v>
      </c>
      <c r="C171" s="32" t="s">
        <v>191</v>
      </c>
      <c r="D171" s="10"/>
      <c r="E171" s="33">
        <v>1.0701083040039339E-4</v>
      </c>
      <c r="F171" s="36">
        <v>5133</v>
      </c>
      <c r="G171" s="36">
        <v>2676</v>
      </c>
      <c r="H171" s="15">
        <v>0</v>
      </c>
      <c r="I171" s="15">
        <v>0</v>
      </c>
      <c r="J171" s="15">
        <v>0</v>
      </c>
      <c r="K171" s="15">
        <v>0</v>
      </c>
      <c r="L171" s="15">
        <v>-8452</v>
      </c>
      <c r="M171" s="15">
        <v>0</v>
      </c>
      <c r="N171" s="15">
        <v>-14402</v>
      </c>
      <c r="O171" s="37">
        <v>4082</v>
      </c>
      <c r="P171" s="36">
        <v>-10963</v>
      </c>
    </row>
    <row r="172" spans="1:16" s="9" customFormat="1" x14ac:dyDescent="0.2">
      <c r="A172" s="10"/>
      <c r="B172" s="10">
        <v>417</v>
      </c>
      <c r="C172" s="32" t="s">
        <v>192</v>
      </c>
      <c r="D172" s="10"/>
      <c r="E172" s="33">
        <v>3.8600985636225655E-5</v>
      </c>
      <c r="F172" s="36">
        <v>1851</v>
      </c>
      <c r="G172" s="36">
        <v>965</v>
      </c>
      <c r="H172" s="15">
        <v>0</v>
      </c>
      <c r="I172" s="15">
        <v>0</v>
      </c>
      <c r="J172" s="15">
        <v>0</v>
      </c>
      <c r="K172" s="15">
        <v>0</v>
      </c>
      <c r="L172" s="15">
        <v>-3049</v>
      </c>
      <c r="M172" s="15">
        <v>0</v>
      </c>
      <c r="N172" s="15">
        <v>-5195</v>
      </c>
      <c r="O172" s="37">
        <v>-2179</v>
      </c>
      <c r="P172" s="36">
        <v>-7607</v>
      </c>
    </row>
    <row r="173" spans="1:16" s="9" customFormat="1" x14ac:dyDescent="0.2">
      <c r="A173" s="10"/>
      <c r="B173" s="10">
        <v>423</v>
      </c>
      <c r="C173" s="32" t="s">
        <v>193</v>
      </c>
      <c r="D173" s="10"/>
      <c r="E173" s="33">
        <v>4.4079587298166451E-4</v>
      </c>
      <c r="F173" s="36">
        <v>21142</v>
      </c>
      <c r="G173" s="36">
        <v>11024</v>
      </c>
      <c r="H173" s="15">
        <v>0</v>
      </c>
      <c r="I173" s="15">
        <v>0</v>
      </c>
      <c r="J173" s="15">
        <v>0</v>
      </c>
      <c r="K173" s="15">
        <v>0</v>
      </c>
      <c r="L173" s="15">
        <v>-34816</v>
      </c>
      <c r="M173" s="15">
        <v>0</v>
      </c>
      <c r="N173" s="15">
        <v>-59323</v>
      </c>
      <c r="O173" s="37">
        <v>16917</v>
      </c>
      <c r="P173" s="36">
        <v>-45056</v>
      </c>
    </row>
    <row r="174" spans="1:16" s="9" customFormat="1" x14ac:dyDescent="0.2">
      <c r="A174" s="10"/>
      <c r="B174" s="10">
        <v>425</v>
      </c>
      <c r="C174" s="32" t="s">
        <v>194</v>
      </c>
      <c r="D174" s="10"/>
      <c r="E174" s="33">
        <v>1.5238263057225712E-3</v>
      </c>
      <c r="F174" s="36">
        <v>73088</v>
      </c>
      <c r="G174" s="36">
        <v>38110</v>
      </c>
      <c r="H174" s="15">
        <v>0</v>
      </c>
      <c r="I174" s="15">
        <v>0</v>
      </c>
      <c r="J174" s="15">
        <v>0</v>
      </c>
      <c r="K174" s="15">
        <v>0</v>
      </c>
      <c r="L174" s="15">
        <v>-120358</v>
      </c>
      <c r="M174" s="15">
        <v>0</v>
      </c>
      <c r="N174" s="15">
        <v>-205079</v>
      </c>
      <c r="O174" s="37">
        <v>87012</v>
      </c>
      <c r="P174" s="36">
        <v>-127227</v>
      </c>
    </row>
    <row r="175" spans="1:16" s="9" customFormat="1" x14ac:dyDescent="0.2">
      <c r="A175" s="10"/>
      <c r="B175" s="10">
        <v>440</v>
      </c>
      <c r="C175" s="32" t="s">
        <v>195</v>
      </c>
      <c r="D175" s="10"/>
      <c r="E175" s="33">
        <v>8.8313339626936577E-3</v>
      </c>
      <c r="F175" s="36">
        <v>423580</v>
      </c>
      <c r="G175" s="36">
        <v>220866</v>
      </c>
      <c r="H175" s="15">
        <v>0</v>
      </c>
      <c r="I175" s="15">
        <v>0</v>
      </c>
      <c r="J175" s="15">
        <v>0</v>
      </c>
      <c r="K175" s="15">
        <v>0</v>
      </c>
      <c r="L175" s="15">
        <v>-697533</v>
      </c>
      <c r="M175" s="15">
        <v>0</v>
      </c>
      <c r="N175" s="15">
        <v>-1188533</v>
      </c>
      <c r="O175" s="37">
        <v>-87452</v>
      </c>
      <c r="P175" s="36">
        <v>-1329072</v>
      </c>
    </row>
    <row r="176" spans="1:16" s="9" customFormat="1" x14ac:dyDescent="0.2">
      <c r="A176" s="10"/>
      <c r="B176" s="10">
        <v>450</v>
      </c>
      <c r="C176" s="32" t="s">
        <v>196</v>
      </c>
      <c r="D176" s="10"/>
      <c r="E176" s="33">
        <v>0</v>
      </c>
      <c r="F176" s="36">
        <v>0</v>
      </c>
      <c r="G176" s="36">
        <v>0</v>
      </c>
      <c r="H176" s="15">
        <v>0</v>
      </c>
      <c r="I176" s="15">
        <v>0</v>
      </c>
      <c r="J176" s="15">
        <v>0</v>
      </c>
      <c r="K176" s="15">
        <v>0</v>
      </c>
      <c r="L176" s="15">
        <v>0</v>
      </c>
      <c r="M176" s="15">
        <v>0</v>
      </c>
      <c r="N176" s="15">
        <v>0</v>
      </c>
      <c r="O176" s="37">
        <v>0</v>
      </c>
      <c r="P176" s="36">
        <v>0</v>
      </c>
    </row>
    <row r="177" spans="1:16" s="9" customFormat="1" x14ac:dyDescent="0.2">
      <c r="A177" s="10"/>
      <c r="B177" s="10">
        <v>451</v>
      </c>
      <c r="C177" s="32" t="s">
        <v>197</v>
      </c>
      <c r="D177" s="10"/>
      <c r="E177" s="33">
        <v>0</v>
      </c>
      <c r="F177" s="36">
        <v>0</v>
      </c>
      <c r="G177" s="36">
        <v>0</v>
      </c>
      <c r="H177" s="15">
        <v>0</v>
      </c>
      <c r="I177" s="15">
        <v>0</v>
      </c>
      <c r="J177" s="15">
        <v>0</v>
      </c>
      <c r="K177" s="15">
        <v>0</v>
      </c>
      <c r="L177" s="15">
        <v>0</v>
      </c>
      <c r="M177" s="15">
        <v>0</v>
      </c>
      <c r="N177" s="15">
        <v>0</v>
      </c>
      <c r="O177" s="37">
        <v>0</v>
      </c>
      <c r="P177" s="36">
        <v>0</v>
      </c>
    </row>
    <row r="178" spans="1:16" s="9" customFormat="1" x14ac:dyDescent="0.2">
      <c r="A178" s="10"/>
      <c r="B178" s="10">
        <v>452</v>
      </c>
      <c r="C178" s="32" t="s">
        <v>198</v>
      </c>
      <c r="D178" s="10"/>
      <c r="E178" s="33">
        <v>0</v>
      </c>
      <c r="F178" s="36">
        <v>0</v>
      </c>
      <c r="G178" s="36">
        <v>0</v>
      </c>
      <c r="H178" s="15">
        <v>0</v>
      </c>
      <c r="I178" s="15">
        <v>0</v>
      </c>
      <c r="J178" s="15">
        <v>0</v>
      </c>
      <c r="K178" s="15">
        <v>0</v>
      </c>
      <c r="L178" s="15">
        <v>0</v>
      </c>
      <c r="M178" s="15">
        <v>0</v>
      </c>
      <c r="N178" s="15">
        <v>0</v>
      </c>
      <c r="O178" s="37">
        <v>0</v>
      </c>
      <c r="P178" s="36">
        <v>0</v>
      </c>
    </row>
    <row r="179" spans="1:16" s="9" customFormat="1" x14ac:dyDescent="0.2">
      <c r="A179" s="10"/>
      <c r="B179" s="10">
        <v>453</v>
      </c>
      <c r="C179" s="32" t="s">
        <v>199</v>
      </c>
      <c r="D179" s="10"/>
      <c r="E179" s="33">
        <v>0</v>
      </c>
      <c r="F179" s="36">
        <v>0</v>
      </c>
      <c r="G179" s="36">
        <v>0</v>
      </c>
      <c r="H179" s="15">
        <v>0</v>
      </c>
      <c r="I179" s="15">
        <v>0</v>
      </c>
      <c r="J179" s="15">
        <v>0</v>
      </c>
      <c r="K179" s="15">
        <v>0</v>
      </c>
      <c r="L179" s="15">
        <v>0</v>
      </c>
      <c r="M179" s="15">
        <v>0</v>
      </c>
      <c r="N179" s="15">
        <v>0</v>
      </c>
      <c r="O179" s="37">
        <v>0</v>
      </c>
      <c r="P179" s="36">
        <v>0</v>
      </c>
    </row>
    <row r="180" spans="1:16" s="9" customFormat="1" ht="25.5" x14ac:dyDescent="0.2">
      <c r="A180" s="10"/>
      <c r="B180" s="10">
        <v>454</v>
      </c>
      <c r="C180" s="32" t="s">
        <v>200</v>
      </c>
      <c r="D180" s="10"/>
      <c r="E180" s="33">
        <v>3.9282636489504454E-5</v>
      </c>
      <c r="F180" s="36">
        <v>1884</v>
      </c>
      <c r="G180" s="36">
        <v>982</v>
      </c>
      <c r="H180" s="15">
        <v>0</v>
      </c>
      <c r="I180" s="15">
        <v>0</v>
      </c>
      <c r="J180" s="15">
        <v>0</v>
      </c>
      <c r="K180" s="15">
        <v>0</v>
      </c>
      <c r="L180" s="15">
        <v>-3103</v>
      </c>
      <c r="M180" s="15">
        <v>0</v>
      </c>
      <c r="N180" s="15">
        <v>-5287</v>
      </c>
      <c r="O180" s="37">
        <v>3927</v>
      </c>
      <c r="P180" s="36">
        <v>-1597</v>
      </c>
    </row>
    <row r="181" spans="1:16" s="9" customFormat="1" x14ac:dyDescent="0.2">
      <c r="A181" s="10"/>
      <c r="B181" s="10">
        <v>501</v>
      </c>
      <c r="C181" s="32" t="s">
        <v>201</v>
      </c>
      <c r="D181" s="10"/>
      <c r="E181" s="33">
        <v>8.8342688204667272E-2</v>
      </c>
      <c r="F181" s="36">
        <v>4237207</v>
      </c>
      <c r="G181" s="36">
        <v>2209392</v>
      </c>
      <c r="H181" s="15">
        <v>0</v>
      </c>
      <c r="I181" s="15">
        <v>0</v>
      </c>
      <c r="J181" s="15">
        <v>0</v>
      </c>
      <c r="K181" s="15">
        <v>0</v>
      </c>
      <c r="L181" s="15">
        <v>-6977651</v>
      </c>
      <c r="M181" s="15">
        <v>0</v>
      </c>
      <c r="N181" s="15">
        <v>-11889264</v>
      </c>
      <c r="O181" s="37">
        <v>297939</v>
      </c>
      <c r="P181" s="36">
        <v>-12122377</v>
      </c>
    </row>
    <row r="182" spans="1:16" s="9" customFormat="1" x14ac:dyDescent="0.2">
      <c r="A182" s="10"/>
      <c r="B182" s="10">
        <v>502</v>
      </c>
      <c r="C182" s="32" t="s">
        <v>202</v>
      </c>
      <c r="D182" s="10"/>
      <c r="E182" s="33">
        <v>0</v>
      </c>
      <c r="F182" s="36">
        <v>0</v>
      </c>
      <c r="G182" s="36">
        <v>0</v>
      </c>
      <c r="H182" s="15">
        <v>0</v>
      </c>
      <c r="I182" s="15">
        <v>0</v>
      </c>
      <c r="J182" s="15">
        <v>0</v>
      </c>
      <c r="K182" s="15">
        <v>0</v>
      </c>
      <c r="L182" s="15">
        <v>0</v>
      </c>
      <c r="M182" s="15">
        <v>0</v>
      </c>
      <c r="N182" s="15">
        <v>0</v>
      </c>
      <c r="O182" s="37">
        <v>0</v>
      </c>
      <c r="P182" s="36">
        <v>0</v>
      </c>
    </row>
    <row r="183" spans="1:16" s="9" customFormat="1" x14ac:dyDescent="0.2">
      <c r="A183" s="10"/>
      <c r="B183" s="10">
        <v>505</v>
      </c>
      <c r="C183" s="32" t="s">
        <v>203</v>
      </c>
      <c r="D183" s="10"/>
      <c r="E183" s="33">
        <v>7.1303101786632369E-4</v>
      </c>
      <c r="F183" s="36">
        <v>34199</v>
      </c>
      <c r="G183" s="36">
        <v>17832</v>
      </c>
      <c r="H183" s="15">
        <v>0</v>
      </c>
      <c r="I183" s="15">
        <v>0</v>
      </c>
      <c r="J183" s="15">
        <v>0</v>
      </c>
      <c r="K183" s="15">
        <v>0</v>
      </c>
      <c r="L183" s="15">
        <v>-56318</v>
      </c>
      <c r="M183" s="15">
        <v>0</v>
      </c>
      <c r="N183" s="15">
        <v>-95961</v>
      </c>
      <c r="O183" s="37">
        <v>46759</v>
      </c>
      <c r="P183" s="36">
        <v>-53489</v>
      </c>
    </row>
    <row r="184" spans="1:16" s="9" customFormat="1" x14ac:dyDescent="0.2">
      <c r="A184" s="10"/>
      <c r="B184" s="10">
        <v>506</v>
      </c>
      <c r="C184" s="32" t="s">
        <v>204</v>
      </c>
      <c r="D184" s="10"/>
      <c r="E184" s="33">
        <v>2.4111728221861916E-4</v>
      </c>
      <c r="F184" s="36">
        <v>11565</v>
      </c>
      <c r="G184" s="36">
        <v>6030</v>
      </c>
      <c r="H184" s="15">
        <v>0</v>
      </c>
      <c r="I184" s="15">
        <v>0</v>
      </c>
      <c r="J184" s="15">
        <v>0</v>
      </c>
      <c r="K184" s="15">
        <v>0</v>
      </c>
      <c r="L184" s="15">
        <v>-19044</v>
      </c>
      <c r="M184" s="15">
        <v>0</v>
      </c>
      <c r="N184" s="15">
        <v>-32450</v>
      </c>
      <c r="O184" s="37">
        <v>265</v>
      </c>
      <c r="P184" s="36">
        <v>-33634</v>
      </c>
    </row>
    <row r="185" spans="1:16" s="9" customFormat="1" x14ac:dyDescent="0.2">
      <c r="A185" s="10"/>
      <c r="B185" s="10">
        <v>507</v>
      </c>
      <c r="C185" s="32" t="s">
        <v>205</v>
      </c>
      <c r="D185" s="10"/>
      <c r="E185" s="33">
        <v>0</v>
      </c>
      <c r="F185" s="36">
        <v>0</v>
      </c>
      <c r="G185" s="36">
        <v>0</v>
      </c>
      <c r="H185" s="15">
        <v>0</v>
      </c>
      <c r="I185" s="15">
        <v>0</v>
      </c>
      <c r="J185" s="15">
        <v>0</v>
      </c>
      <c r="K185" s="15">
        <v>0</v>
      </c>
      <c r="L185" s="15">
        <v>0</v>
      </c>
      <c r="M185" s="15">
        <v>0</v>
      </c>
      <c r="N185" s="15">
        <v>0</v>
      </c>
      <c r="O185" s="37">
        <v>0</v>
      </c>
      <c r="P185" s="36">
        <v>0</v>
      </c>
    </row>
    <row r="186" spans="1:16" s="9" customFormat="1" x14ac:dyDescent="0.2">
      <c r="A186" s="10"/>
      <c r="B186" s="10">
        <v>601</v>
      </c>
      <c r="C186" s="32" t="s">
        <v>206</v>
      </c>
      <c r="D186" s="10"/>
      <c r="E186" s="33">
        <v>3.3533685917515647E-2</v>
      </c>
      <c r="F186" s="36">
        <v>1608386</v>
      </c>
      <c r="G186" s="36">
        <v>838655</v>
      </c>
      <c r="H186" s="15">
        <v>0</v>
      </c>
      <c r="I186" s="15">
        <v>0</v>
      </c>
      <c r="J186" s="15">
        <v>0</v>
      </c>
      <c r="K186" s="15">
        <v>0</v>
      </c>
      <c r="L186" s="15">
        <v>-2648621</v>
      </c>
      <c r="M186" s="15">
        <v>0</v>
      </c>
      <c r="N186" s="15">
        <v>-4513007</v>
      </c>
      <c r="O186" s="37">
        <v>-250123</v>
      </c>
      <c r="P186" s="36">
        <v>-4964710</v>
      </c>
    </row>
    <row r="187" spans="1:16" s="9" customFormat="1" x14ac:dyDescent="0.2">
      <c r="A187" s="10"/>
      <c r="B187" s="10">
        <v>602</v>
      </c>
      <c r="C187" s="32" t="s">
        <v>207</v>
      </c>
      <c r="D187" s="10"/>
      <c r="E187" s="33">
        <v>5.0348185543374118E-3</v>
      </c>
      <c r="F187" s="36">
        <v>241486</v>
      </c>
      <c r="G187" s="36">
        <v>125917</v>
      </c>
      <c r="H187" s="15">
        <v>0</v>
      </c>
      <c r="I187" s="15">
        <v>0</v>
      </c>
      <c r="J187" s="15">
        <v>0</v>
      </c>
      <c r="K187" s="15">
        <v>0</v>
      </c>
      <c r="L187" s="15">
        <v>-397670</v>
      </c>
      <c r="M187" s="15">
        <v>0</v>
      </c>
      <c r="N187" s="15">
        <v>-677592</v>
      </c>
      <c r="O187" s="37">
        <v>194979</v>
      </c>
      <c r="P187" s="36">
        <v>-512880</v>
      </c>
    </row>
    <row r="188" spans="1:16" s="9" customFormat="1" x14ac:dyDescent="0.2">
      <c r="A188" s="10"/>
      <c r="B188" s="10">
        <v>606</v>
      </c>
      <c r="C188" s="32" t="s">
        <v>208</v>
      </c>
      <c r="D188" s="10"/>
      <c r="E188" s="33">
        <v>9.9224473043271205E-5</v>
      </c>
      <c r="F188" s="36">
        <v>4759</v>
      </c>
      <c r="G188" s="36">
        <v>2482</v>
      </c>
      <c r="H188" s="15">
        <v>0</v>
      </c>
      <c r="I188" s="15">
        <v>0</v>
      </c>
      <c r="J188" s="15">
        <v>0</v>
      </c>
      <c r="K188" s="15">
        <v>0</v>
      </c>
      <c r="L188" s="15">
        <v>-7837</v>
      </c>
      <c r="M188" s="15">
        <v>0</v>
      </c>
      <c r="N188" s="15">
        <v>-13354</v>
      </c>
      <c r="O188" s="37">
        <v>-128</v>
      </c>
      <c r="P188" s="36">
        <v>-14078</v>
      </c>
    </row>
    <row r="189" spans="1:16" s="9" customFormat="1" x14ac:dyDescent="0.2">
      <c r="A189" s="10"/>
      <c r="B189" s="10">
        <v>701</v>
      </c>
      <c r="C189" s="32" t="s">
        <v>209</v>
      </c>
      <c r="D189" s="10"/>
      <c r="E189" s="33">
        <v>3.8676986364940486E-3</v>
      </c>
      <c r="F189" s="36">
        <v>185508</v>
      </c>
      <c r="G189" s="36">
        <v>96729</v>
      </c>
      <c r="H189" s="15">
        <v>0</v>
      </c>
      <c r="I189" s="15">
        <v>0</v>
      </c>
      <c r="J189" s="15">
        <v>0</v>
      </c>
      <c r="K189" s="15">
        <v>0</v>
      </c>
      <c r="L189" s="15">
        <v>-305486</v>
      </c>
      <c r="M189" s="15">
        <v>0</v>
      </c>
      <c r="N189" s="15">
        <v>-520520</v>
      </c>
      <c r="O189" s="37">
        <v>92846</v>
      </c>
      <c r="P189" s="36">
        <v>-450923</v>
      </c>
    </row>
    <row r="190" spans="1:16" s="9" customFormat="1" x14ac:dyDescent="0.2">
      <c r="A190" s="10"/>
      <c r="B190" s="10">
        <v>702</v>
      </c>
      <c r="C190" s="32" t="s">
        <v>210</v>
      </c>
      <c r="D190" s="10"/>
      <c r="E190" s="33">
        <v>2.4209180903900524E-3</v>
      </c>
      <c r="F190" s="36">
        <v>116115</v>
      </c>
      <c r="G190" s="36">
        <v>60546</v>
      </c>
      <c r="H190" s="15">
        <v>0</v>
      </c>
      <c r="I190" s="15">
        <v>0</v>
      </c>
      <c r="J190" s="15">
        <v>0</v>
      </c>
      <c r="K190" s="15">
        <v>0</v>
      </c>
      <c r="L190" s="15">
        <v>-191214</v>
      </c>
      <c r="M190" s="15">
        <v>0</v>
      </c>
      <c r="N190" s="15">
        <v>-325810</v>
      </c>
      <c r="O190" s="37">
        <v>6589</v>
      </c>
      <c r="P190" s="36">
        <v>-333774</v>
      </c>
    </row>
    <row r="191" spans="1:16" s="9" customFormat="1" x14ac:dyDescent="0.2">
      <c r="A191" s="10"/>
      <c r="B191" s="10">
        <v>703</v>
      </c>
      <c r="C191" s="32" t="s">
        <v>211</v>
      </c>
      <c r="D191" s="10"/>
      <c r="E191" s="33">
        <v>7.6112323981366251E-3</v>
      </c>
      <c r="F191" s="36">
        <v>365060</v>
      </c>
      <c r="G191" s="36">
        <v>190352</v>
      </c>
      <c r="H191" s="15">
        <v>0</v>
      </c>
      <c r="I191" s="15">
        <v>0</v>
      </c>
      <c r="J191" s="15">
        <v>0</v>
      </c>
      <c r="K191" s="15">
        <v>0</v>
      </c>
      <c r="L191" s="15">
        <v>-601165</v>
      </c>
      <c r="M191" s="15">
        <v>0</v>
      </c>
      <c r="N191" s="15">
        <v>-1024330</v>
      </c>
      <c r="O191" s="37">
        <v>-138045</v>
      </c>
      <c r="P191" s="36">
        <v>-1208128</v>
      </c>
    </row>
    <row r="192" spans="1:16" s="9" customFormat="1" x14ac:dyDescent="0.2">
      <c r="A192" s="10"/>
      <c r="B192" s="10">
        <v>704</v>
      </c>
      <c r="C192" s="32" t="s">
        <v>212</v>
      </c>
      <c r="D192" s="10"/>
      <c r="E192" s="33">
        <v>6.1672494607429608E-3</v>
      </c>
      <c r="F192" s="36">
        <v>295802</v>
      </c>
      <c r="G192" s="36">
        <v>154239</v>
      </c>
      <c r="H192" s="15">
        <v>0</v>
      </c>
      <c r="I192" s="15">
        <v>0</v>
      </c>
      <c r="J192" s="15">
        <v>0</v>
      </c>
      <c r="K192" s="15">
        <v>0</v>
      </c>
      <c r="L192" s="15">
        <v>-487113</v>
      </c>
      <c r="M192" s="15">
        <v>0</v>
      </c>
      <c r="N192" s="15">
        <v>-829997</v>
      </c>
      <c r="O192" s="37">
        <v>-316860</v>
      </c>
      <c r="P192" s="36">
        <v>-1183929</v>
      </c>
    </row>
    <row r="193" spans="1:16" s="9" customFormat="1" x14ac:dyDescent="0.2">
      <c r="A193" s="10"/>
      <c r="B193" s="10">
        <v>705</v>
      </c>
      <c r="C193" s="32" t="s">
        <v>213</v>
      </c>
      <c r="D193" s="10"/>
      <c r="E193" s="33">
        <v>5.1643898560545945E-3</v>
      </c>
      <c r="F193" s="36">
        <v>247701</v>
      </c>
      <c r="G193" s="36">
        <v>129158</v>
      </c>
      <c r="H193" s="15">
        <v>0</v>
      </c>
      <c r="I193" s="15">
        <v>0</v>
      </c>
      <c r="J193" s="15">
        <v>0</v>
      </c>
      <c r="K193" s="15">
        <v>0</v>
      </c>
      <c r="L193" s="15">
        <v>-407904</v>
      </c>
      <c r="M193" s="15">
        <v>0</v>
      </c>
      <c r="N193" s="15">
        <v>-695030</v>
      </c>
      <c r="O193" s="37">
        <v>-14317</v>
      </c>
      <c r="P193" s="36">
        <v>-740392</v>
      </c>
    </row>
    <row r="194" spans="1:16" s="9" customFormat="1" x14ac:dyDescent="0.2">
      <c r="A194" s="10"/>
      <c r="B194" s="10">
        <v>706</v>
      </c>
      <c r="C194" s="32" t="s">
        <v>214</v>
      </c>
      <c r="D194" s="10"/>
      <c r="E194" s="33">
        <v>6.8401883817315115E-3</v>
      </c>
      <c r="F194" s="36">
        <v>328078</v>
      </c>
      <c r="G194" s="36">
        <v>171069</v>
      </c>
      <c r="H194" s="15">
        <v>0</v>
      </c>
      <c r="I194" s="15">
        <v>0</v>
      </c>
      <c r="J194" s="15">
        <v>0</v>
      </c>
      <c r="K194" s="15">
        <v>0</v>
      </c>
      <c r="L194" s="15">
        <v>-540265</v>
      </c>
      <c r="M194" s="15">
        <v>0</v>
      </c>
      <c r="N194" s="15">
        <v>-920562</v>
      </c>
      <c r="O194" s="37">
        <v>63056</v>
      </c>
      <c r="P194" s="36">
        <v>-898624</v>
      </c>
    </row>
    <row r="195" spans="1:16" s="9" customFormat="1" x14ac:dyDescent="0.2">
      <c r="A195" s="10"/>
      <c r="B195" s="10">
        <v>707</v>
      </c>
      <c r="C195" s="32" t="s">
        <v>215</v>
      </c>
      <c r="D195" s="10"/>
      <c r="E195" s="33">
        <v>1.8380389469652121E-3</v>
      </c>
      <c r="F195" s="36">
        <v>88158</v>
      </c>
      <c r="G195" s="36">
        <v>45968</v>
      </c>
      <c r="H195" s="15">
        <v>0</v>
      </c>
      <c r="I195" s="15">
        <v>0</v>
      </c>
      <c r="J195" s="15">
        <v>0</v>
      </c>
      <c r="K195" s="15">
        <v>0</v>
      </c>
      <c r="L195" s="15">
        <v>-145175</v>
      </c>
      <c r="M195" s="15">
        <v>0</v>
      </c>
      <c r="N195" s="15">
        <v>-247366</v>
      </c>
      <c r="O195" s="37">
        <v>-1761555</v>
      </c>
      <c r="P195" s="36">
        <v>-2019970</v>
      </c>
    </row>
    <row r="196" spans="1:16" s="9" customFormat="1" x14ac:dyDescent="0.2">
      <c r="A196" s="10"/>
      <c r="B196" s="10">
        <v>708</v>
      </c>
      <c r="C196" s="32" t="s">
        <v>216</v>
      </c>
      <c r="D196" s="10"/>
      <c r="E196" s="33">
        <v>1.4464472388852976E-3</v>
      </c>
      <c r="F196" s="36">
        <v>69376</v>
      </c>
      <c r="G196" s="36">
        <v>36175</v>
      </c>
      <c r="H196" s="15">
        <v>0</v>
      </c>
      <c r="I196" s="15">
        <v>0</v>
      </c>
      <c r="J196" s="15">
        <v>0</v>
      </c>
      <c r="K196" s="15">
        <v>0</v>
      </c>
      <c r="L196" s="15">
        <v>-114246</v>
      </c>
      <c r="M196" s="15">
        <v>0</v>
      </c>
      <c r="N196" s="15">
        <v>-194665</v>
      </c>
      <c r="O196" s="37">
        <v>50408</v>
      </c>
      <c r="P196" s="36">
        <v>-152952</v>
      </c>
    </row>
    <row r="197" spans="1:16" s="9" customFormat="1" x14ac:dyDescent="0.2">
      <c r="A197" s="10"/>
      <c r="B197" s="10">
        <v>709</v>
      </c>
      <c r="C197" s="32" t="s">
        <v>217</v>
      </c>
      <c r="D197" s="10"/>
      <c r="E197" s="33">
        <v>0</v>
      </c>
      <c r="F197" s="36">
        <v>0</v>
      </c>
      <c r="G197" s="36">
        <v>0</v>
      </c>
      <c r="H197" s="15">
        <v>0</v>
      </c>
      <c r="I197" s="15">
        <v>0</v>
      </c>
      <c r="J197" s="15">
        <v>0</v>
      </c>
      <c r="K197" s="15">
        <v>0</v>
      </c>
      <c r="L197" s="15">
        <v>0</v>
      </c>
      <c r="M197" s="15">
        <v>0</v>
      </c>
      <c r="N197" s="15">
        <v>0</v>
      </c>
      <c r="O197" s="37">
        <v>0</v>
      </c>
      <c r="P197" s="36">
        <v>0</v>
      </c>
    </row>
    <row r="198" spans="1:16" s="9" customFormat="1" x14ac:dyDescent="0.2">
      <c r="A198" s="10"/>
      <c r="B198" s="10">
        <v>711</v>
      </c>
      <c r="C198" s="32" t="s">
        <v>218</v>
      </c>
      <c r="D198" s="10"/>
      <c r="E198" s="33">
        <v>2.0387024229684726E-3</v>
      </c>
      <c r="F198" s="36">
        <v>97783</v>
      </c>
      <c r="G198" s="36">
        <v>50987</v>
      </c>
      <c r="H198" s="15">
        <v>0</v>
      </c>
      <c r="I198" s="15">
        <v>0</v>
      </c>
      <c r="J198" s="15">
        <v>0</v>
      </c>
      <c r="K198" s="15">
        <v>0</v>
      </c>
      <c r="L198" s="15">
        <v>-161025</v>
      </c>
      <c r="M198" s="15">
        <v>0</v>
      </c>
      <c r="N198" s="15">
        <v>-274371</v>
      </c>
      <c r="O198" s="37">
        <v>33080</v>
      </c>
      <c r="P198" s="36">
        <v>-253546</v>
      </c>
    </row>
    <row r="199" spans="1:16" s="9" customFormat="1" x14ac:dyDescent="0.2">
      <c r="A199" s="10"/>
      <c r="B199" s="10">
        <v>716</v>
      </c>
      <c r="C199" s="32" t="s">
        <v>219</v>
      </c>
      <c r="D199" s="10"/>
      <c r="E199" s="33">
        <v>2.7562694262922766E-3</v>
      </c>
      <c r="F199" s="36">
        <v>132200</v>
      </c>
      <c r="G199" s="36">
        <v>68932</v>
      </c>
      <c r="H199" s="15">
        <v>0</v>
      </c>
      <c r="I199" s="15">
        <v>0</v>
      </c>
      <c r="J199" s="15">
        <v>0</v>
      </c>
      <c r="K199" s="15">
        <v>0</v>
      </c>
      <c r="L199" s="15">
        <v>-217701</v>
      </c>
      <c r="M199" s="15">
        <v>0</v>
      </c>
      <c r="N199" s="15">
        <v>-370942</v>
      </c>
      <c r="O199" s="37">
        <v>-28460</v>
      </c>
      <c r="P199" s="36">
        <v>-415971</v>
      </c>
    </row>
    <row r="200" spans="1:16" s="9" customFormat="1" x14ac:dyDescent="0.2">
      <c r="A200" s="10"/>
      <c r="B200" s="10">
        <v>717</v>
      </c>
      <c r="C200" s="32" t="s">
        <v>220</v>
      </c>
      <c r="D200" s="10"/>
      <c r="E200" s="33">
        <v>0</v>
      </c>
      <c r="F200" s="36">
        <v>0</v>
      </c>
      <c r="G200" s="36">
        <v>0</v>
      </c>
      <c r="H200" s="15">
        <v>0</v>
      </c>
      <c r="I200" s="15">
        <v>0</v>
      </c>
      <c r="J200" s="15">
        <v>0</v>
      </c>
      <c r="K200" s="15">
        <v>0</v>
      </c>
      <c r="L200" s="15">
        <v>0</v>
      </c>
      <c r="M200" s="15">
        <v>0</v>
      </c>
      <c r="N200" s="15">
        <v>0</v>
      </c>
      <c r="O200" s="37">
        <v>0</v>
      </c>
      <c r="P200" s="36">
        <v>0</v>
      </c>
    </row>
    <row r="201" spans="1:16" s="9" customFormat="1" x14ac:dyDescent="0.2">
      <c r="A201" s="10"/>
      <c r="B201" s="10">
        <v>718</v>
      </c>
      <c r="C201" s="32" t="s">
        <v>221</v>
      </c>
      <c r="D201" s="10"/>
      <c r="E201" s="33">
        <v>2.9541361289416434E-3</v>
      </c>
      <c r="F201" s="36">
        <v>141690</v>
      </c>
      <c r="G201" s="36">
        <v>73881</v>
      </c>
      <c r="H201" s="15">
        <v>0</v>
      </c>
      <c r="I201" s="15">
        <v>0</v>
      </c>
      <c r="J201" s="15">
        <v>0</v>
      </c>
      <c r="K201" s="15">
        <v>0</v>
      </c>
      <c r="L201" s="15">
        <v>-233329</v>
      </c>
      <c r="M201" s="15">
        <v>0</v>
      </c>
      <c r="N201" s="15">
        <v>-397572</v>
      </c>
      <c r="O201" s="37">
        <v>-14364</v>
      </c>
      <c r="P201" s="36">
        <v>-429694</v>
      </c>
    </row>
    <row r="202" spans="1:16" s="9" customFormat="1" x14ac:dyDescent="0.2">
      <c r="A202" s="10"/>
      <c r="B202" s="10">
        <v>719</v>
      </c>
      <c r="C202" s="32" t="s">
        <v>222</v>
      </c>
      <c r="D202" s="10"/>
      <c r="E202" s="33">
        <v>0</v>
      </c>
      <c r="F202" s="36">
        <v>0</v>
      </c>
      <c r="G202" s="36">
        <v>0</v>
      </c>
      <c r="H202" s="15">
        <v>0</v>
      </c>
      <c r="I202" s="15">
        <v>0</v>
      </c>
      <c r="J202" s="15">
        <v>0</v>
      </c>
      <c r="K202" s="15">
        <v>0</v>
      </c>
      <c r="L202" s="15">
        <v>0</v>
      </c>
      <c r="M202" s="15">
        <v>0</v>
      </c>
      <c r="N202" s="15">
        <v>0</v>
      </c>
      <c r="O202" s="37">
        <v>0</v>
      </c>
      <c r="P202" s="36">
        <v>0</v>
      </c>
    </row>
    <row r="203" spans="1:16" s="9" customFormat="1" x14ac:dyDescent="0.2">
      <c r="A203" s="10"/>
      <c r="B203" s="10">
        <v>720</v>
      </c>
      <c r="C203" s="32" t="s">
        <v>223</v>
      </c>
      <c r="D203" s="10"/>
      <c r="E203" s="33">
        <v>5.2408809389984431E-3</v>
      </c>
      <c r="F203" s="36">
        <v>251370</v>
      </c>
      <c r="G203" s="36">
        <v>131071</v>
      </c>
      <c r="H203" s="15">
        <v>0</v>
      </c>
      <c r="I203" s="15">
        <v>0</v>
      </c>
      <c r="J203" s="15">
        <v>0</v>
      </c>
      <c r="K203" s="15">
        <v>0</v>
      </c>
      <c r="L203" s="15">
        <v>-413945</v>
      </c>
      <c r="M203" s="15">
        <v>0</v>
      </c>
      <c r="N203" s="15">
        <v>-705325</v>
      </c>
      <c r="O203" s="37">
        <v>377771</v>
      </c>
      <c r="P203" s="36">
        <v>-359058</v>
      </c>
    </row>
    <row r="204" spans="1:16" s="9" customFormat="1" x14ac:dyDescent="0.2">
      <c r="A204" s="10"/>
      <c r="B204" s="10">
        <v>721</v>
      </c>
      <c r="C204" s="32" t="s">
        <v>224</v>
      </c>
      <c r="D204" s="10"/>
      <c r="E204" s="33">
        <v>0</v>
      </c>
      <c r="F204" s="36">
        <v>0</v>
      </c>
      <c r="G204" s="36">
        <v>0</v>
      </c>
      <c r="H204" s="15">
        <v>0</v>
      </c>
      <c r="I204" s="15">
        <v>0</v>
      </c>
      <c r="J204" s="15">
        <v>0</v>
      </c>
      <c r="K204" s="15">
        <v>0</v>
      </c>
      <c r="L204" s="15">
        <v>0</v>
      </c>
      <c r="M204" s="15">
        <v>0</v>
      </c>
      <c r="N204" s="15">
        <v>0</v>
      </c>
      <c r="O204" s="37">
        <v>0</v>
      </c>
      <c r="P204" s="36">
        <v>0</v>
      </c>
    </row>
    <row r="205" spans="1:16" s="9" customFormat="1" x14ac:dyDescent="0.2">
      <c r="A205" s="10"/>
      <c r="B205" s="10">
        <v>722</v>
      </c>
      <c r="C205" s="32" t="s">
        <v>225</v>
      </c>
      <c r="D205" s="10"/>
      <c r="E205" s="33">
        <v>0</v>
      </c>
      <c r="F205" s="36">
        <v>0</v>
      </c>
      <c r="G205" s="36">
        <v>0</v>
      </c>
      <c r="H205" s="15">
        <v>0</v>
      </c>
      <c r="I205" s="15">
        <v>0</v>
      </c>
      <c r="J205" s="15">
        <v>0</v>
      </c>
      <c r="K205" s="15">
        <v>0</v>
      </c>
      <c r="L205" s="15">
        <v>0</v>
      </c>
      <c r="M205" s="15">
        <v>0</v>
      </c>
      <c r="N205" s="15">
        <v>0</v>
      </c>
      <c r="O205" s="37">
        <v>0</v>
      </c>
      <c r="P205" s="36">
        <v>0</v>
      </c>
    </row>
    <row r="206" spans="1:16" s="9" customFormat="1" x14ac:dyDescent="0.2">
      <c r="A206" s="10"/>
      <c r="B206" s="10">
        <v>723</v>
      </c>
      <c r="C206" s="32" t="s">
        <v>226</v>
      </c>
      <c r="D206" s="10"/>
      <c r="E206" s="33">
        <v>2.7453696954913187E-3</v>
      </c>
      <c r="F206" s="36">
        <v>131677</v>
      </c>
      <c r="G206" s="36">
        <v>68660</v>
      </c>
      <c r="H206" s="15">
        <v>0</v>
      </c>
      <c r="I206" s="15">
        <v>0</v>
      </c>
      <c r="J206" s="15">
        <v>0</v>
      </c>
      <c r="K206" s="15">
        <v>0</v>
      </c>
      <c r="L206" s="15">
        <v>-216840</v>
      </c>
      <c r="M206" s="15">
        <v>0</v>
      </c>
      <c r="N206" s="15">
        <v>-369475</v>
      </c>
      <c r="O206" s="37">
        <v>-101871</v>
      </c>
      <c r="P206" s="36">
        <v>-487849</v>
      </c>
    </row>
    <row r="207" spans="1:16" s="9" customFormat="1" x14ac:dyDescent="0.2">
      <c r="A207" s="10"/>
      <c r="B207" s="10">
        <v>724</v>
      </c>
      <c r="C207" s="32" t="s">
        <v>227</v>
      </c>
      <c r="D207" s="10"/>
      <c r="E207" s="33">
        <v>2.6884084107077709E-3</v>
      </c>
      <c r="F207" s="36">
        <v>128945</v>
      </c>
      <c r="G207" s="36">
        <v>67235</v>
      </c>
      <c r="H207" s="15">
        <v>0</v>
      </c>
      <c r="I207" s="15">
        <v>0</v>
      </c>
      <c r="J207" s="15">
        <v>0</v>
      </c>
      <c r="K207" s="15">
        <v>0</v>
      </c>
      <c r="L207" s="15">
        <v>-212341</v>
      </c>
      <c r="M207" s="15">
        <v>0</v>
      </c>
      <c r="N207" s="15">
        <v>-361810</v>
      </c>
      <c r="O207" s="37">
        <v>17176</v>
      </c>
      <c r="P207" s="36">
        <v>-360795</v>
      </c>
    </row>
    <row r="208" spans="1:16" s="9" customFormat="1" x14ac:dyDescent="0.2">
      <c r="A208" s="10"/>
      <c r="B208" s="10">
        <v>725</v>
      </c>
      <c r="C208" s="32" t="s">
        <v>228</v>
      </c>
      <c r="D208" s="10"/>
      <c r="E208" s="33">
        <v>0</v>
      </c>
      <c r="F208" s="36">
        <v>0</v>
      </c>
      <c r="G208" s="36">
        <v>0</v>
      </c>
      <c r="H208" s="15">
        <v>0</v>
      </c>
      <c r="I208" s="15">
        <v>0</v>
      </c>
      <c r="J208" s="15">
        <v>0</v>
      </c>
      <c r="K208" s="15">
        <v>0</v>
      </c>
      <c r="L208" s="15">
        <v>0</v>
      </c>
      <c r="M208" s="15">
        <v>0</v>
      </c>
      <c r="N208" s="15">
        <v>0</v>
      </c>
      <c r="O208" s="37">
        <v>-709007</v>
      </c>
      <c r="P208" s="36">
        <v>-709007</v>
      </c>
    </row>
    <row r="209" spans="1:16" s="9" customFormat="1" x14ac:dyDescent="0.2">
      <c r="A209" s="10"/>
      <c r="B209" s="10">
        <v>726</v>
      </c>
      <c r="C209" s="32" t="s">
        <v>229</v>
      </c>
      <c r="D209" s="10"/>
      <c r="E209" s="33">
        <v>0</v>
      </c>
      <c r="F209" s="36">
        <v>0</v>
      </c>
      <c r="G209" s="36">
        <v>0</v>
      </c>
      <c r="H209" s="15">
        <v>0</v>
      </c>
      <c r="I209" s="15">
        <v>0</v>
      </c>
      <c r="J209" s="15">
        <v>0</v>
      </c>
      <c r="K209" s="15">
        <v>0</v>
      </c>
      <c r="L209" s="15">
        <v>0</v>
      </c>
      <c r="M209" s="15">
        <v>0</v>
      </c>
      <c r="N209" s="15">
        <v>0</v>
      </c>
      <c r="O209" s="37">
        <v>-995</v>
      </c>
      <c r="P209" s="36">
        <v>-995</v>
      </c>
    </row>
    <row r="210" spans="1:16" s="9" customFormat="1" x14ac:dyDescent="0.2">
      <c r="A210" s="10"/>
      <c r="B210" s="10">
        <v>728</v>
      </c>
      <c r="C210" s="32" t="s">
        <v>230</v>
      </c>
      <c r="D210" s="10"/>
      <c r="E210" s="33">
        <v>3.3799974995275747E-3</v>
      </c>
      <c r="F210" s="36">
        <v>162116</v>
      </c>
      <c r="G210" s="36">
        <v>84532</v>
      </c>
      <c r="H210" s="15">
        <v>0</v>
      </c>
      <c r="I210" s="15">
        <v>0</v>
      </c>
      <c r="J210" s="15">
        <v>0</v>
      </c>
      <c r="K210" s="15">
        <v>0</v>
      </c>
      <c r="L210" s="15">
        <v>-266965</v>
      </c>
      <c r="M210" s="15">
        <v>0</v>
      </c>
      <c r="N210" s="15">
        <v>-454884</v>
      </c>
      <c r="O210" s="37">
        <v>70286</v>
      </c>
      <c r="P210" s="36">
        <v>-404915</v>
      </c>
    </row>
    <row r="211" spans="1:16" s="9" customFormat="1" x14ac:dyDescent="0.2">
      <c r="A211" s="10"/>
      <c r="B211" s="10">
        <v>729</v>
      </c>
      <c r="C211" s="32" t="s">
        <v>231</v>
      </c>
      <c r="D211" s="10"/>
      <c r="E211" s="33">
        <v>3.3076581380797995E-3</v>
      </c>
      <c r="F211" s="36">
        <v>158646</v>
      </c>
      <c r="G211" s="36">
        <v>82722</v>
      </c>
      <c r="H211" s="15">
        <v>0</v>
      </c>
      <c r="I211" s="15">
        <v>0</v>
      </c>
      <c r="J211" s="15">
        <v>0</v>
      </c>
      <c r="K211" s="15">
        <v>0</v>
      </c>
      <c r="L211" s="15">
        <v>-261252</v>
      </c>
      <c r="M211" s="15">
        <v>0</v>
      </c>
      <c r="N211" s="15">
        <v>-445149</v>
      </c>
      <c r="O211" s="37">
        <v>-57128</v>
      </c>
      <c r="P211" s="36">
        <v>-522161</v>
      </c>
    </row>
    <row r="212" spans="1:16" s="9" customFormat="1" x14ac:dyDescent="0.2">
      <c r="A212" s="10"/>
      <c r="B212" s="10">
        <v>730</v>
      </c>
      <c r="C212" s="32" t="s">
        <v>232</v>
      </c>
      <c r="D212" s="10"/>
      <c r="E212" s="33">
        <v>0</v>
      </c>
      <c r="F212" s="36">
        <v>0</v>
      </c>
      <c r="G212" s="36">
        <v>0</v>
      </c>
      <c r="H212" s="15">
        <v>0</v>
      </c>
      <c r="I212" s="15">
        <v>0</v>
      </c>
      <c r="J212" s="15">
        <v>0</v>
      </c>
      <c r="K212" s="15">
        <v>0</v>
      </c>
      <c r="L212" s="15">
        <v>0</v>
      </c>
      <c r="M212" s="15">
        <v>0</v>
      </c>
      <c r="N212" s="15">
        <v>0</v>
      </c>
      <c r="O212" s="37">
        <v>0</v>
      </c>
      <c r="P212" s="36">
        <v>0</v>
      </c>
    </row>
    <row r="213" spans="1:16" s="9" customFormat="1" x14ac:dyDescent="0.2">
      <c r="A213" s="10"/>
      <c r="B213" s="10">
        <v>731</v>
      </c>
      <c r="C213" s="32" t="s">
        <v>233</v>
      </c>
      <c r="D213" s="10"/>
      <c r="E213" s="33">
        <v>0</v>
      </c>
      <c r="F213" s="36">
        <v>0</v>
      </c>
      <c r="G213" s="36">
        <v>0</v>
      </c>
      <c r="H213" s="15">
        <v>0</v>
      </c>
      <c r="I213" s="15">
        <v>0</v>
      </c>
      <c r="J213" s="15">
        <v>0</v>
      </c>
      <c r="K213" s="15">
        <v>0</v>
      </c>
      <c r="L213" s="15">
        <v>0</v>
      </c>
      <c r="M213" s="15">
        <v>0</v>
      </c>
      <c r="N213" s="15">
        <v>0</v>
      </c>
      <c r="O213" s="37">
        <v>0</v>
      </c>
      <c r="P213" s="36">
        <v>0</v>
      </c>
    </row>
    <row r="214" spans="1:16" s="9" customFormat="1" x14ac:dyDescent="0.2">
      <c r="A214" s="10"/>
      <c r="B214" s="10">
        <v>733</v>
      </c>
      <c r="C214" s="32" t="s">
        <v>234</v>
      </c>
      <c r="D214" s="10"/>
      <c r="E214" s="33">
        <v>2.880095981786423E-3</v>
      </c>
      <c r="F214" s="36">
        <v>138139</v>
      </c>
      <c r="G214" s="36">
        <v>72029</v>
      </c>
      <c r="H214" s="15">
        <v>0</v>
      </c>
      <c r="I214" s="15">
        <v>0</v>
      </c>
      <c r="J214" s="15">
        <v>0</v>
      </c>
      <c r="K214" s="15">
        <v>0</v>
      </c>
      <c r="L214" s="15">
        <v>-227481</v>
      </c>
      <c r="M214" s="15">
        <v>0</v>
      </c>
      <c r="N214" s="15">
        <v>-387607</v>
      </c>
      <c r="O214" s="37">
        <v>-170728</v>
      </c>
      <c r="P214" s="36">
        <v>-575648</v>
      </c>
    </row>
    <row r="215" spans="1:16" s="9" customFormat="1" x14ac:dyDescent="0.2">
      <c r="A215" s="10"/>
      <c r="B215" s="10">
        <v>734</v>
      </c>
      <c r="C215" s="32" t="s">
        <v>235</v>
      </c>
      <c r="D215" s="10"/>
      <c r="E215" s="33">
        <v>2.7926258091800216E-3</v>
      </c>
      <c r="F215" s="36">
        <v>133943</v>
      </c>
      <c r="G215" s="36">
        <v>69842</v>
      </c>
      <c r="H215" s="15">
        <v>0</v>
      </c>
      <c r="I215" s="15">
        <v>0</v>
      </c>
      <c r="J215" s="15">
        <v>0</v>
      </c>
      <c r="K215" s="15">
        <v>0</v>
      </c>
      <c r="L215" s="15">
        <v>-220572</v>
      </c>
      <c r="M215" s="15">
        <v>0</v>
      </c>
      <c r="N215" s="15">
        <v>-375835</v>
      </c>
      <c r="O215" s="37">
        <v>-173396</v>
      </c>
      <c r="P215" s="36">
        <v>-566018</v>
      </c>
    </row>
    <row r="216" spans="1:16" s="9" customFormat="1" x14ac:dyDescent="0.2">
      <c r="A216" s="10"/>
      <c r="B216" s="10">
        <v>735</v>
      </c>
      <c r="C216" s="32" t="s">
        <v>236</v>
      </c>
      <c r="D216" s="10"/>
      <c r="E216" s="33">
        <v>5.0492117457614236E-3</v>
      </c>
      <c r="F216" s="36">
        <v>242177</v>
      </c>
      <c r="G216" s="36">
        <v>126277</v>
      </c>
      <c r="H216" s="15">
        <v>0</v>
      </c>
      <c r="I216" s="15">
        <v>0</v>
      </c>
      <c r="J216" s="15">
        <v>0</v>
      </c>
      <c r="K216" s="15">
        <v>0</v>
      </c>
      <c r="L216" s="15">
        <v>-398806</v>
      </c>
      <c r="M216" s="15">
        <v>0</v>
      </c>
      <c r="N216" s="15">
        <v>-679530</v>
      </c>
      <c r="O216" s="37">
        <v>-99895</v>
      </c>
      <c r="P216" s="36">
        <v>-809777</v>
      </c>
    </row>
    <row r="217" spans="1:16" s="9" customFormat="1" x14ac:dyDescent="0.2">
      <c r="A217" s="10"/>
      <c r="B217" s="10">
        <v>736</v>
      </c>
      <c r="C217" s="32" t="s">
        <v>237</v>
      </c>
      <c r="D217" s="10"/>
      <c r="E217" s="33">
        <v>0</v>
      </c>
      <c r="F217" s="36">
        <v>0</v>
      </c>
      <c r="G217" s="36">
        <v>0</v>
      </c>
      <c r="H217" s="15">
        <v>0</v>
      </c>
      <c r="I217" s="15">
        <v>0</v>
      </c>
      <c r="J217" s="15">
        <v>0</v>
      </c>
      <c r="K217" s="15">
        <v>0</v>
      </c>
      <c r="L217" s="15">
        <v>0</v>
      </c>
      <c r="M217" s="15">
        <v>0</v>
      </c>
      <c r="N217" s="15">
        <v>0</v>
      </c>
      <c r="O217" s="37">
        <v>0</v>
      </c>
      <c r="P217" s="36">
        <v>0</v>
      </c>
    </row>
    <row r="218" spans="1:16" s="9" customFormat="1" x14ac:dyDescent="0.2">
      <c r="A218" s="10"/>
      <c r="B218" s="10">
        <v>737</v>
      </c>
      <c r="C218" s="32" t="s">
        <v>238</v>
      </c>
      <c r="D218" s="10"/>
      <c r="E218" s="33">
        <v>2.4823719220963126E-3</v>
      </c>
      <c r="F218" s="36">
        <v>119063</v>
      </c>
      <c r="G218" s="36">
        <v>62082</v>
      </c>
      <c r="H218" s="15">
        <v>0</v>
      </c>
      <c r="I218" s="15">
        <v>0</v>
      </c>
      <c r="J218" s="15">
        <v>0</v>
      </c>
      <c r="K218" s="15">
        <v>0</v>
      </c>
      <c r="L218" s="15">
        <v>-196067</v>
      </c>
      <c r="M218" s="15">
        <v>0</v>
      </c>
      <c r="N218" s="15">
        <v>-334081</v>
      </c>
      <c r="O218" s="37">
        <v>-57092</v>
      </c>
      <c r="P218" s="36">
        <v>-406095</v>
      </c>
    </row>
    <row r="219" spans="1:16" s="9" customFormat="1" x14ac:dyDescent="0.2">
      <c r="A219" s="10"/>
      <c r="B219" s="10">
        <v>738</v>
      </c>
      <c r="C219" s="32" t="s">
        <v>239</v>
      </c>
      <c r="D219" s="10"/>
      <c r="E219" s="33">
        <v>1.419521194824347E-4</v>
      </c>
      <c r="F219" s="36">
        <v>6808</v>
      </c>
      <c r="G219" s="36">
        <v>3550</v>
      </c>
      <c r="H219" s="15">
        <v>0</v>
      </c>
      <c r="I219" s="15">
        <v>0</v>
      </c>
      <c r="J219" s="15">
        <v>0</v>
      </c>
      <c r="K219" s="15">
        <v>0</v>
      </c>
      <c r="L219" s="15">
        <v>-11212</v>
      </c>
      <c r="M219" s="15">
        <v>0</v>
      </c>
      <c r="N219" s="15">
        <v>-19104</v>
      </c>
      <c r="O219" s="37">
        <v>-939897</v>
      </c>
      <c r="P219" s="36">
        <v>-959855</v>
      </c>
    </row>
    <row r="220" spans="1:16" s="9" customFormat="1" x14ac:dyDescent="0.2">
      <c r="A220" s="10"/>
      <c r="B220" s="10">
        <v>739</v>
      </c>
      <c r="C220" s="32" t="s">
        <v>240</v>
      </c>
      <c r="D220" s="10"/>
      <c r="E220" s="33">
        <v>1.9958711923310168E-3</v>
      </c>
      <c r="F220" s="36">
        <v>95729</v>
      </c>
      <c r="G220" s="36">
        <v>49915</v>
      </c>
      <c r="H220" s="15">
        <v>0</v>
      </c>
      <c r="I220" s="15">
        <v>0</v>
      </c>
      <c r="J220" s="15">
        <v>0</v>
      </c>
      <c r="K220" s="15">
        <v>0</v>
      </c>
      <c r="L220" s="15">
        <v>-157642</v>
      </c>
      <c r="M220" s="15">
        <v>0</v>
      </c>
      <c r="N220" s="15">
        <v>-268607</v>
      </c>
      <c r="O220" s="37">
        <v>33304</v>
      </c>
      <c r="P220" s="36">
        <v>-247301</v>
      </c>
    </row>
    <row r="221" spans="1:16" s="9" customFormat="1" x14ac:dyDescent="0.2">
      <c r="A221" s="10"/>
      <c r="B221" s="10">
        <v>740</v>
      </c>
      <c r="C221" s="32" t="s">
        <v>241</v>
      </c>
      <c r="D221" s="10"/>
      <c r="E221" s="33">
        <v>0</v>
      </c>
      <c r="F221" s="36">
        <v>0</v>
      </c>
      <c r="G221" s="36">
        <v>0</v>
      </c>
      <c r="H221" s="15">
        <v>0</v>
      </c>
      <c r="I221" s="15">
        <v>0</v>
      </c>
      <c r="J221" s="15">
        <v>0</v>
      </c>
      <c r="K221" s="15">
        <v>0</v>
      </c>
      <c r="L221" s="15">
        <v>0</v>
      </c>
      <c r="M221" s="15">
        <v>0</v>
      </c>
      <c r="N221" s="15">
        <v>0</v>
      </c>
      <c r="O221" s="37">
        <v>0</v>
      </c>
      <c r="P221" s="36">
        <v>0</v>
      </c>
    </row>
    <row r="222" spans="1:16" s="9" customFormat="1" x14ac:dyDescent="0.2">
      <c r="A222" s="10"/>
      <c r="B222" s="10">
        <v>741</v>
      </c>
      <c r="C222" s="32" t="s">
        <v>242</v>
      </c>
      <c r="D222" s="10"/>
      <c r="E222" s="33">
        <v>4.9244437435618299E-3</v>
      </c>
      <c r="F222" s="36">
        <v>236192</v>
      </c>
      <c r="G222" s="36">
        <v>123157</v>
      </c>
      <c r="H222" s="15">
        <v>0</v>
      </c>
      <c r="I222" s="15">
        <v>0</v>
      </c>
      <c r="J222" s="15">
        <v>0</v>
      </c>
      <c r="K222" s="15">
        <v>0</v>
      </c>
      <c r="L222" s="15">
        <v>-388952</v>
      </c>
      <c r="M222" s="15">
        <v>0</v>
      </c>
      <c r="N222" s="15">
        <v>-662738</v>
      </c>
      <c r="O222" s="37">
        <v>-116971</v>
      </c>
      <c r="P222" s="36">
        <v>-809312</v>
      </c>
    </row>
    <row r="223" spans="1:16" s="9" customFormat="1" x14ac:dyDescent="0.2">
      <c r="A223" s="10"/>
      <c r="B223" s="10">
        <v>742</v>
      </c>
      <c r="C223" s="32" t="s">
        <v>243</v>
      </c>
      <c r="D223" s="10"/>
      <c r="E223" s="33">
        <v>1.4164738145391006E-3</v>
      </c>
      <c r="F223" s="36">
        <v>67939</v>
      </c>
      <c r="G223" s="36">
        <v>35425</v>
      </c>
      <c r="H223" s="15">
        <v>0</v>
      </c>
      <c r="I223" s="15">
        <v>0</v>
      </c>
      <c r="J223" s="15">
        <v>0</v>
      </c>
      <c r="K223" s="15">
        <v>0</v>
      </c>
      <c r="L223" s="15">
        <v>-111879</v>
      </c>
      <c r="M223" s="15">
        <v>0</v>
      </c>
      <c r="N223" s="15">
        <v>-190631</v>
      </c>
      <c r="O223" s="37">
        <v>49310</v>
      </c>
      <c r="P223" s="36">
        <v>-149836</v>
      </c>
    </row>
    <row r="224" spans="1:16" s="9" customFormat="1" x14ac:dyDescent="0.2">
      <c r="A224" s="10"/>
      <c r="B224" s="10">
        <v>743</v>
      </c>
      <c r="C224" s="32" t="s">
        <v>244</v>
      </c>
      <c r="D224" s="10"/>
      <c r="E224" s="33">
        <v>3.4046856236915474E-3</v>
      </c>
      <c r="F224" s="36">
        <v>163300</v>
      </c>
      <c r="G224" s="36">
        <v>85149</v>
      </c>
      <c r="H224" s="15">
        <v>0</v>
      </c>
      <c r="I224" s="15">
        <v>0</v>
      </c>
      <c r="J224" s="15">
        <v>0</v>
      </c>
      <c r="K224" s="15">
        <v>0</v>
      </c>
      <c r="L224" s="15">
        <v>-268915</v>
      </c>
      <c r="M224" s="15">
        <v>0</v>
      </c>
      <c r="N224" s="15">
        <v>-458207</v>
      </c>
      <c r="O224" s="37">
        <v>-13695</v>
      </c>
      <c r="P224" s="36">
        <v>-492368</v>
      </c>
    </row>
    <row r="225" spans="1:16" s="9" customFormat="1" x14ac:dyDescent="0.2">
      <c r="A225" s="10"/>
      <c r="B225" s="10">
        <v>744</v>
      </c>
      <c r="C225" s="32" t="s">
        <v>245</v>
      </c>
      <c r="D225" s="10"/>
      <c r="E225" s="33">
        <v>0</v>
      </c>
      <c r="F225" s="36">
        <v>0</v>
      </c>
      <c r="G225" s="36">
        <v>0</v>
      </c>
      <c r="H225" s="15">
        <v>0</v>
      </c>
      <c r="I225" s="15">
        <v>0</v>
      </c>
      <c r="J225" s="15">
        <v>0</v>
      </c>
      <c r="K225" s="15">
        <v>0</v>
      </c>
      <c r="L225" s="15">
        <v>0</v>
      </c>
      <c r="M225" s="15">
        <v>0</v>
      </c>
      <c r="N225" s="15">
        <v>0</v>
      </c>
      <c r="O225" s="37">
        <v>0</v>
      </c>
      <c r="P225" s="36">
        <v>0</v>
      </c>
    </row>
    <row r="226" spans="1:16" s="9" customFormat="1" x14ac:dyDescent="0.2">
      <c r="A226" s="10"/>
      <c r="B226" s="10">
        <v>745</v>
      </c>
      <c r="C226" s="32" t="s">
        <v>246</v>
      </c>
      <c r="D226" s="10"/>
      <c r="E226" s="33">
        <v>4.1733029296447312E-3</v>
      </c>
      <c r="F226" s="36">
        <v>200165</v>
      </c>
      <c r="G226" s="36">
        <v>104372</v>
      </c>
      <c r="H226" s="15">
        <v>0</v>
      </c>
      <c r="I226" s="15">
        <v>0</v>
      </c>
      <c r="J226" s="15">
        <v>0</v>
      </c>
      <c r="K226" s="15">
        <v>0</v>
      </c>
      <c r="L226" s="15">
        <v>-329624</v>
      </c>
      <c r="M226" s="15">
        <v>0</v>
      </c>
      <c r="N226" s="15">
        <v>-561649</v>
      </c>
      <c r="O226" s="37">
        <v>-17779</v>
      </c>
      <c r="P226" s="36">
        <v>-604515</v>
      </c>
    </row>
    <row r="227" spans="1:16" s="9" customFormat="1" x14ac:dyDescent="0.2">
      <c r="A227" s="10"/>
      <c r="B227" s="10">
        <v>747</v>
      </c>
      <c r="C227" s="32" t="s">
        <v>247</v>
      </c>
      <c r="D227" s="10"/>
      <c r="E227" s="33">
        <v>2.7974533340343086E-3</v>
      </c>
      <c r="F227" s="36">
        <v>134175</v>
      </c>
      <c r="G227" s="36">
        <v>69962</v>
      </c>
      <c r="H227" s="15">
        <v>0</v>
      </c>
      <c r="I227" s="15">
        <v>0</v>
      </c>
      <c r="J227" s="15">
        <v>0</v>
      </c>
      <c r="K227" s="15">
        <v>0</v>
      </c>
      <c r="L227" s="15">
        <v>-220954</v>
      </c>
      <c r="M227" s="15">
        <v>0</v>
      </c>
      <c r="N227" s="15">
        <v>-376485</v>
      </c>
      <c r="O227" s="37">
        <v>34776</v>
      </c>
      <c r="P227" s="36">
        <v>-358526</v>
      </c>
    </row>
    <row r="228" spans="1:16" s="9" customFormat="1" x14ac:dyDescent="0.2">
      <c r="A228" s="10"/>
      <c r="B228" s="10">
        <v>748</v>
      </c>
      <c r="C228" s="32" t="s">
        <v>248</v>
      </c>
      <c r="D228" s="10"/>
      <c r="E228" s="33">
        <v>1.5367768365784306E-3</v>
      </c>
      <c r="F228" s="36">
        <v>73709</v>
      </c>
      <c r="G228" s="36">
        <v>38434</v>
      </c>
      <c r="H228" s="15">
        <v>0</v>
      </c>
      <c r="I228" s="15">
        <v>0</v>
      </c>
      <c r="J228" s="15">
        <v>0</v>
      </c>
      <c r="K228" s="15">
        <v>0</v>
      </c>
      <c r="L228" s="15">
        <v>-121381</v>
      </c>
      <c r="M228" s="15">
        <v>0</v>
      </c>
      <c r="N228" s="15">
        <v>-206821</v>
      </c>
      <c r="O228" s="37">
        <v>-28822</v>
      </c>
      <c r="P228" s="36">
        <v>-244881</v>
      </c>
    </row>
    <row r="229" spans="1:16" s="9" customFormat="1" x14ac:dyDescent="0.2">
      <c r="A229" s="10"/>
      <c r="B229" s="10">
        <v>749</v>
      </c>
      <c r="C229" s="32" t="s">
        <v>249</v>
      </c>
      <c r="D229" s="10"/>
      <c r="E229" s="33">
        <v>3.7674800892897459E-3</v>
      </c>
      <c r="F229" s="36">
        <v>180701</v>
      </c>
      <c r="G229" s="36">
        <v>94222</v>
      </c>
      <c r="H229" s="15">
        <v>0</v>
      </c>
      <c r="I229" s="15">
        <v>0</v>
      </c>
      <c r="J229" s="15">
        <v>0</v>
      </c>
      <c r="K229" s="15">
        <v>0</v>
      </c>
      <c r="L229" s="15">
        <v>-297570</v>
      </c>
      <c r="M229" s="15">
        <v>0</v>
      </c>
      <c r="N229" s="15">
        <v>-507032</v>
      </c>
      <c r="O229" s="37">
        <v>-92485</v>
      </c>
      <c r="P229" s="36">
        <v>-622164</v>
      </c>
    </row>
    <row r="230" spans="1:16" s="9" customFormat="1" x14ac:dyDescent="0.2">
      <c r="A230" s="10"/>
      <c r="B230" s="10">
        <v>750</v>
      </c>
      <c r="C230" s="32" t="s">
        <v>250</v>
      </c>
      <c r="D230" s="10"/>
      <c r="E230" s="33">
        <v>0</v>
      </c>
      <c r="F230" s="36">
        <v>0</v>
      </c>
      <c r="G230" s="36">
        <v>0</v>
      </c>
      <c r="H230" s="15">
        <v>0</v>
      </c>
      <c r="I230" s="15">
        <v>0</v>
      </c>
      <c r="J230" s="15">
        <v>0</v>
      </c>
      <c r="K230" s="15">
        <v>0</v>
      </c>
      <c r="L230" s="15">
        <v>0</v>
      </c>
      <c r="M230" s="15">
        <v>0</v>
      </c>
      <c r="N230" s="15">
        <v>0</v>
      </c>
      <c r="O230" s="37">
        <v>0</v>
      </c>
      <c r="P230" s="36">
        <v>0</v>
      </c>
    </row>
    <row r="231" spans="1:16" s="9" customFormat="1" x14ac:dyDescent="0.2">
      <c r="A231" s="10"/>
      <c r="B231" s="10">
        <v>751</v>
      </c>
      <c r="C231" s="32" t="s">
        <v>251</v>
      </c>
      <c r="D231" s="10"/>
      <c r="E231" s="33">
        <v>1.0104555007776604E-4</v>
      </c>
      <c r="F231" s="36">
        <v>4846</v>
      </c>
      <c r="G231" s="36">
        <v>2527</v>
      </c>
      <c r="H231" s="15">
        <v>0</v>
      </c>
      <c r="I231" s="15">
        <v>0</v>
      </c>
      <c r="J231" s="15">
        <v>0</v>
      </c>
      <c r="K231" s="15">
        <v>0</v>
      </c>
      <c r="L231" s="15">
        <v>-7981</v>
      </c>
      <c r="M231" s="15">
        <v>0</v>
      </c>
      <c r="N231" s="15">
        <v>-13599</v>
      </c>
      <c r="O231" s="37">
        <v>5126</v>
      </c>
      <c r="P231" s="36">
        <v>-9081</v>
      </c>
    </row>
    <row r="232" spans="1:16" s="9" customFormat="1" x14ac:dyDescent="0.2">
      <c r="A232" s="10"/>
      <c r="B232" s="10">
        <v>752</v>
      </c>
      <c r="C232" s="32" t="s">
        <v>252</v>
      </c>
      <c r="D232" s="10"/>
      <c r="E232" s="33">
        <v>6.0498493023251306E-3</v>
      </c>
      <c r="F232" s="36">
        <v>290171</v>
      </c>
      <c r="G232" s="36">
        <v>151303</v>
      </c>
      <c r="H232" s="15">
        <v>0</v>
      </c>
      <c r="I232" s="15">
        <v>0</v>
      </c>
      <c r="J232" s="15">
        <v>0</v>
      </c>
      <c r="K232" s="15">
        <v>0</v>
      </c>
      <c r="L232" s="15">
        <v>-477841</v>
      </c>
      <c r="M232" s="15">
        <v>0</v>
      </c>
      <c r="N232" s="15">
        <v>-814197</v>
      </c>
      <c r="O232" s="37">
        <v>-23583</v>
      </c>
      <c r="P232" s="36">
        <v>-874147</v>
      </c>
    </row>
    <row r="233" spans="1:16" s="9" customFormat="1" x14ac:dyDescent="0.2">
      <c r="A233" s="10"/>
      <c r="B233" s="10">
        <v>753</v>
      </c>
      <c r="C233" s="32" t="s">
        <v>253</v>
      </c>
      <c r="D233" s="10"/>
      <c r="E233" s="33">
        <v>4.2753141517646422E-3</v>
      </c>
      <c r="F233" s="36">
        <v>205058</v>
      </c>
      <c r="G233" s="36">
        <v>106923</v>
      </c>
      <c r="H233" s="15">
        <v>0</v>
      </c>
      <c r="I233" s="15">
        <v>0</v>
      </c>
      <c r="J233" s="15">
        <v>0</v>
      </c>
      <c r="K233" s="15">
        <v>0</v>
      </c>
      <c r="L233" s="15">
        <v>-337681</v>
      </c>
      <c r="M233" s="15">
        <v>0</v>
      </c>
      <c r="N233" s="15">
        <v>-575377</v>
      </c>
      <c r="O233" s="37">
        <v>-116292</v>
      </c>
      <c r="P233" s="36">
        <v>-717369</v>
      </c>
    </row>
    <row r="234" spans="1:16" s="9" customFormat="1" x14ac:dyDescent="0.2">
      <c r="A234" s="10"/>
      <c r="B234" s="10">
        <v>754</v>
      </c>
      <c r="C234" s="32" t="s">
        <v>254</v>
      </c>
      <c r="D234" s="10"/>
      <c r="E234" s="33">
        <v>3.3908529564373271E-3</v>
      </c>
      <c r="F234" s="36">
        <v>162636</v>
      </c>
      <c r="G234" s="36">
        <v>84803</v>
      </c>
      <c r="H234" s="15">
        <v>0</v>
      </c>
      <c r="I234" s="15">
        <v>0</v>
      </c>
      <c r="J234" s="15">
        <v>0</v>
      </c>
      <c r="K234" s="15">
        <v>0</v>
      </c>
      <c r="L234" s="15">
        <v>-267823</v>
      </c>
      <c r="M234" s="15">
        <v>0</v>
      </c>
      <c r="N234" s="15">
        <v>-456345</v>
      </c>
      <c r="O234" s="37">
        <v>-5385</v>
      </c>
      <c r="P234" s="36">
        <v>-482114</v>
      </c>
    </row>
    <row r="235" spans="1:16" s="9" customFormat="1" x14ac:dyDescent="0.2">
      <c r="A235" s="10"/>
      <c r="B235" s="10">
        <v>756</v>
      </c>
      <c r="C235" s="32" t="s">
        <v>255</v>
      </c>
      <c r="D235" s="10"/>
      <c r="E235" s="33">
        <v>6.5090330412165658E-3</v>
      </c>
      <c r="F235" s="36">
        <v>312195</v>
      </c>
      <c r="G235" s="36">
        <v>162787</v>
      </c>
      <c r="H235" s="15">
        <v>0</v>
      </c>
      <c r="I235" s="15">
        <v>0</v>
      </c>
      <c r="J235" s="15">
        <v>0</v>
      </c>
      <c r="K235" s="15">
        <v>0</v>
      </c>
      <c r="L235" s="15">
        <v>-514109</v>
      </c>
      <c r="M235" s="15">
        <v>0</v>
      </c>
      <c r="N235" s="15">
        <v>-875994</v>
      </c>
      <c r="O235" s="37">
        <v>101123</v>
      </c>
      <c r="P235" s="36">
        <v>-813998</v>
      </c>
    </row>
    <row r="236" spans="1:16" s="9" customFormat="1" x14ac:dyDescent="0.2">
      <c r="A236" s="10"/>
      <c r="B236" s="10">
        <v>757</v>
      </c>
      <c r="C236" s="32" t="s">
        <v>256</v>
      </c>
      <c r="D236" s="10"/>
      <c r="E236" s="33">
        <v>1.6699501952555872E-3</v>
      </c>
      <c r="F236" s="36">
        <v>80096</v>
      </c>
      <c r="G236" s="36">
        <v>41764</v>
      </c>
      <c r="H236" s="15">
        <v>0</v>
      </c>
      <c r="I236" s="15">
        <v>0</v>
      </c>
      <c r="J236" s="15">
        <v>0</v>
      </c>
      <c r="K236" s="15">
        <v>0</v>
      </c>
      <c r="L236" s="15">
        <v>-131899</v>
      </c>
      <c r="M236" s="15">
        <v>0</v>
      </c>
      <c r="N236" s="15">
        <v>-224744</v>
      </c>
      <c r="O236" s="37">
        <v>-17616</v>
      </c>
      <c r="P236" s="36">
        <v>-252399</v>
      </c>
    </row>
    <row r="237" spans="1:16" s="9" customFormat="1" x14ac:dyDescent="0.2">
      <c r="A237" s="10"/>
      <c r="B237" s="10">
        <v>759</v>
      </c>
      <c r="C237" s="32" t="s">
        <v>257</v>
      </c>
      <c r="D237" s="10"/>
      <c r="E237" s="33">
        <v>0</v>
      </c>
      <c r="F237" s="36">
        <v>0</v>
      </c>
      <c r="G237" s="36">
        <v>0</v>
      </c>
      <c r="H237" s="15">
        <v>0</v>
      </c>
      <c r="I237" s="15">
        <v>0</v>
      </c>
      <c r="J237" s="15">
        <v>0</v>
      </c>
      <c r="K237" s="15">
        <v>0</v>
      </c>
      <c r="L237" s="15">
        <v>0</v>
      </c>
      <c r="M237" s="15">
        <v>0</v>
      </c>
      <c r="N237" s="15">
        <v>0</v>
      </c>
      <c r="O237" s="37">
        <v>0</v>
      </c>
      <c r="P237" s="36">
        <v>0</v>
      </c>
    </row>
    <row r="238" spans="1:16" s="9" customFormat="1" x14ac:dyDescent="0.2">
      <c r="A238" s="10"/>
      <c r="B238" s="10">
        <v>760</v>
      </c>
      <c r="C238" s="32" t="s">
        <v>258</v>
      </c>
      <c r="D238" s="10"/>
      <c r="E238" s="33">
        <v>0</v>
      </c>
      <c r="F238" s="36">
        <v>0</v>
      </c>
      <c r="G238" s="36">
        <v>0</v>
      </c>
      <c r="H238" s="15">
        <v>0</v>
      </c>
      <c r="I238" s="15">
        <v>0</v>
      </c>
      <c r="J238" s="15">
        <v>0</v>
      </c>
      <c r="K238" s="15">
        <v>0</v>
      </c>
      <c r="L238" s="15">
        <v>0</v>
      </c>
      <c r="M238" s="15">
        <v>0</v>
      </c>
      <c r="N238" s="15">
        <v>0</v>
      </c>
      <c r="O238" s="37">
        <v>0</v>
      </c>
      <c r="P238" s="36">
        <v>0</v>
      </c>
    </row>
    <row r="239" spans="1:16" s="9" customFormat="1" x14ac:dyDescent="0.2">
      <c r="A239" s="10"/>
      <c r="B239" s="10">
        <v>761</v>
      </c>
      <c r="C239" s="32" t="s">
        <v>259</v>
      </c>
      <c r="D239" s="10"/>
      <c r="E239" s="33">
        <v>1.5361904163590657E-3</v>
      </c>
      <c r="F239" s="36">
        <v>73681</v>
      </c>
      <c r="G239" s="36">
        <v>38419</v>
      </c>
      <c r="H239" s="15">
        <v>0</v>
      </c>
      <c r="I239" s="15">
        <v>0</v>
      </c>
      <c r="J239" s="15">
        <v>0</v>
      </c>
      <c r="K239" s="15">
        <v>0</v>
      </c>
      <c r="L239" s="15">
        <v>-121334</v>
      </c>
      <c r="M239" s="15">
        <v>0</v>
      </c>
      <c r="N239" s="15">
        <v>-206743</v>
      </c>
      <c r="O239" s="37">
        <v>-20629</v>
      </c>
      <c r="P239" s="36">
        <v>-236606</v>
      </c>
    </row>
    <row r="240" spans="1:16" s="9" customFormat="1" x14ac:dyDescent="0.2">
      <c r="A240" s="10"/>
      <c r="B240" s="10">
        <v>762</v>
      </c>
      <c r="C240" s="32" t="s">
        <v>260</v>
      </c>
      <c r="D240" s="10"/>
      <c r="E240" s="33">
        <v>0</v>
      </c>
      <c r="F240" s="36">
        <v>0</v>
      </c>
      <c r="G240" s="36">
        <v>0</v>
      </c>
      <c r="H240" s="15">
        <v>0</v>
      </c>
      <c r="I240" s="15">
        <v>0</v>
      </c>
      <c r="J240" s="15">
        <v>0</v>
      </c>
      <c r="K240" s="15">
        <v>0</v>
      </c>
      <c r="L240" s="15">
        <v>0</v>
      </c>
      <c r="M240" s="15">
        <v>0</v>
      </c>
      <c r="N240" s="15">
        <v>0</v>
      </c>
      <c r="O240" s="37">
        <v>0</v>
      </c>
      <c r="P240" s="36">
        <v>0</v>
      </c>
    </row>
    <row r="241" spans="1:16" s="9" customFormat="1" x14ac:dyDescent="0.2">
      <c r="A241" s="10"/>
      <c r="B241" s="10">
        <v>765</v>
      </c>
      <c r="C241" s="32" t="s">
        <v>261</v>
      </c>
      <c r="D241" s="10"/>
      <c r="E241" s="33">
        <v>1.7903058447505012E-2</v>
      </c>
      <c r="F241" s="36">
        <v>858689</v>
      </c>
      <c r="G241" s="36">
        <v>447744</v>
      </c>
      <c r="H241" s="15">
        <v>0</v>
      </c>
      <c r="I241" s="15">
        <v>0</v>
      </c>
      <c r="J241" s="15">
        <v>0</v>
      </c>
      <c r="K241" s="15">
        <v>0</v>
      </c>
      <c r="L241" s="15">
        <v>-1414053</v>
      </c>
      <c r="M241" s="15">
        <v>0</v>
      </c>
      <c r="N241" s="15">
        <v>-2409417</v>
      </c>
      <c r="O241" s="37">
        <v>44659</v>
      </c>
      <c r="P241" s="36">
        <v>-2472378</v>
      </c>
    </row>
    <row r="242" spans="1:16" s="9" customFormat="1" x14ac:dyDescent="0.2">
      <c r="A242" s="10"/>
      <c r="B242" s="10">
        <v>766</v>
      </c>
      <c r="C242" s="32" t="s">
        <v>262</v>
      </c>
      <c r="D242" s="10"/>
      <c r="E242" s="33">
        <v>7.1068784305817779E-5</v>
      </c>
      <c r="F242" s="36">
        <v>3409</v>
      </c>
      <c r="G242" s="36">
        <v>1777</v>
      </c>
      <c r="H242" s="15">
        <v>0</v>
      </c>
      <c r="I242" s="15">
        <v>0</v>
      </c>
      <c r="J242" s="15">
        <v>0</v>
      </c>
      <c r="K242" s="15">
        <v>0</v>
      </c>
      <c r="L242" s="15">
        <v>-5613</v>
      </c>
      <c r="M242" s="15">
        <v>0</v>
      </c>
      <c r="N242" s="15">
        <v>-9565</v>
      </c>
      <c r="O242" s="37">
        <v>-13265</v>
      </c>
      <c r="P242" s="36">
        <v>-23257</v>
      </c>
    </row>
    <row r="243" spans="1:16" s="9" customFormat="1" x14ac:dyDescent="0.2">
      <c r="A243" s="10"/>
      <c r="B243" s="10">
        <v>767</v>
      </c>
      <c r="C243" s="32" t="s">
        <v>263</v>
      </c>
      <c r="D243" s="10"/>
      <c r="E243" s="33">
        <v>1.4241756338247133E-2</v>
      </c>
      <c r="F243" s="36">
        <v>683081</v>
      </c>
      <c r="G243" s="36">
        <v>356177</v>
      </c>
      <c r="H243" s="15">
        <v>0</v>
      </c>
      <c r="I243" s="15">
        <v>0</v>
      </c>
      <c r="J243" s="15">
        <v>0</v>
      </c>
      <c r="K243" s="15">
        <v>0</v>
      </c>
      <c r="L243" s="15">
        <v>-1124870</v>
      </c>
      <c r="M243" s="15">
        <v>0</v>
      </c>
      <c r="N243" s="15">
        <v>-1916674</v>
      </c>
      <c r="O243" s="37">
        <v>104376</v>
      </c>
      <c r="P243" s="36">
        <v>-1897910</v>
      </c>
    </row>
    <row r="244" spans="1:16" s="9" customFormat="1" x14ac:dyDescent="0.2">
      <c r="A244" s="10"/>
      <c r="B244" s="10">
        <v>768</v>
      </c>
      <c r="C244" s="32" t="s">
        <v>264</v>
      </c>
      <c r="D244" s="10"/>
      <c r="E244" s="33">
        <v>3.4786940273021298E-3</v>
      </c>
      <c r="F244" s="36">
        <v>166850</v>
      </c>
      <c r="G244" s="36">
        <v>87000</v>
      </c>
      <c r="H244" s="15">
        <v>0</v>
      </c>
      <c r="I244" s="15">
        <v>0</v>
      </c>
      <c r="J244" s="15">
        <v>0</v>
      </c>
      <c r="K244" s="15">
        <v>0</v>
      </c>
      <c r="L244" s="15">
        <v>-274761</v>
      </c>
      <c r="M244" s="15">
        <v>0</v>
      </c>
      <c r="N244" s="15">
        <v>-468167</v>
      </c>
      <c r="O244" s="37">
        <v>-57087</v>
      </c>
      <c r="P244" s="36">
        <v>-546165</v>
      </c>
    </row>
    <row r="245" spans="1:16" s="9" customFormat="1" x14ac:dyDescent="0.2">
      <c r="A245" s="10"/>
      <c r="B245" s="10">
        <v>769</v>
      </c>
      <c r="C245" s="32" t="s">
        <v>265</v>
      </c>
      <c r="D245" s="10"/>
      <c r="E245" s="33">
        <v>7.7624469498018484E-3</v>
      </c>
      <c r="F245" s="36">
        <v>372312</v>
      </c>
      <c r="G245" s="36">
        <v>194134</v>
      </c>
      <c r="H245" s="15">
        <v>0</v>
      </c>
      <c r="I245" s="15">
        <v>0</v>
      </c>
      <c r="J245" s="15">
        <v>0</v>
      </c>
      <c r="K245" s="15">
        <v>0</v>
      </c>
      <c r="L245" s="15">
        <v>-613108</v>
      </c>
      <c r="M245" s="15">
        <v>0</v>
      </c>
      <c r="N245" s="15">
        <v>-1044680</v>
      </c>
      <c r="O245" s="37">
        <v>-240527</v>
      </c>
      <c r="P245" s="36">
        <v>-1331869</v>
      </c>
    </row>
    <row r="246" spans="1:16" s="9" customFormat="1" x14ac:dyDescent="0.2">
      <c r="A246" s="10"/>
      <c r="B246" s="10">
        <v>770</v>
      </c>
      <c r="C246" s="32" t="s">
        <v>266</v>
      </c>
      <c r="D246" s="10"/>
      <c r="E246" s="33">
        <v>3.5706032840192217E-3</v>
      </c>
      <c r="F246" s="36">
        <v>171258</v>
      </c>
      <c r="G246" s="36">
        <v>89298</v>
      </c>
      <c r="H246" s="15">
        <v>0</v>
      </c>
      <c r="I246" s="15">
        <v>0</v>
      </c>
      <c r="J246" s="15">
        <v>0</v>
      </c>
      <c r="K246" s="15">
        <v>0</v>
      </c>
      <c r="L246" s="15">
        <v>-282020</v>
      </c>
      <c r="M246" s="15">
        <v>0</v>
      </c>
      <c r="N246" s="15">
        <v>-480536</v>
      </c>
      <c r="O246" s="37">
        <v>-105802</v>
      </c>
      <c r="P246" s="36">
        <v>-607802</v>
      </c>
    </row>
    <row r="247" spans="1:16" s="9" customFormat="1" x14ac:dyDescent="0.2">
      <c r="A247" s="10"/>
      <c r="B247" s="10">
        <v>771</v>
      </c>
      <c r="C247" s="32" t="s">
        <v>267</v>
      </c>
      <c r="D247" s="10"/>
      <c r="E247" s="33">
        <v>2.1748538273465351E-3</v>
      </c>
      <c r="F247" s="36">
        <v>104313</v>
      </c>
      <c r="G247" s="36">
        <v>54392</v>
      </c>
      <c r="H247" s="15">
        <v>0</v>
      </c>
      <c r="I247" s="15">
        <v>0</v>
      </c>
      <c r="J247" s="15">
        <v>0</v>
      </c>
      <c r="K247" s="15">
        <v>0</v>
      </c>
      <c r="L247" s="15">
        <v>-171778</v>
      </c>
      <c r="M247" s="15">
        <v>0</v>
      </c>
      <c r="N247" s="15">
        <v>-292695</v>
      </c>
      <c r="O247" s="37">
        <v>-46458</v>
      </c>
      <c r="P247" s="36">
        <v>-352226</v>
      </c>
    </row>
    <row r="248" spans="1:16" s="9" customFormat="1" x14ac:dyDescent="0.2">
      <c r="A248" s="10"/>
      <c r="B248" s="10">
        <v>772</v>
      </c>
      <c r="C248" s="32" t="s">
        <v>268</v>
      </c>
      <c r="D248" s="10"/>
      <c r="E248" s="33">
        <v>3.8988240173680293E-3</v>
      </c>
      <c r="F248" s="36">
        <v>187000</v>
      </c>
      <c r="G248" s="36">
        <v>97507</v>
      </c>
      <c r="H248" s="15">
        <v>0</v>
      </c>
      <c r="I248" s="15">
        <v>0</v>
      </c>
      <c r="J248" s="15">
        <v>0</v>
      </c>
      <c r="K248" s="15">
        <v>0</v>
      </c>
      <c r="L248" s="15">
        <v>-307944</v>
      </c>
      <c r="M248" s="15">
        <v>0</v>
      </c>
      <c r="N248" s="15">
        <v>-524709</v>
      </c>
      <c r="O248" s="37">
        <v>-69991</v>
      </c>
      <c r="P248" s="36">
        <v>-618137</v>
      </c>
    </row>
    <row r="249" spans="1:16" s="9" customFormat="1" x14ac:dyDescent="0.2">
      <c r="A249" s="10"/>
      <c r="B249" s="10">
        <v>773</v>
      </c>
      <c r="C249" s="32" t="s">
        <v>269</v>
      </c>
      <c r="D249" s="10"/>
      <c r="E249" s="33">
        <v>2.6675821393559404E-3</v>
      </c>
      <c r="F249" s="36">
        <v>127946</v>
      </c>
      <c r="G249" s="36">
        <v>66714</v>
      </c>
      <c r="H249" s="15">
        <v>0</v>
      </c>
      <c r="I249" s="15">
        <v>0</v>
      </c>
      <c r="J249" s="15">
        <v>0</v>
      </c>
      <c r="K249" s="15">
        <v>0</v>
      </c>
      <c r="L249" s="15">
        <v>-210696</v>
      </c>
      <c r="M249" s="15">
        <v>0</v>
      </c>
      <c r="N249" s="15">
        <v>-359007</v>
      </c>
      <c r="O249" s="37">
        <v>-73030</v>
      </c>
      <c r="P249" s="36">
        <v>-448073</v>
      </c>
    </row>
    <row r="250" spans="1:16" s="9" customFormat="1" x14ac:dyDescent="0.2">
      <c r="A250" s="10"/>
      <c r="B250" s="10">
        <v>774</v>
      </c>
      <c r="C250" s="32" t="s">
        <v>270</v>
      </c>
      <c r="D250" s="10"/>
      <c r="E250" s="33">
        <v>2.9421303862169831E-3</v>
      </c>
      <c r="F250" s="36">
        <v>141114</v>
      </c>
      <c r="G250" s="36">
        <v>73581</v>
      </c>
      <c r="H250" s="15">
        <v>0</v>
      </c>
      <c r="I250" s="15">
        <v>0</v>
      </c>
      <c r="J250" s="15">
        <v>0</v>
      </c>
      <c r="K250" s="15">
        <v>0</v>
      </c>
      <c r="L250" s="15">
        <v>-232381</v>
      </c>
      <c r="M250" s="15">
        <v>0</v>
      </c>
      <c r="N250" s="15">
        <v>-395956</v>
      </c>
      <c r="O250" s="37">
        <v>-2970</v>
      </c>
      <c r="P250" s="36">
        <v>-416612</v>
      </c>
    </row>
    <row r="251" spans="1:16" s="9" customFormat="1" x14ac:dyDescent="0.2">
      <c r="A251" s="10"/>
      <c r="B251" s="10">
        <v>775</v>
      </c>
      <c r="C251" s="32" t="s">
        <v>271</v>
      </c>
      <c r="D251" s="10"/>
      <c r="E251" s="33">
        <v>3.0581421822351205E-3</v>
      </c>
      <c r="F251" s="36">
        <v>146679</v>
      </c>
      <c r="G251" s="36">
        <v>76482</v>
      </c>
      <c r="H251" s="15">
        <v>0</v>
      </c>
      <c r="I251" s="15">
        <v>0</v>
      </c>
      <c r="J251" s="15">
        <v>0</v>
      </c>
      <c r="K251" s="15">
        <v>0</v>
      </c>
      <c r="L251" s="15">
        <v>-241544</v>
      </c>
      <c r="M251" s="15">
        <v>0</v>
      </c>
      <c r="N251" s="15">
        <v>-411569</v>
      </c>
      <c r="O251" s="37">
        <v>-52258</v>
      </c>
      <c r="P251" s="36">
        <v>-482210</v>
      </c>
    </row>
    <row r="252" spans="1:16" s="9" customFormat="1" x14ac:dyDescent="0.2">
      <c r="A252" s="10"/>
      <c r="B252" s="10">
        <v>776</v>
      </c>
      <c r="C252" s="32" t="s">
        <v>272</v>
      </c>
      <c r="D252" s="10"/>
      <c r="E252" s="33">
        <v>3.1494608419506578E-3</v>
      </c>
      <c r="F252" s="36">
        <v>151058</v>
      </c>
      <c r="G252" s="36">
        <v>78766</v>
      </c>
      <c r="H252" s="15">
        <v>0</v>
      </c>
      <c r="I252" s="15">
        <v>0</v>
      </c>
      <c r="J252" s="15">
        <v>0</v>
      </c>
      <c r="K252" s="15">
        <v>0</v>
      </c>
      <c r="L252" s="15">
        <v>-248757</v>
      </c>
      <c r="M252" s="15">
        <v>0</v>
      </c>
      <c r="N252" s="15">
        <v>-423859</v>
      </c>
      <c r="O252" s="37">
        <v>-18357</v>
      </c>
      <c r="P252" s="36">
        <v>-461149</v>
      </c>
    </row>
    <row r="253" spans="1:16" s="9" customFormat="1" x14ac:dyDescent="0.2">
      <c r="A253" s="10"/>
      <c r="B253" s="10">
        <v>777</v>
      </c>
      <c r="C253" s="32" t="s">
        <v>273</v>
      </c>
      <c r="D253" s="10"/>
      <c r="E253" s="33">
        <v>1.579660109921964E-2</v>
      </c>
      <c r="F253" s="36">
        <v>757657</v>
      </c>
      <c r="G253" s="36">
        <v>395063</v>
      </c>
      <c r="H253" s="15">
        <v>0</v>
      </c>
      <c r="I253" s="15">
        <v>0</v>
      </c>
      <c r="J253" s="15">
        <v>0</v>
      </c>
      <c r="K253" s="15">
        <v>0</v>
      </c>
      <c r="L253" s="15">
        <v>-1247677</v>
      </c>
      <c r="M253" s="15">
        <v>0</v>
      </c>
      <c r="N253" s="15">
        <v>-2125927</v>
      </c>
      <c r="O253" s="37">
        <v>-510336</v>
      </c>
      <c r="P253" s="36">
        <v>-2731220</v>
      </c>
    </row>
    <row r="254" spans="1:16" s="9" customFormat="1" x14ac:dyDescent="0.2">
      <c r="A254" s="10"/>
      <c r="B254" s="10">
        <v>778</v>
      </c>
      <c r="C254" s="32" t="s">
        <v>274</v>
      </c>
      <c r="D254" s="10"/>
      <c r="E254" s="33">
        <v>3.5625646490178714E-3</v>
      </c>
      <c r="F254" s="36">
        <v>170872</v>
      </c>
      <c r="G254" s="36">
        <v>89097</v>
      </c>
      <c r="H254" s="15">
        <v>0</v>
      </c>
      <c r="I254" s="15">
        <v>0</v>
      </c>
      <c r="J254" s="15">
        <v>0</v>
      </c>
      <c r="K254" s="15">
        <v>0</v>
      </c>
      <c r="L254" s="15">
        <v>-281385</v>
      </c>
      <c r="M254" s="15">
        <v>0</v>
      </c>
      <c r="N254" s="15">
        <v>-479455</v>
      </c>
      <c r="O254" s="37">
        <v>127393</v>
      </c>
      <c r="P254" s="36">
        <v>-373478</v>
      </c>
    </row>
    <row r="255" spans="1:16" s="9" customFormat="1" x14ac:dyDescent="0.2">
      <c r="A255" s="10"/>
      <c r="B255" s="10">
        <v>785</v>
      </c>
      <c r="C255" s="32" t="s">
        <v>275</v>
      </c>
      <c r="D255" s="10"/>
      <c r="E255" s="33">
        <v>3.9664486270806262E-3</v>
      </c>
      <c r="F255" s="36">
        <v>190244</v>
      </c>
      <c r="G255" s="36">
        <v>99198</v>
      </c>
      <c r="H255" s="15">
        <v>0</v>
      </c>
      <c r="I255" s="15">
        <v>0</v>
      </c>
      <c r="J255" s="15">
        <v>0</v>
      </c>
      <c r="K255" s="15">
        <v>0</v>
      </c>
      <c r="L255" s="15">
        <v>-313286</v>
      </c>
      <c r="M255" s="15">
        <v>0</v>
      </c>
      <c r="N255" s="15">
        <v>-533810</v>
      </c>
      <c r="O255" s="37">
        <v>94812</v>
      </c>
      <c r="P255" s="36">
        <v>-462842</v>
      </c>
    </row>
    <row r="256" spans="1:16" s="9" customFormat="1" x14ac:dyDescent="0.2">
      <c r="A256" s="10"/>
      <c r="B256" s="10">
        <v>786</v>
      </c>
      <c r="C256" s="32" t="s">
        <v>276</v>
      </c>
      <c r="D256" s="10"/>
      <c r="E256" s="33">
        <v>0</v>
      </c>
      <c r="F256" s="36">
        <v>0</v>
      </c>
      <c r="G256" s="36">
        <v>0</v>
      </c>
      <c r="H256" s="15">
        <v>0</v>
      </c>
      <c r="I256" s="15">
        <v>0</v>
      </c>
      <c r="J256" s="15">
        <v>0</v>
      </c>
      <c r="K256" s="15">
        <v>0</v>
      </c>
      <c r="L256" s="15">
        <v>0</v>
      </c>
      <c r="M256" s="15">
        <v>0</v>
      </c>
      <c r="N256" s="15">
        <v>0</v>
      </c>
      <c r="O256" s="37">
        <v>-7022</v>
      </c>
      <c r="P256" s="36">
        <v>-7022</v>
      </c>
    </row>
    <row r="257" spans="1:16" s="9" customFormat="1" x14ac:dyDescent="0.2">
      <c r="A257" s="10"/>
      <c r="B257" s="10">
        <v>794</v>
      </c>
      <c r="C257" s="32" t="s">
        <v>277</v>
      </c>
      <c r="D257" s="10"/>
      <c r="E257" s="33">
        <v>4.2822534576937932E-3</v>
      </c>
      <c r="F257" s="36">
        <v>205391</v>
      </c>
      <c r="G257" s="36">
        <v>107096</v>
      </c>
      <c r="H257" s="15">
        <v>0</v>
      </c>
      <c r="I257" s="15">
        <v>0</v>
      </c>
      <c r="J257" s="15">
        <v>0</v>
      </c>
      <c r="K257" s="15">
        <v>0</v>
      </c>
      <c r="L257" s="15">
        <v>-338229</v>
      </c>
      <c r="M257" s="15">
        <v>0</v>
      </c>
      <c r="N257" s="15">
        <v>-576311</v>
      </c>
      <c r="O257" s="37">
        <v>25524</v>
      </c>
      <c r="P257" s="36">
        <v>-576529</v>
      </c>
    </row>
    <row r="258" spans="1:16" s="9" customFormat="1" x14ac:dyDescent="0.2">
      <c r="A258" s="10"/>
      <c r="B258" s="10">
        <v>820</v>
      </c>
      <c r="C258" s="32" t="s">
        <v>278</v>
      </c>
      <c r="D258" s="10"/>
      <c r="E258" s="33">
        <v>0</v>
      </c>
      <c r="F258" s="36">
        <v>0</v>
      </c>
      <c r="G258" s="36">
        <v>0</v>
      </c>
      <c r="H258" s="15">
        <v>0</v>
      </c>
      <c r="I258" s="15">
        <v>0</v>
      </c>
      <c r="J258" s="15">
        <v>0</v>
      </c>
      <c r="K258" s="15">
        <v>0</v>
      </c>
      <c r="L258" s="15">
        <v>0</v>
      </c>
      <c r="M258" s="15">
        <v>0</v>
      </c>
      <c r="N258" s="15">
        <v>0</v>
      </c>
      <c r="O258" s="37">
        <v>0</v>
      </c>
      <c r="P258" s="36">
        <v>0</v>
      </c>
    </row>
    <row r="259" spans="1:16" s="9" customFormat="1" x14ac:dyDescent="0.2">
      <c r="A259" s="10"/>
      <c r="B259" s="10">
        <v>834</v>
      </c>
      <c r="C259" s="32" t="s">
        <v>279</v>
      </c>
      <c r="D259" s="10"/>
      <c r="E259" s="33">
        <v>0</v>
      </c>
      <c r="F259" s="36">
        <v>0</v>
      </c>
      <c r="G259" s="36">
        <v>0</v>
      </c>
      <c r="H259" s="15">
        <v>0</v>
      </c>
      <c r="I259" s="15">
        <v>0</v>
      </c>
      <c r="J259" s="15">
        <v>0</v>
      </c>
      <c r="K259" s="15">
        <v>0</v>
      </c>
      <c r="L259" s="15">
        <v>0</v>
      </c>
      <c r="M259" s="15">
        <v>0</v>
      </c>
      <c r="N259" s="15">
        <v>0</v>
      </c>
      <c r="O259" s="37">
        <v>0</v>
      </c>
      <c r="P259" s="36">
        <v>0</v>
      </c>
    </row>
    <row r="260" spans="1:16" s="9" customFormat="1" x14ac:dyDescent="0.2">
      <c r="A260" s="10"/>
      <c r="B260" s="10">
        <v>837</v>
      </c>
      <c r="C260" s="32" t="s">
        <v>280</v>
      </c>
      <c r="D260" s="10"/>
      <c r="E260" s="33">
        <v>0</v>
      </c>
      <c r="F260" s="36">
        <v>0</v>
      </c>
      <c r="G260" s="36">
        <v>0</v>
      </c>
      <c r="H260" s="15">
        <v>0</v>
      </c>
      <c r="I260" s="15">
        <v>0</v>
      </c>
      <c r="J260" s="15">
        <v>0</v>
      </c>
      <c r="K260" s="15">
        <v>0</v>
      </c>
      <c r="L260" s="15">
        <v>0</v>
      </c>
      <c r="M260" s="15">
        <v>0</v>
      </c>
      <c r="N260" s="15">
        <v>0</v>
      </c>
      <c r="O260" s="37">
        <v>0</v>
      </c>
      <c r="P260" s="36">
        <v>0</v>
      </c>
    </row>
    <row r="261" spans="1:16" s="9" customFormat="1" x14ac:dyDescent="0.2">
      <c r="A261" s="10"/>
      <c r="B261" s="10">
        <v>838</v>
      </c>
      <c r="C261" s="32" t="s">
        <v>281</v>
      </c>
      <c r="D261" s="10"/>
      <c r="E261" s="33">
        <v>0</v>
      </c>
      <c r="F261" s="36">
        <v>0</v>
      </c>
      <c r="G261" s="36">
        <v>0</v>
      </c>
      <c r="H261" s="15">
        <v>0</v>
      </c>
      <c r="I261" s="15">
        <v>0</v>
      </c>
      <c r="J261" s="15">
        <v>0</v>
      </c>
      <c r="K261" s="15">
        <v>0</v>
      </c>
      <c r="L261" s="15">
        <v>0</v>
      </c>
      <c r="M261" s="15">
        <v>0</v>
      </c>
      <c r="N261" s="15">
        <v>0</v>
      </c>
      <c r="O261" s="37">
        <v>0</v>
      </c>
      <c r="P261" s="36">
        <v>0</v>
      </c>
    </row>
    <row r="262" spans="1:16" s="9" customFormat="1" x14ac:dyDescent="0.2">
      <c r="A262" s="10"/>
      <c r="B262" s="10">
        <v>839</v>
      </c>
      <c r="C262" s="32" t="s">
        <v>282</v>
      </c>
      <c r="D262" s="10"/>
      <c r="E262" s="33">
        <v>0</v>
      </c>
      <c r="F262" s="36">
        <v>0</v>
      </c>
      <c r="G262" s="36">
        <v>0</v>
      </c>
      <c r="H262" s="15">
        <v>0</v>
      </c>
      <c r="I262" s="15">
        <v>0</v>
      </c>
      <c r="J262" s="15">
        <v>0</v>
      </c>
      <c r="K262" s="15">
        <v>0</v>
      </c>
      <c r="L262" s="15">
        <v>0</v>
      </c>
      <c r="M262" s="15">
        <v>0</v>
      </c>
      <c r="N262" s="15">
        <v>0</v>
      </c>
      <c r="O262" s="37">
        <v>0</v>
      </c>
      <c r="P262" s="36">
        <v>0</v>
      </c>
    </row>
    <row r="263" spans="1:16" s="9" customFormat="1" x14ac:dyDescent="0.2">
      <c r="A263" s="10"/>
      <c r="B263" s="10">
        <v>840</v>
      </c>
      <c r="C263" s="32" t="s">
        <v>283</v>
      </c>
      <c r="D263" s="10"/>
      <c r="E263" s="33">
        <v>0</v>
      </c>
      <c r="F263" s="36">
        <v>0</v>
      </c>
      <c r="G263" s="36">
        <v>0</v>
      </c>
      <c r="H263" s="15">
        <v>0</v>
      </c>
      <c r="I263" s="15">
        <v>0</v>
      </c>
      <c r="J263" s="15">
        <v>0</v>
      </c>
      <c r="K263" s="15">
        <v>0</v>
      </c>
      <c r="L263" s="15">
        <v>0</v>
      </c>
      <c r="M263" s="15">
        <v>0</v>
      </c>
      <c r="N263" s="15">
        <v>0</v>
      </c>
      <c r="O263" s="37">
        <v>0</v>
      </c>
      <c r="P263" s="36">
        <v>0</v>
      </c>
    </row>
    <row r="264" spans="1:16" s="9" customFormat="1" x14ac:dyDescent="0.2">
      <c r="A264" s="10"/>
      <c r="B264" s="10">
        <v>841</v>
      </c>
      <c r="C264" s="32" t="s">
        <v>284</v>
      </c>
      <c r="D264" s="10"/>
      <c r="E264" s="33">
        <v>3.5481012876530804E-4</v>
      </c>
      <c r="F264" s="36">
        <v>17018</v>
      </c>
      <c r="G264" s="36">
        <v>8874</v>
      </c>
      <c r="H264" s="15">
        <v>0</v>
      </c>
      <c r="I264" s="15">
        <v>0</v>
      </c>
      <c r="J264" s="15">
        <v>0</v>
      </c>
      <c r="K264" s="15">
        <v>0</v>
      </c>
      <c r="L264" s="15">
        <v>-28024</v>
      </c>
      <c r="M264" s="15">
        <v>0</v>
      </c>
      <c r="N264" s="15">
        <v>-47751</v>
      </c>
      <c r="O264" s="37">
        <v>757</v>
      </c>
      <c r="P264" s="36">
        <v>-49126</v>
      </c>
    </row>
    <row r="265" spans="1:16" s="9" customFormat="1" x14ac:dyDescent="0.2">
      <c r="A265" s="10"/>
      <c r="B265" s="10">
        <v>842</v>
      </c>
      <c r="C265" s="32" t="s">
        <v>285</v>
      </c>
      <c r="D265" s="10"/>
      <c r="E265" s="33">
        <v>0</v>
      </c>
      <c r="F265" s="36">
        <v>0</v>
      </c>
      <c r="G265" s="36">
        <v>0</v>
      </c>
      <c r="H265" s="15">
        <v>0</v>
      </c>
      <c r="I265" s="15">
        <v>0</v>
      </c>
      <c r="J265" s="15">
        <v>0</v>
      </c>
      <c r="K265" s="15">
        <v>0</v>
      </c>
      <c r="L265" s="15">
        <v>0</v>
      </c>
      <c r="M265" s="15">
        <v>0</v>
      </c>
      <c r="N265" s="15">
        <v>0</v>
      </c>
      <c r="O265" s="37">
        <v>0</v>
      </c>
      <c r="P265" s="36">
        <v>0</v>
      </c>
    </row>
    <row r="266" spans="1:16" s="9" customFormat="1" x14ac:dyDescent="0.2">
      <c r="A266" s="10"/>
      <c r="B266" s="10">
        <v>844</v>
      </c>
      <c r="C266" s="32" t="s">
        <v>286</v>
      </c>
      <c r="D266" s="10"/>
      <c r="E266" s="33">
        <v>0</v>
      </c>
      <c r="F266" s="36">
        <v>0</v>
      </c>
      <c r="G266" s="36">
        <v>0</v>
      </c>
      <c r="H266" s="15">
        <v>0</v>
      </c>
      <c r="I266" s="15">
        <v>0</v>
      </c>
      <c r="J266" s="15">
        <v>0</v>
      </c>
      <c r="K266" s="15">
        <v>0</v>
      </c>
      <c r="L266" s="15">
        <v>0</v>
      </c>
      <c r="M266" s="15">
        <v>0</v>
      </c>
      <c r="N266" s="15">
        <v>0</v>
      </c>
      <c r="O266" s="37">
        <v>0</v>
      </c>
      <c r="P266" s="36">
        <v>0</v>
      </c>
    </row>
    <row r="267" spans="1:16" s="9" customFormat="1" x14ac:dyDescent="0.2">
      <c r="A267" s="10"/>
      <c r="B267" s="10">
        <v>845</v>
      </c>
      <c r="C267" s="32" t="s">
        <v>287</v>
      </c>
      <c r="D267" s="10"/>
      <c r="E267" s="33">
        <v>0</v>
      </c>
      <c r="F267" s="36">
        <v>0</v>
      </c>
      <c r="G267" s="36">
        <v>0</v>
      </c>
      <c r="H267" s="15">
        <v>0</v>
      </c>
      <c r="I267" s="15">
        <v>0</v>
      </c>
      <c r="J267" s="15">
        <v>0</v>
      </c>
      <c r="K267" s="15">
        <v>0</v>
      </c>
      <c r="L267" s="15">
        <v>0</v>
      </c>
      <c r="M267" s="15">
        <v>0</v>
      </c>
      <c r="N267" s="15">
        <v>0</v>
      </c>
      <c r="O267" s="37">
        <v>0</v>
      </c>
      <c r="P267" s="36">
        <v>0</v>
      </c>
    </row>
    <row r="268" spans="1:16" s="9" customFormat="1" x14ac:dyDescent="0.2">
      <c r="A268" s="10"/>
      <c r="B268" s="10">
        <v>847</v>
      </c>
      <c r="C268" s="32" t="s">
        <v>288</v>
      </c>
      <c r="D268" s="10"/>
      <c r="E268" s="33">
        <v>0</v>
      </c>
      <c r="F268" s="36">
        <v>0</v>
      </c>
      <c r="G268" s="36">
        <v>0</v>
      </c>
      <c r="H268" s="15">
        <v>0</v>
      </c>
      <c r="I268" s="15">
        <v>0</v>
      </c>
      <c r="J268" s="15">
        <v>0</v>
      </c>
      <c r="K268" s="15">
        <v>0</v>
      </c>
      <c r="L268" s="15">
        <v>0</v>
      </c>
      <c r="M268" s="15">
        <v>0</v>
      </c>
      <c r="N268" s="15">
        <v>0</v>
      </c>
      <c r="O268" s="37">
        <v>0</v>
      </c>
      <c r="P268" s="36">
        <v>0</v>
      </c>
    </row>
    <row r="269" spans="1:16" s="9" customFormat="1" x14ac:dyDescent="0.2">
      <c r="A269" s="10"/>
      <c r="B269" s="10">
        <v>848</v>
      </c>
      <c r="C269" s="32" t="s">
        <v>289</v>
      </c>
      <c r="D269" s="10"/>
      <c r="E269" s="33">
        <v>5.3864559993517967E-3</v>
      </c>
      <c r="F269" s="36">
        <v>258352</v>
      </c>
      <c r="G269" s="36">
        <v>134712</v>
      </c>
      <c r="H269" s="15">
        <v>0</v>
      </c>
      <c r="I269" s="15">
        <v>0</v>
      </c>
      <c r="J269" s="15">
        <v>0</v>
      </c>
      <c r="K269" s="15">
        <v>0</v>
      </c>
      <c r="L269" s="15">
        <v>-425443</v>
      </c>
      <c r="M269" s="15">
        <v>0</v>
      </c>
      <c r="N269" s="15">
        <v>-724916</v>
      </c>
      <c r="O269" s="37">
        <v>-34743</v>
      </c>
      <c r="P269" s="36">
        <v>-792038</v>
      </c>
    </row>
    <row r="270" spans="1:16" s="9" customFormat="1" x14ac:dyDescent="0.2">
      <c r="A270" s="10"/>
      <c r="B270" s="10">
        <v>850</v>
      </c>
      <c r="C270" s="32" t="s">
        <v>290</v>
      </c>
      <c r="D270" s="10"/>
      <c r="E270" s="33">
        <v>0</v>
      </c>
      <c r="F270" s="36">
        <v>0</v>
      </c>
      <c r="G270" s="36">
        <v>0</v>
      </c>
      <c r="H270" s="15">
        <v>0</v>
      </c>
      <c r="I270" s="15">
        <v>0</v>
      </c>
      <c r="J270" s="15">
        <v>0</v>
      </c>
      <c r="K270" s="15">
        <v>0</v>
      </c>
      <c r="L270" s="15">
        <v>0</v>
      </c>
      <c r="M270" s="15">
        <v>0</v>
      </c>
      <c r="N270" s="15">
        <v>0</v>
      </c>
      <c r="O270" s="37">
        <v>0</v>
      </c>
      <c r="P270" s="36">
        <v>0</v>
      </c>
    </row>
    <row r="271" spans="1:16" s="9" customFormat="1" x14ac:dyDescent="0.2">
      <c r="A271" s="10"/>
      <c r="B271" s="10">
        <v>851</v>
      </c>
      <c r="C271" s="32" t="s">
        <v>291</v>
      </c>
      <c r="D271" s="10"/>
      <c r="E271" s="33">
        <v>1.8029915676155648E-4</v>
      </c>
      <c r="F271" s="36">
        <v>8648</v>
      </c>
      <c r="G271" s="36">
        <v>4509</v>
      </c>
      <c r="H271" s="15">
        <v>0</v>
      </c>
      <c r="I271" s="15">
        <v>0</v>
      </c>
      <c r="J271" s="15">
        <v>0</v>
      </c>
      <c r="K271" s="15">
        <v>0</v>
      </c>
      <c r="L271" s="15">
        <v>-14241</v>
      </c>
      <c r="M271" s="15">
        <v>0</v>
      </c>
      <c r="N271" s="15">
        <v>-24265</v>
      </c>
      <c r="O271" s="37">
        <v>9254</v>
      </c>
      <c r="P271" s="36">
        <v>-16095</v>
      </c>
    </row>
    <row r="272" spans="1:16" s="9" customFormat="1" x14ac:dyDescent="0.2">
      <c r="A272" s="10"/>
      <c r="B272" s="10">
        <v>852</v>
      </c>
      <c r="C272" s="32" t="s">
        <v>292</v>
      </c>
      <c r="D272" s="10"/>
      <c r="E272" s="33">
        <v>1.9087727533394553E-4</v>
      </c>
      <c r="F272" s="36">
        <v>9155</v>
      </c>
      <c r="G272" s="36">
        <v>4774</v>
      </c>
      <c r="H272" s="15">
        <v>0</v>
      </c>
      <c r="I272" s="15">
        <v>0</v>
      </c>
      <c r="J272" s="15">
        <v>0</v>
      </c>
      <c r="K272" s="15">
        <v>0</v>
      </c>
      <c r="L272" s="15">
        <v>-15076</v>
      </c>
      <c r="M272" s="15">
        <v>0</v>
      </c>
      <c r="N272" s="15">
        <v>-25689</v>
      </c>
      <c r="O272" s="37">
        <v>-4048</v>
      </c>
      <c r="P272" s="36">
        <v>-30884</v>
      </c>
    </row>
    <row r="273" spans="1:16" s="9" customFormat="1" x14ac:dyDescent="0.2">
      <c r="A273" s="10"/>
      <c r="B273" s="10">
        <v>853</v>
      </c>
      <c r="C273" s="32" t="s">
        <v>293</v>
      </c>
      <c r="D273" s="10"/>
      <c r="E273" s="33">
        <v>0</v>
      </c>
      <c r="F273" s="36">
        <v>0</v>
      </c>
      <c r="G273" s="36">
        <v>0</v>
      </c>
      <c r="H273" s="15">
        <v>0</v>
      </c>
      <c r="I273" s="15">
        <v>0</v>
      </c>
      <c r="J273" s="15">
        <v>0</v>
      </c>
      <c r="K273" s="15">
        <v>0</v>
      </c>
      <c r="L273" s="15">
        <v>0</v>
      </c>
      <c r="M273" s="15">
        <v>0</v>
      </c>
      <c r="N273" s="15">
        <v>0</v>
      </c>
      <c r="O273" s="37">
        <v>0</v>
      </c>
      <c r="P273" s="36">
        <v>0</v>
      </c>
    </row>
    <row r="274" spans="1:16" s="9" customFormat="1" x14ac:dyDescent="0.2">
      <c r="A274" s="10"/>
      <c r="B274" s="10">
        <v>859</v>
      </c>
      <c r="C274" s="32" t="s">
        <v>294</v>
      </c>
      <c r="D274" s="10"/>
      <c r="E274" s="33">
        <v>0</v>
      </c>
      <c r="F274" s="36">
        <v>0</v>
      </c>
      <c r="G274" s="36">
        <v>0</v>
      </c>
      <c r="H274" s="15">
        <v>0</v>
      </c>
      <c r="I274" s="15">
        <v>0</v>
      </c>
      <c r="J274" s="15">
        <v>0</v>
      </c>
      <c r="K274" s="15">
        <v>0</v>
      </c>
      <c r="L274" s="15">
        <v>0</v>
      </c>
      <c r="M274" s="15">
        <v>0</v>
      </c>
      <c r="N274" s="15">
        <v>0</v>
      </c>
      <c r="O274" s="37">
        <v>0</v>
      </c>
      <c r="P274" s="36">
        <v>0</v>
      </c>
    </row>
    <row r="275" spans="1:16" s="9" customFormat="1" x14ac:dyDescent="0.2">
      <c r="A275" s="10"/>
      <c r="B275" s="10">
        <v>861</v>
      </c>
      <c r="C275" s="32" t="s">
        <v>295</v>
      </c>
      <c r="D275" s="10"/>
      <c r="E275" s="33">
        <v>0</v>
      </c>
      <c r="F275" s="36">
        <v>0</v>
      </c>
      <c r="G275" s="36">
        <v>0</v>
      </c>
      <c r="H275" s="15">
        <v>0</v>
      </c>
      <c r="I275" s="15">
        <v>0</v>
      </c>
      <c r="J275" s="15">
        <v>0</v>
      </c>
      <c r="K275" s="15">
        <v>0</v>
      </c>
      <c r="L275" s="15">
        <v>0</v>
      </c>
      <c r="M275" s="15">
        <v>0</v>
      </c>
      <c r="N275" s="15">
        <v>0</v>
      </c>
      <c r="O275" s="37">
        <v>0</v>
      </c>
      <c r="P275" s="36">
        <v>0</v>
      </c>
    </row>
    <row r="276" spans="1:16" s="9" customFormat="1" x14ac:dyDescent="0.2">
      <c r="A276" s="10"/>
      <c r="B276" s="10">
        <v>862</v>
      </c>
      <c r="C276" s="32" t="s">
        <v>296</v>
      </c>
      <c r="D276" s="10"/>
      <c r="E276" s="33">
        <v>0</v>
      </c>
      <c r="F276" s="36">
        <v>0</v>
      </c>
      <c r="G276" s="36">
        <v>0</v>
      </c>
      <c r="H276" s="15">
        <v>0</v>
      </c>
      <c r="I276" s="15">
        <v>0</v>
      </c>
      <c r="J276" s="15">
        <v>0</v>
      </c>
      <c r="K276" s="15">
        <v>0</v>
      </c>
      <c r="L276" s="15">
        <v>0</v>
      </c>
      <c r="M276" s="15">
        <v>0</v>
      </c>
      <c r="N276" s="15">
        <v>0</v>
      </c>
      <c r="O276" s="37">
        <v>0</v>
      </c>
      <c r="P276" s="36">
        <v>0</v>
      </c>
    </row>
    <row r="277" spans="1:16" s="9" customFormat="1" x14ac:dyDescent="0.2">
      <c r="A277" s="10"/>
      <c r="B277" s="10">
        <v>863</v>
      </c>
      <c r="C277" s="32" t="s">
        <v>297</v>
      </c>
      <c r="D277" s="10"/>
      <c r="E277" s="33">
        <v>0</v>
      </c>
      <c r="F277" s="36">
        <v>0</v>
      </c>
      <c r="G277" s="36">
        <v>0</v>
      </c>
      <c r="H277" s="15">
        <v>0</v>
      </c>
      <c r="I277" s="15">
        <v>0</v>
      </c>
      <c r="J277" s="15">
        <v>0</v>
      </c>
      <c r="K277" s="15">
        <v>0</v>
      </c>
      <c r="L277" s="15">
        <v>0</v>
      </c>
      <c r="M277" s="15">
        <v>0</v>
      </c>
      <c r="N277" s="15">
        <v>0</v>
      </c>
      <c r="O277" s="37">
        <v>0</v>
      </c>
      <c r="P277" s="36">
        <v>0</v>
      </c>
    </row>
    <row r="278" spans="1:16" s="9" customFormat="1" x14ac:dyDescent="0.2">
      <c r="A278" s="10"/>
      <c r="B278" s="10">
        <v>864</v>
      </c>
      <c r="C278" s="32" t="s">
        <v>298</v>
      </c>
      <c r="D278" s="10"/>
      <c r="E278" s="33">
        <v>0</v>
      </c>
      <c r="F278" s="36">
        <v>0</v>
      </c>
      <c r="G278" s="36">
        <v>0</v>
      </c>
      <c r="H278" s="15">
        <v>0</v>
      </c>
      <c r="I278" s="15">
        <v>0</v>
      </c>
      <c r="J278" s="15">
        <v>0</v>
      </c>
      <c r="K278" s="15">
        <v>0</v>
      </c>
      <c r="L278" s="15">
        <v>0</v>
      </c>
      <c r="M278" s="15">
        <v>0</v>
      </c>
      <c r="N278" s="15">
        <v>0</v>
      </c>
      <c r="O278" s="37">
        <v>0</v>
      </c>
      <c r="P278" s="36">
        <v>0</v>
      </c>
    </row>
    <row r="279" spans="1:16" s="9" customFormat="1" x14ac:dyDescent="0.2">
      <c r="A279" s="10"/>
      <c r="B279" s="10">
        <v>865</v>
      </c>
      <c r="C279" s="32" t="s">
        <v>299</v>
      </c>
      <c r="D279" s="10"/>
      <c r="E279" s="33">
        <v>0</v>
      </c>
      <c r="F279" s="36">
        <v>0</v>
      </c>
      <c r="G279" s="36">
        <v>0</v>
      </c>
      <c r="H279" s="15">
        <v>0</v>
      </c>
      <c r="I279" s="15">
        <v>0</v>
      </c>
      <c r="J279" s="15">
        <v>0</v>
      </c>
      <c r="K279" s="15">
        <v>0</v>
      </c>
      <c r="L279" s="15">
        <v>0</v>
      </c>
      <c r="M279" s="15">
        <v>0</v>
      </c>
      <c r="N279" s="15">
        <v>0</v>
      </c>
      <c r="O279" s="37">
        <v>0</v>
      </c>
      <c r="P279" s="36">
        <v>0</v>
      </c>
    </row>
    <row r="280" spans="1:16" s="9" customFormat="1" x14ac:dyDescent="0.2">
      <c r="A280" s="10"/>
      <c r="B280" s="10">
        <v>866</v>
      </c>
      <c r="C280" s="32" t="s">
        <v>300</v>
      </c>
      <c r="D280" s="10"/>
      <c r="E280" s="33">
        <v>0</v>
      </c>
      <c r="F280" s="36">
        <v>0</v>
      </c>
      <c r="G280" s="36">
        <v>0</v>
      </c>
      <c r="H280" s="15">
        <v>0</v>
      </c>
      <c r="I280" s="15">
        <v>0</v>
      </c>
      <c r="J280" s="15">
        <v>0</v>
      </c>
      <c r="K280" s="15">
        <v>0</v>
      </c>
      <c r="L280" s="15">
        <v>0</v>
      </c>
      <c r="M280" s="15">
        <v>0</v>
      </c>
      <c r="N280" s="15">
        <v>0</v>
      </c>
      <c r="O280" s="37">
        <v>0</v>
      </c>
      <c r="P280" s="36">
        <v>0</v>
      </c>
    </row>
    <row r="281" spans="1:16" s="9" customFormat="1" ht="25.5" x14ac:dyDescent="0.2">
      <c r="A281" s="10"/>
      <c r="B281" s="10">
        <v>867</v>
      </c>
      <c r="C281" s="32" t="s">
        <v>301</v>
      </c>
      <c r="D281" s="10"/>
      <c r="E281" s="33">
        <v>0</v>
      </c>
      <c r="F281" s="36">
        <v>0</v>
      </c>
      <c r="G281" s="36">
        <v>0</v>
      </c>
      <c r="H281" s="15">
        <v>0</v>
      </c>
      <c r="I281" s="15">
        <v>0</v>
      </c>
      <c r="J281" s="15">
        <v>0</v>
      </c>
      <c r="K281" s="15">
        <v>0</v>
      </c>
      <c r="L281" s="15">
        <v>0</v>
      </c>
      <c r="M281" s="15">
        <v>0</v>
      </c>
      <c r="N281" s="15">
        <v>0</v>
      </c>
      <c r="O281" s="37">
        <v>0</v>
      </c>
      <c r="P281" s="36">
        <v>0</v>
      </c>
    </row>
    <row r="282" spans="1:16" s="9" customFormat="1" x14ac:dyDescent="0.2">
      <c r="A282" s="10"/>
      <c r="B282" s="10">
        <v>868</v>
      </c>
      <c r="C282" s="32" t="s">
        <v>302</v>
      </c>
      <c r="D282" s="10"/>
      <c r="E282" s="33">
        <v>0</v>
      </c>
      <c r="F282" s="36">
        <v>0</v>
      </c>
      <c r="G282" s="36">
        <v>0</v>
      </c>
      <c r="H282" s="15">
        <v>0</v>
      </c>
      <c r="I282" s="15">
        <v>0</v>
      </c>
      <c r="J282" s="15">
        <v>0</v>
      </c>
      <c r="K282" s="15">
        <v>0</v>
      </c>
      <c r="L282" s="15">
        <v>0</v>
      </c>
      <c r="M282" s="15">
        <v>0</v>
      </c>
      <c r="N282" s="15">
        <v>0</v>
      </c>
      <c r="O282" s="37">
        <v>0</v>
      </c>
      <c r="P282" s="36">
        <v>0</v>
      </c>
    </row>
    <row r="283" spans="1:16" s="9" customFormat="1" x14ac:dyDescent="0.2">
      <c r="A283" s="10"/>
      <c r="B283" s="10">
        <v>869</v>
      </c>
      <c r="C283" s="32" t="s">
        <v>303</v>
      </c>
      <c r="D283" s="10"/>
      <c r="E283" s="33">
        <v>0</v>
      </c>
      <c r="F283" s="36">
        <v>0</v>
      </c>
      <c r="G283" s="36">
        <v>0</v>
      </c>
      <c r="H283" s="15">
        <v>0</v>
      </c>
      <c r="I283" s="15">
        <v>0</v>
      </c>
      <c r="J283" s="15">
        <v>0</v>
      </c>
      <c r="K283" s="15">
        <v>0</v>
      </c>
      <c r="L283" s="15">
        <v>0</v>
      </c>
      <c r="M283" s="15">
        <v>0</v>
      </c>
      <c r="N283" s="15">
        <v>0</v>
      </c>
      <c r="O283" s="37">
        <v>0</v>
      </c>
      <c r="P283" s="36">
        <v>0</v>
      </c>
    </row>
    <row r="284" spans="1:16" s="9" customFormat="1" x14ac:dyDescent="0.2">
      <c r="A284" s="10"/>
      <c r="B284" s="10">
        <v>879</v>
      </c>
      <c r="C284" s="32" t="s">
        <v>304</v>
      </c>
      <c r="D284" s="10"/>
      <c r="E284" s="33">
        <v>0</v>
      </c>
      <c r="F284" s="36">
        <v>0</v>
      </c>
      <c r="G284" s="36">
        <v>0</v>
      </c>
      <c r="H284" s="15">
        <v>0</v>
      </c>
      <c r="I284" s="15">
        <v>0</v>
      </c>
      <c r="J284" s="15">
        <v>0</v>
      </c>
      <c r="K284" s="15">
        <v>0</v>
      </c>
      <c r="L284" s="15">
        <v>0</v>
      </c>
      <c r="M284" s="15">
        <v>0</v>
      </c>
      <c r="N284" s="15">
        <v>0</v>
      </c>
      <c r="O284" s="37">
        <v>0</v>
      </c>
      <c r="P284" s="36">
        <v>0</v>
      </c>
    </row>
    <row r="285" spans="1:16" s="9" customFormat="1" x14ac:dyDescent="0.2">
      <c r="A285" s="10"/>
      <c r="B285" s="10">
        <v>911</v>
      </c>
      <c r="C285" s="32" t="s">
        <v>305</v>
      </c>
      <c r="D285" s="10"/>
      <c r="E285" s="33">
        <v>0</v>
      </c>
      <c r="F285" s="36">
        <v>0</v>
      </c>
      <c r="G285" s="36">
        <v>0</v>
      </c>
      <c r="H285" s="15">
        <v>0</v>
      </c>
      <c r="I285" s="15">
        <v>0</v>
      </c>
      <c r="J285" s="15">
        <v>0</v>
      </c>
      <c r="K285" s="15">
        <v>0</v>
      </c>
      <c r="L285" s="15">
        <v>0</v>
      </c>
      <c r="M285" s="15">
        <v>0</v>
      </c>
      <c r="N285" s="15">
        <v>0</v>
      </c>
      <c r="O285" s="37">
        <v>0</v>
      </c>
      <c r="P285" s="36">
        <v>0</v>
      </c>
    </row>
    <row r="286" spans="1:16" s="9" customFormat="1" x14ac:dyDescent="0.2">
      <c r="A286" s="10"/>
      <c r="B286" s="10">
        <v>912</v>
      </c>
      <c r="C286" s="32" t="s">
        <v>306</v>
      </c>
      <c r="D286" s="10"/>
      <c r="E286" s="33">
        <v>1.8554043365950647E-3</v>
      </c>
      <c r="F286" s="36">
        <v>88991</v>
      </c>
      <c r="G286" s="36">
        <v>46402</v>
      </c>
      <c r="H286" s="15">
        <v>0</v>
      </c>
      <c r="I286" s="15">
        <v>0</v>
      </c>
      <c r="J286" s="15">
        <v>0</v>
      </c>
      <c r="K286" s="15">
        <v>0</v>
      </c>
      <c r="L286" s="15">
        <v>-146547</v>
      </c>
      <c r="M286" s="15">
        <v>0</v>
      </c>
      <c r="N286" s="15">
        <v>-249703</v>
      </c>
      <c r="O286" s="37">
        <v>140322</v>
      </c>
      <c r="P286" s="36">
        <v>-120535</v>
      </c>
    </row>
    <row r="287" spans="1:16" s="9" customFormat="1" x14ac:dyDescent="0.2">
      <c r="A287" s="10"/>
      <c r="B287" s="10">
        <v>913</v>
      </c>
      <c r="C287" s="32" t="s">
        <v>307</v>
      </c>
      <c r="D287" s="10"/>
      <c r="E287" s="33">
        <v>6.9150805924533303E-6</v>
      </c>
      <c r="F287" s="36">
        <v>332</v>
      </c>
      <c r="G287" s="36">
        <v>173</v>
      </c>
      <c r="H287" s="15">
        <v>0</v>
      </c>
      <c r="I287" s="15">
        <v>0</v>
      </c>
      <c r="J287" s="15">
        <v>0</v>
      </c>
      <c r="K287" s="15">
        <v>0</v>
      </c>
      <c r="L287" s="15">
        <v>-546</v>
      </c>
      <c r="M287" s="15">
        <v>0</v>
      </c>
      <c r="N287" s="15">
        <v>-931</v>
      </c>
      <c r="O287" s="37">
        <v>1814</v>
      </c>
      <c r="P287" s="36">
        <v>842</v>
      </c>
    </row>
    <row r="288" spans="1:16" s="9" customFormat="1" x14ac:dyDescent="0.2">
      <c r="A288" s="10"/>
      <c r="B288" s="10">
        <v>916</v>
      </c>
      <c r="C288" s="32" t="s">
        <v>308</v>
      </c>
      <c r="D288" s="10"/>
      <c r="E288" s="33">
        <v>0</v>
      </c>
      <c r="F288" s="36">
        <v>0</v>
      </c>
      <c r="G288" s="36">
        <v>0</v>
      </c>
      <c r="H288" s="15">
        <v>0</v>
      </c>
      <c r="I288" s="15">
        <v>0</v>
      </c>
      <c r="J288" s="15">
        <v>0</v>
      </c>
      <c r="K288" s="15">
        <v>0</v>
      </c>
      <c r="L288" s="15">
        <v>0</v>
      </c>
      <c r="M288" s="15">
        <v>0</v>
      </c>
      <c r="N288" s="15">
        <v>0</v>
      </c>
      <c r="O288" s="37">
        <v>0</v>
      </c>
      <c r="P288" s="36">
        <v>0</v>
      </c>
    </row>
    <row r="289" spans="1:16" s="9" customFormat="1" x14ac:dyDescent="0.2">
      <c r="A289" s="10"/>
      <c r="B289" s="10">
        <v>920</v>
      </c>
      <c r="C289" s="32" t="s">
        <v>309</v>
      </c>
      <c r="D289" s="10"/>
      <c r="E289" s="33">
        <v>0</v>
      </c>
      <c r="F289" s="36">
        <v>0</v>
      </c>
      <c r="G289" s="36">
        <v>0</v>
      </c>
      <c r="H289" s="15">
        <v>0</v>
      </c>
      <c r="I289" s="15">
        <v>0</v>
      </c>
      <c r="J289" s="15">
        <v>0</v>
      </c>
      <c r="K289" s="15">
        <v>0</v>
      </c>
      <c r="L289" s="15">
        <v>0</v>
      </c>
      <c r="M289" s="15">
        <v>0</v>
      </c>
      <c r="N289" s="15">
        <v>0</v>
      </c>
      <c r="O289" s="37">
        <v>0</v>
      </c>
      <c r="P289" s="36">
        <v>0</v>
      </c>
    </row>
    <row r="290" spans="1:16" s="9" customFormat="1" x14ac:dyDescent="0.2">
      <c r="A290" s="10"/>
      <c r="B290" s="10">
        <v>922</v>
      </c>
      <c r="C290" s="32" t="s">
        <v>310</v>
      </c>
      <c r="D290" s="10"/>
      <c r="E290" s="33">
        <v>2.7698656876745877E-3</v>
      </c>
      <c r="F290" s="36">
        <v>132852</v>
      </c>
      <c r="G290" s="36">
        <v>69273</v>
      </c>
      <c r="H290" s="15">
        <v>0</v>
      </c>
      <c r="I290" s="15">
        <v>0</v>
      </c>
      <c r="J290" s="15">
        <v>0</v>
      </c>
      <c r="K290" s="15">
        <v>0</v>
      </c>
      <c r="L290" s="15">
        <v>-218775</v>
      </c>
      <c r="M290" s="15">
        <v>0</v>
      </c>
      <c r="N290" s="15">
        <v>-372772</v>
      </c>
      <c r="O290" s="37">
        <v>101418</v>
      </c>
      <c r="P290" s="36">
        <v>-288004</v>
      </c>
    </row>
    <row r="291" spans="1:16" s="9" customFormat="1" x14ac:dyDescent="0.2">
      <c r="A291" s="10"/>
      <c r="B291" s="10">
        <v>937</v>
      </c>
      <c r="C291" s="32" t="s">
        <v>311</v>
      </c>
      <c r="D291" s="10"/>
      <c r="E291" s="33">
        <v>3.8349793955366664E-4</v>
      </c>
      <c r="F291" s="36">
        <v>18394</v>
      </c>
      <c r="G291" s="36">
        <v>9591</v>
      </c>
      <c r="H291" s="15">
        <v>0</v>
      </c>
      <c r="I291" s="15">
        <v>0</v>
      </c>
      <c r="J291" s="15">
        <v>0</v>
      </c>
      <c r="K291" s="15">
        <v>0</v>
      </c>
      <c r="L291" s="15">
        <v>-30290</v>
      </c>
      <c r="M291" s="15">
        <v>0</v>
      </c>
      <c r="N291" s="15">
        <v>-51612</v>
      </c>
      <c r="O291" s="37">
        <v>4628</v>
      </c>
      <c r="P291" s="36">
        <v>-49289</v>
      </c>
    </row>
    <row r="292" spans="1:16" s="9" customFormat="1" x14ac:dyDescent="0.2">
      <c r="A292" s="10"/>
      <c r="B292" s="10">
        <v>938</v>
      </c>
      <c r="C292" s="32" t="s">
        <v>312</v>
      </c>
      <c r="D292" s="10"/>
      <c r="E292" s="33">
        <v>1.3881535605833923E-4</v>
      </c>
      <c r="F292" s="36">
        <v>6658</v>
      </c>
      <c r="G292" s="36">
        <v>3472</v>
      </c>
      <c r="H292" s="15">
        <v>0</v>
      </c>
      <c r="I292" s="15">
        <v>0</v>
      </c>
      <c r="J292" s="15">
        <v>0</v>
      </c>
      <c r="K292" s="15">
        <v>0</v>
      </c>
      <c r="L292" s="15">
        <v>-10964</v>
      </c>
      <c r="M292" s="15">
        <v>0</v>
      </c>
      <c r="N292" s="15">
        <v>-18682</v>
      </c>
      <c r="O292" s="37">
        <v>4851</v>
      </c>
      <c r="P292" s="36">
        <v>-14665</v>
      </c>
    </row>
    <row r="293" spans="1:16" s="9" customFormat="1" x14ac:dyDescent="0.2">
      <c r="A293" s="10"/>
      <c r="B293" s="10">
        <v>942</v>
      </c>
      <c r="C293" s="32" t="s">
        <v>313</v>
      </c>
      <c r="D293" s="10"/>
      <c r="E293" s="33">
        <v>3.0643463744989703E-4</v>
      </c>
      <c r="F293" s="36">
        <v>14698</v>
      </c>
      <c r="G293" s="36">
        <v>7664</v>
      </c>
      <c r="H293" s="15">
        <v>0</v>
      </c>
      <c r="I293" s="15">
        <v>0</v>
      </c>
      <c r="J293" s="15">
        <v>0</v>
      </c>
      <c r="K293" s="15">
        <v>0</v>
      </c>
      <c r="L293" s="15">
        <v>-24203</v>
      </c>
      <c r="M293" s="15">
        <v>0</v>
      </c>
      <c r="N293" s="15">
        <v>-41240</v>
      </c>
      <c r="O293" s="37">
        <v>-19572</v>
      </c>
      <c r="P293" s="36">
        <v>-62653</v>
      </c>
    </row>
    <row r="294" spans="1:16" s="9" customFormat="1" x14ac:dyDescent="0.2">
      <c r="A294" s="10"/>
      <c r="B294" s="10">
        <v>946</v>
      </c>
      <c r="C294" s="32" t="s">
        <v>314</v>
      </c>
      <c r="D294" s="10"/>
      <c r="E294" s="33">
        <v>0</v>
      </c>
      <c r="F294" s="36">
        <v>0</v>
      </c>
      <c r="G294" s="36">
        <v>0</v>
      </c>
      <c r="H294" s="15">
        <v>0</v>
      </c>
      <c r="I294" s="15">
        <v>0</v>
      </c>
      <c r="J294" s="15">
        <v>0</v>
      </c>
      <c r="K294" s="15">
        <v>0</v>
      </c>
      <c r="L294" s="15">
        <v>0</v>
      </c>
      <c r="M294" s="15">
        <v>0</v>
      </c>
      <c r="N294" s="15">
        <v>0</v>
      </c>
      <c r="O294" s="37">
        <v>0</v>
      </c>
      <c r="P294" s="36">
        <v>0</v>
      </c>
    </row>
    <row r="295" spans="1:16" s="9" customFormat="1" x14ac:dyDescent="0.2">
      <c r="A295" s="10"/>
      <c r="B295" s="10">
        <v>948</v>
      </c>
      <c r="C295" s="32" t="s">
        <v>315</v>
      </c>
      <c r="D295" s="10"/>
      <c r="E295" s="33">
        <v>2.1477515230771999E-4</v>
      </c>
      <c r="F295" s="36">
        <v>10301</v>
      </c>
      <c r="G295" s="36">
        <v>5371</v>
      </c>
      <c r="H295" s="15">
        <v>0</v>
      </c>
      <c r="I295" s="15">
        <v>0</v>
      </c>
      <c r="J295" s="15">
        <v>0</v>
      </c>
      <c r="K295" s="15">
        <v>0</v>
      </c>
      <c r="L295" s="15">
        <v>-16964</v>
      </c>
      <c r="M295" s="15">
        <v>0</v>
      </c>
      <c r="N295" s="15">
        <v>-28905</v>
      </c>
      <c r="O295" s="37">
        <v>-11986</v>
      </c>
      <c r="P295" s="36">
        <v>-42183</v>
      </c>
    </row>
    <row r="296" spans="1:16" s="9" customFormat="1" x14ac:dyDescent="0.2">
      <c r="A296" s="10"/>
      <c r="B296" s="10">
        <v>957</v>
      </c>
      <c r="C296" s="32" t="s">
        <v>316</v>
      </c>
      <c r="D296" s="10"/>
      <c r="E296" s="33">
        <v>7.8761581741901694E-5</v>
      </c>
      <c r="F296" s="36">
        <v>3778</v>
      </c>
      <c r="G296" s="36">
        <v>1970</v>
      </c>
      <c r="H296" s="15">
        <v>0</v>
      </c>
      <c r="I296" s="15">
        <v>0</v>
      </c>
      <c r="J296" s="15">
        <v>0</v>
      </c>
      <c r="K296" s="15">
        <v>0</v>
      </c>
      <c r="L296" s="15">
        <v>-6221</v>
      </c>
      <c r="M296" s="15">
        <v>0</v>
      </c>
      <c r="N296" s="15">
        <v>-10600</v>
      </c>
      <c r="O296" s="37">
        <v>2728</v>
      </c>
      <c r="P296" s="36">
        <v>-8345</v>
      </c>
    </row>
    <row r="297" spans="1:16" s="9" customFormat="1" x14ac:dyDescent="0.2">
      <c r="A297" s="10"/>
      <c r="B297" s="10">
        <v>960</v>
      </c>
      <c r="C297" s="32" t="s">
        <v>317</v>
      </c>
      <c r="D297" s="10"/>
      <c r="E297" s="33">
        <v>7.4297019259856906E-4</v>
      </c>
      <c r="F297" s="36">
        <v>35635</v>
      </c>
      <c r="G297" s="36">
        <v>18581</v>
      </c>
      <c r="H297" s="15">
        <v>0</v>
      </c>
      <c r="I297" s="15">
        <v>0</v>
      </c>
      <c r="J297" s="15">
        <v>0</v>
      </c>
      <c r="K297" s="15">
        <v>0</v>
      </c>
      <c r="L297" s="15">
        <v>-58683</v>
      </c>
      <c r="M297" s="15">
        <v>0</v>
      </c>
      <c r="N297" s="15">
        <v>-99990</v>
      </c>
      <c r="O297" s="37">
        <v>-7894</v>
      </c>
      <c r="P297" s="36">
        <v>-112351</v>
      </c>
    </row>
    <row r="298" spans="1:16" s="9" customFormat="1" x14ac:dyDescent="0.2">
      <c r="A298" s="10"/>
      <c r="B298" s="10">
        <v>961</v>
      </c>
      <c r="C298" s="32" t="s">
        <v>318</v>
      </c>
      <c r="D298" s="10"/>
      <c r="E298" s="33">
        <v>8.6651189154741124E-4</v>
      </c>
      <c r="F298" s="36">
        <v>41561</v>
      </c>
      <c r="G298" s="36">
        <v>21671</v>
      </c>
      <c r="H298" s="15">
        <v>0</v>
      </c>
      <c r="I298" s="15">
        <v>0</v>
      </c>
      <c r="J298" s="15">
        <v>0</v>
      </c>
      <c r="K298" s="15">
        <v>0</v>
      </c>
      <c r="L298" s="15">
        <v>-68440</v>
      </c>
      <c r="M298" s="15">
        <v>0</v>
      </c>
      <c r="N298" s="15">
        <v>-116616</v>
      </c>
      <c r="O298" s="37">
        <v>-10793</v>
      </c>
      <c r="P298" s="36">
        <v>-132617</v>
      </c>
    </row>
    <row r="299" spans="1:16" s="9" customFormat="1" x14ac:dyDescent="0.2">
      <c r="A299" s="10"/>
      <c r="B299" s="10">
        <v>962</v>
      </c>
      <c r="C299" s="32" t="s">
        <v>319</v>
      </c>
      <c r="D299" s="10"/>
      <c r="E299" s="33">
        <v>0</v>
      </c>
      <c r="F299" s="36">
        <v>0</v>
      </c>
      <c r="G299" s="36">
        <v>0</v>
      </c>
      <c r="H299" s="15">
        <v>0</v>
      </c>
      <c r="I299" s="15">
        <v>0</v>
      </c>
      <c r="J299" s="15">
        <v>0</v>
      </c>
      <c r="K299" s="15">
        <v>0</v>
      </c>
      <c r="L299" s="15">
        <v>0</v>
      </c>
      <c r="M299" s="15">
        <v>0</v>
      </c>
      <c r="N299" s="15">
        <v>0</v>
      </c>
      <c r="O299" s="37">
        <v>0</v>
      </c>
      <c r="P299" s="36">
        <v>0</v>
      </c>
    </row>
    <row r="300" spans="1:16" s="9" customFormat="1" x14ac:dyDescent="0.2">
      <c r="A300" s="10"/>
      <c r="B300" s="10">
        <v>963</v>
      </c>
      <c r="C300" s="32" t="s">
        <v>320</v>
      </c>
      <c r="D300" s="10"/>
      <c r="E300" s="33">
        <v>0</v>
      </c>
      <c r="F300" s="36">
        <v>0</v>
      </c>
      <c r="G300" s="36">
        <v>0</v>
      </c>
      <c r="H300" s="15">
        <v>0</v>
      </c>
      <c r="I300" s="15">
        <v>0</v>
      </c>
      <c r="J300" s="15">
        <v>0</v>
      </c>
      <c r="K300" s="15">
        <v>0</v>
      </c>
      <c r="L300" s="15">
        <v>0</v>
      </c>
      <c r="M300" s="15">
        <v>0</v>
      </c>
      <c r="N300" s="15">
        <v>0</v>
      </c>
      <c r="O300" s="37">
        <v>0</v>
      </c>
      <c r="P300" s="36">
        <v>0</v>
      </c>
    </row>
    <row r="301" spans="1:16" s="9" customFormat="1" x14ac:dyDescent="0.2">
      <c r="A301" s="10"/>
      <c r="B301" s="10">
        <v>964</v>
      </c>
      <c r="C301" s="32" t="s">
        <v>321</v>
      </c>
      <c r="D301" s="10"/>
      <c r="E301" s="33">
        <v>0</v>
      </c>
      <c r="F301" s="36">
        <v>0</v>
      </c>
      <c r="G301" s="36">
        <v>0</v>
      </c>
      <c r="H301" s="15">
        <v>0</v>
      </c>
      <c r="I301" s="15">
        <v>0</v>
      </c>
      <c r="J301" s="15">
        <v>0</v>
      </c>
      <c r="K301" s="15">
        <v>0</v>
      </c>
      <c r="L301" s="15">
        <v>0</v>
      </c>
      <c r="M301" s="15">
        <v>0</v>
      </c>
      <c r="N301" s="15">
        <v>0</v>
      </c>
      <c r="O301" s="37">
        <v>0</v>
      </c>
      <c r="P301" s="36">
        <v>0</v>
      </c>
    </row>
    <row r="302" spans="1:16" s="9" customFormat="1" x14ac:dyDescent="0.2">
      <c r="A302" s="10"/>
      <c r="B302" s="10">
        <v>968</v>
      </c>
      <c r="C302" s="32" t="s">
        <v>322</v>
      </c>
      <c r="D302" s="10"/>
      <c r="E302" s="33">
        <v>0</v>
      </c>
      <c r="F302" s="36">
        <v>0</v>
      </c>
      <c r="G302" s="36">
        <v>0</v>
      </c>
      <c r="H302" s="15">
        <v>0</v>
      </c>
      <c r="I302" s="15">
        <v>0</v>
      </c>
      <c r="J302" s="15">
        <v>0</v>
      </c>
      <c r="K302" s="15">
        <v>0</v>
      </c>
      <c r="L302" s="15">
        <v>0</v>
      </c>
      <c r="M302" s="15">
        <v>0</v>
      </c>
      <c r="N302" s="15">
        <v>0</v>
      </c>
      <c r="O302" s="37">
        <v>0</v>
      </c>
      <c r="P302" s="36">
        <v>0</v>
      </c>
    </row>
    <row r="303" spans="1:16" s="9" customFormat="1" x14ac:dyDescent="0.2">
      <c r="A303" s="10"/>
      <c r="B303" s="10">
        <v>972</v>
      </c>
      <c r="C303" s="32" t="s">
        <v>323</v>
      </c>
      <c r="D303" s="10"/>
      <c r="E303" s="33">
        <v>0</v>
      </c>
      <c r="F303" s="36">
        <v>0</v>
      </c>
      <c r="G303" s="36">
        <v>0</v>
      </c>
      <c r="H303" s="15">
        <v>0</v>
      </c>
      <c r="I303" s="15">
        <v>0</v>
      </c>
      <c r="J303" s="15">
        <v>0</v>
      </c>
      <c r="K303" s="15">
        <v>0</v>
      </c>
      <c r="L303" s="15">
        <v>0</v>
      </c>
      <c r="M303" s="15">
        <v>0</v>
      </c>
      <c r="N303" s="15">
        <v>0</v>
      </c>
      <c r="O303" s="37">
        <v>0</v>
      </c>
      <c r="P303" s="36">
        <v>0</v>
      </c>
    </row>
    <row r="304" spans="1:16" s="9" customFormat="1" ht="25.5" x14ac:dyDescent="0.2">
      <c r="A304" s="10"/>
      <c r="B304" s="10">
        <v>980</v>
      </c>
      <c r="C304" s="32" t="s">
        <v>324</v>
      </c>
      <c r="D304" s="10"/>
      <c r="E304" s="33">
        <v>0</v>
      </c>
      <c r="F304" s="36">
        <v>0</v>
      </c>
      <c r="G304" s="36">
        <v>0</v>
      </c>
      <c r="H304" s="15">
        <v>0</v>
      </c>
      <c r="I304" s="15">
        <v>0</v>
      </c>
      <c r="J304" s="15">
        <v>0</v>
      </c>
      <c r="K304" s="15">
        <v>0</v>
      </c>
      <c r="L304" s="15">
        <v>0</v>
      </c>
      <c r="M304" s="15">
        <v>0</v>
      </c>
      <c r="N304" s="15">
        <v>0</v>
      </c>
      <c r="O304" s="37">
        <v>0</v>
      </c>
      <c r="P304" s="36">
        <v>0</v>
      </c>
    </row>
    <row r="305" spans="1:18" s="9" customFormat="1" x14ac:dyDescent="0.2">
      <c r="A305" s="10"/>
      <c r="B305" s="10">
        <v>986</v>
      </c>
      <c r="C305" s="32" t="s">
        <v>325</v>
      </c>
      <c r="D305" s="10"/>
      <c r="E305" s="33">
        <v>0</v>
      </c>
      <c r="F305" s="36">
        <v>0</v>
      </c>
      <c r="G305" s="36">
        <v>0</v>
      </c>
      <c r="H305" s="15">
        <v>0</v>
      </c>
      <c r="I305" s="15">
        <v>0</v>
      </c>
      <c r="J305" s="15">
        <v>0</v>
      </c>
      <c r="K305" s="15">
        <v>0</v>
      </c>
      <c r="L305" s="15">
        <v>0</v>
      </c>
      <c r="M305" s="15">
        <v>0</v>
      </c>
      <c r="N305" s="15">
        <v>0</v>
      </c>
      <c r="O305" s="37">
        <v>0</v>
      </c>
      <c r="P305" s="36">
        <v>0</v>
      </c>
    </row>
    <row r="306" spans="1:18" s="9" customFormat="1" x14ac:dyDescent="0.2">
      <c r="A306" s="10"/>
      <c r="B306" s="10">
        <v>989</v>
      </c>
      <c r="C306" s="32" t="s">
        <v>326</v>
      </c>
      <c r="D306" s="10"/>
      <c r="E306" s="33">
        <v>0</v>
      </c>
      <c r="F306" s="36">
        <v>0</v>
      </c>
      <c r="G306" s="36">
        <v>0</v>
      </c>
      <c r="H306" s="15">
        <v>0</v>
      </c>
      <c r="I306" s="15">
        <v>0</v>
      </c>
      <c r="J306" s="15">
        <v>0</v>
      </c>
      <c r="K306" s="15">
        <v>0</v>
      </c>
      <c r="L306" s="15">
        <v>0</v>
      </c>
      <c r="M306" s="15">
        <v>0</v>
      </c>
      <c r="N306" s="15">
        <v>0</v>
      </c>
      <c r="O306" s="37">
        <v>0</v>
      </c>
      <c r="P306" s="36">
        <v>0</v>
      </c>
    </row>
    <row r="307" spans="1:18" s="9" customFormat="1" x14ac:dyDescent="0.2">
      <c r="A307" s="10"/>
      <c r="B307" s="10">
        <v>992</v>
      </c>
      <c r="C307" s="32" t="s">
        <v>327</v>
      </c>
      <c r="D307" s="10"/>
      <c r="E307" s="33">
        <v>0</v>
      </c>
      <c r="F307" s="36">
        <v>0</v>
      </c>
      <c r="G307" s="36">
        <v>0</v>
      </c>
      <c r="H307" s="15">
        <v>0</v>
      </c>
      <c r="I307" s="15">
        <v>0</v>
      </c>
      <c r="J307" s="15">
        <v>0</v>
      </c>
      <c r="K307" s="15">
        <v>0</v>
      </c>
      <c r="L307" s="15">
        <v>0</v>
      </c>
      <c r="M307" s="15">
        <v>0</v>
      </c>
      <c r="N307" s="15">
        <v>0</v>
      </c>
      <c r="O307" s="37">
        <v>0</v>
      </c>
      <c r="P307" s="36">
        <v>0</v>
      </c>
    </row>
    <row r="308" spans="1:18" s="9" customFormat="1" x14ac:dyDescent="0.2">
      <c r="A308" s="10"/>
      <c r="B308" s="10">
        <v>993</v>
      </c>
      <c r="C308" s="32" t="s">
        <v>328</v>
      </c>
      <c r="D308" s="10"/>
      <c r="E308" s="33">
        <v>0</v>
      </c>
      <c r="F308" s="36">
        <v>0</v>
      </c>
      <c r="G308" s="36">
        <v>0</v>
      </c>
      <c r="H308" s="15">
        <v>0</v>
      </c>
      <c r="I308" s="15">
        <v>0</v>
      </c>
      <c r="J308" s="15">
        <v>0</v>
      </c>
      <c r="K308" s="15">
        <v>0</v>
      </c>
      <c r="L308" s="15">
        <v>0</v>
      </c>
      <c r="M308" s="15">
        <v>0</v>
      </c>
      <c r="N308" s="15">
        <v>0</v>
      </c>
      <c r="O308" s="37">
        <v>0</v>
      </c>
      <c r="P308" s="36">
        <v>0</v>
      </c>
    </row>
    <row r="309" spans="1:18" s="9" customFormat="1" x14ac:dyDescent="0.2">
      <c r="A309" s="10"/>
      <c r="B309" s="10">
        <v>995</v>
      </c>
      <c r="C309" s="32" t="s">
        <v>329</v>
      </c>
      <c r="D309" s="10"/>
      <c r="E309" s="33">
        <v>0</v>
      </c>
      <c r="F309" s="36">
        <v>0</v>
      </c>
      <c r="G309" s="36">
        <v>0</v>
      </c>
      <c r="H309" s="15">
        <v>0</v>
      </c>
      <c r="I309" s="15">
        <v>0</v>
      </c>
      <c r="J309" s="15">
        <v>0</v>
      </c>
      <c r="K309" s="15">
        <v>0</v>
      </c>
      <c r="L309" s="15">
        <v>0</v>
      </c>
      <c r="M309" s="15">
        <v>0</v>
      </c>
      <c r="N309" s="15">
        <v>0</v>
      </c>
      <c r="O309" s="37">
        <v>0</v>
      </c>
      <c r="P309" s="36">
        <v>0</v>
      </c>
    </row>
    <row r="310" spans="1:18" s="9" customFormat="1" x14ac:dyDescent="0.2">
      <c r="A310" s="10"/>
      <c r="B310" s="10">
        <v>999</v>
      </c>
      <c r="C310" s="32" t="s">
        <v>330</v>
      </c>
      <c r="D310" s="10"/>
      <c r="E310" s="42">
        <v>1.1935810025110105E-2</v>
      </c>
      <c r="F310" s="43">
        <v>572481</v>
      </c>
      <c r="G310" s="43">
        <v>298507</v>
      </c>
      <c r="H310" s="44">
        <v>0</v>
      </c>
      <c r="I310" s="44">
        <v>0</v>
      </c>
      <c r="J310" s="44">
        <v>0</v>
      </c>
      <c r="K310" s="44">
        <v>0</v>
      </c>
      <c r="L310" s="44">
        <v>-942737</v>
      </c>
      <c r="M310" s="44">
        <v>0</v>
      </c>
      <c r="N310" s="44">
        <v>-1606337</v>
      </c>
      <c r="O310" s="45">
        <v>269364</v>
      </c>
      <c r="P310" s="43">
        <v>-1408722</v>
      </c>
    </row>
    <row r="311" spans="1:18" x14ac:dyDescent="0.2">
      <c r="A311" s="29"/>
      <c r="B311" s="10"/>
      <c r="C311" s="32"/>
      <c r="D311" s="10"/>
      <c r="E311" s="33"/>
      <c r="F311" s="36"/>
      <c r="G311" s="36"/>
      <c r="H311" s="36"/>
      <c r="I311" s="36"/>
      <c r="J311" s="36"/>
      <c r="K311" s="36"/>
      <c r="L311" s="36"/>
      <c r="M311" s="36"/>
      <c r="N311" s="36"/>
      <c r="O311" s="36"/>
      <c r="P311" s="36"/>
      <c r="R311" s="46"/>
    </row>
    <row r="313" spans="1:18" s="52" customFormat="1" ht="15" x14ac:dyDescent="0.35">
      <c r="A313" s="47"/>
      <c r="B313" s="48" t="s">
        <v>331</v>
      </c>
      <c r="C313" s="11"/>
      <c r="D313" s="49"/>
      <c r="E313" s="50">
        <v>0.99999999999999967</v>
      </c>
      <c r="F313" s="51">
        <v>47963281</v>
      </c>
      <c r="G313" s="51">
        <v>25009341</v>
      </c>
      <c r="H313" s="51">
        <v>0</v>
      </c>
      <c r="I313" s="51">
        <v>0</v>
      </c>
      <c r="J313" s="51">
        <v>0</v>
      </c>
      <c r="K313" s="51">
        <v>0</v>
      </c>
      <c r="L313" s="51">
        <v>-78983905</v>
      </c>
      <c r="M313" s="51">
        <v>0</v>
      </c>
      <c r="N313" s="51">
        <v>-134581311</v>
      </c>
      <c r="O313" s="51">
        <v>0</v>
      </c>
      <c r="P313" s="51">
        <v>-140592594</v>
      </c>
    </row>
  </sheetData>
  <sheetProtection password="EE0B" sheet="1" objects="1" scenarios="1"/>
  <mergeCells count="1">
    <mergeCell ref="E2:P2"/>
  </mergeCells>
  <printOptions horizontalCentered="1"/>
  <pageMargins left="0" right="0" top="0.25" bottom="0.5" header="0.3" footer="0.3"/>
  <pageSetup fitToHeight="0" pageOrder="overThenDown" orientation="landscape" r:id="rId1"/>
  <headerFooter scaleWithDoc="0">
    <oddFooter>&amp;L&amp;Z&amp;F&amp;R&amp;D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AH313"/>
  <sheetViews>
    <sheetView showGridLines="0" showRowColHeaders="0" zoomScale="110" zoomScaleNormal="110" zoomScaleSheetLayoutView="70" workbookViewId="0">
      <pane xSplit="7" ySplit="4" topLeftCell="L5" activePane="bottomRight" state="frozen"/>
      <selection activeCell="A316" sqref="A316"/>
      <selection pane="topRight" activeCell="A316" sqref="A316"/>
      <selection pane="bottomLeft" activeCell="A316" sqref="A316"/>
      <selection pane="bottomRight" activeCell="A316" sqref="A316"/>
    </sheetView>
  </sheetViews>
  <sheetFormatPr defaultColWidth="9.140625" defaultRowHeight="12.75" x14ac:dyDescent="0.2"/>
  <cols>
    <col min="1" max="1" width="11.7109375" style="2" bestFit="1" customWidth="1"/>
    <col min="2" max="2" width="39.28515625" style="12" customWidth="1"/>
    <col min="3" max="3" width="1.5703125" style="2" customWidth="1"/>
    <col min="4" max="4" width="16.28515625" style="2" customWidth="1"/>
    <col min="5" max="5" width="1.5703125" style="2" customWidth="1"/>
    <col min="6" max="6" width="11.7109375" style="2" customWidth="1"/>
    <col min="7" max="7" width="1.28515625" style="2" customWidth="1"/>
    <col min="8" max="8" width="15.140625" style="2" bestFit="1" customWidth="1"/>
    <col min="9" max="9" width="1.28515625" style="28" hidden="1" customWidth="1"/>
    <col min="10" max="10" width="13.5703125" style="2" bestFit="1" customWidth="1"/>
    <col min="11" max="11" width="12.7109375" style="2" customWidth="1"/>
    <col min="12" max="12" width="11.5703125" style="2" customWidth="1"/>
    <col min="13" max="13" width="14.5703125" style="2" bestFit="1" customWidth="1"/>
    <col min="14" max="14" width="14" style="2" bestFit="1" customWidth="1"/>
    <col min="15" max="15" width="12.42578125" style="2" customWidth="1"/>
    <col min="16" max="16" width="13.28515625" style="2" bestFit="1" customWidth="1"/>
    <col min="17" max="17" width="14.42578125" style="2" customWidth="1"/>
    <col min="18" max="19" width="15" style="2" bestFit="1" customWidth="1"/>
    <col min="20" max="21" width="1.42578125" style="28" hidden="1" customWidth="1"/>
    <col min="22" max="22" width="13.85546875" style="2" hidden="1" customWidth="1"/>
    <col min="23" max="23" width="12.140625" style="2" hidden="1" customWidth="1"/>
    <col min="24" max="24" width="10.42578125" style="2" hidden="1" customWidth="1"/>
    <col min="25" max="26" width="13.5703125" style="2" hidden="1" customWidth="1"/>
    <col min="27" max="28" width="12.140625" style="2" hidden="1" customWidth="1"/>
    <col min="29" max="30" width="13" style="2" hidden="1" customWidth="1"/>
    <col min="31" max="31" width="16" style="2" hidden="1" customWidth="1"/>
    <col min="32" max="32" width="12.140625" style="2" hidden="1" customWidth="1"/>
    <col min="33" max="33" width="15" style="2" hidden="1" customWidth="1"/>
    <col min="34" max="34" width="12.140625" style="2" hidden="1" customWidth="1"/>
    <col min="35" max="35" width="0" style="2" hidden="1" customWidth="1"/>
    <col min="36" max="16384" width="9.140625" style="2"/>
  </cols>
  <sheetData>
    <row r="1" spans="1:34" ht="15.75" x14ac:dyDescent="0.25">
      <c r="A1" s="1" t="s">
        <v>346</v>
      </c>
      <c r="H1" s="3" t="s">
        <v>1</v>
      </c>
      <c r="I1" s="54"/>
      <c r="J1" s="3" t="s">
        <v>2</v>
      </c>
      <c r="K1" s="3" t="s">
        <v>3</v>
      </c>
      <c r="L1" s="3" t="s">
        <v>4</v>
      </c>
      <c r="M1" s="3" t="s">
        <v>5</v>
      </c>
      <c r="N1" s="3" t="s">
        <v>6</v>
      </c>
      <c r="O1" s="3" t="s">
        <v>7</v>
      </c>
      <c r="P1" s="3" t="s">
        <v>8</v>
      </c>
      <c r="Q1" s="3" t="s">
        <v>9</v>
      </c>
      <c r="R1" s="3" t="s">
        <v>10</v>
      </c>
      <c r="S1" s="3" t="s">
        <v>11</v>
      </c>
    </row>
    <row r="2" spans="1:34" x14ac:dyDescent="0.2">
      <c r="J2" s="166" t="s">
        <v>347</v>
      </c>
      <c r="K2" s="166"/>
      <c r="L2" s="166"/>
      <c r="M2" s="166"/>
      <c r="N2" s="166"/>
      <c r="O2" s="166"/>
      <c r="P2" s="166"/>
      <c r="Q2" s="166"/>
      <c r="R2" s="166"/>
      <c r="S2" s="166"/>
      <c r="T2" s="29"/>
      <c r="U2" s="29"/>
      <c r="V2" s="166" t="s">
        <v>348</v>
      </c>
      <c r="W2" s="166"/>
      <c r="X2" s="166"/>
      <c r="Y2" s="166"/>
      <c r="Z2" s="166"/>
      <c r="AA2" s="166"/>
      <c r="AB2" s="166"/>
      <c r="AC2" s="166"/>
      <c r="AD2" s="166"/>
      <c r="AE2" s="166"/>
      <c r="AF2" s="166"/>
      <c r="AG2" s="166"/>
      <c r="AH2" s="166"/>
    </row>
    <row r="3" spans="1:34" s="9" customFormat="1" ht="64.5" x14ac:dyDescent="0.25">
      <c r="A3" s="55" t="s">
        <v>18</v>
      </c>
      <c r="B3" s="30" t="s">
        <v>13</v>
      </c>
      <c r="C3" s="31"/>
      <c r="D3" s="56"/>
      <c r="E3" s="56"/>
      <c r="F3" s="56"/>
      <c r="G3" s="31"/>
      <c r="H3" s="57" t="s">
        <v>349</v>
      </c>
      <c r="I3" s="58"/>
      <c r="J3" s="57" t="s">
        <v>335</v>
      </c>
      <c r="K3" s="57" t="s">
        <v>350</v>
      </c>
      <c r="L3" s="57" t="s">
        <v>351</v>
      </c>
      <c r="M3" s="57" t="s">
        <v>352</v>
      </c>
      <c r="N3" s="57" t="s">
        <v>353</v>
      </c>
      <c r="O3" s="57" t="s">
        <v>354</v>
      </c>
      <c r="P3" s="57" t="s">
        <v>355</v>
      </c>
      <c r="Q3" s="59" t="s">
        <v>356</v>
      </c>
      <c r="R3" s="59" t="s">
        <v>357</v>
      </c>
      <c r="S3" s="59" t="s">
        <v>358</v>
      </c>
      <c r="T3" s="10"/>
      <c r="U3" s="10"/>
      <c r="V3" s="57" t="s">
        <v>359</v>
      </c>
      <c r="W3" s="57" t="s">
        <v>360</v>
      </c>
      <c r="X3" s="57" t="s">
        <v>361</v>
      </c>
      <c r="Y3" s="57" t="s">
        <v>355</v>
      </c>
      <c r="Z3" s="57" t="s">
        <v>362</v>
      </c>
      <c r="AA3" s="57" t="s">
        <v>363</v>
      </c>
      <c r="AB3" s="59" t="s">
        <v>364</v>
      </c>
      <c r="AC3" s="59" t="s">
        <v>365</v>
      </c>
      <c r="AD3" s="59" t="s">
        <v>366</v>
      </c>
      <c r="AE3" s="59" t="s">
        <v>367</v>
      </c>
      <c r="AF3" s="60" t="s">
        <v>368</v>
      </c>
      <c r="AG3" s="60" t="s">
        <v>369</v>
      </c>
      <c r="AH3" s="60" t="s">
        <v>370</v>
      </c>
    </row>
    <row r="4" spans="1:34" s="9" customFormat="1" ht="15" x14ac:dyDescent="0.25">
      <c r="A4" s="10"/>
      <c r="B4" s="32"/>
      <c r="C4" s="10"/>
      <c r="D4"/>
      <c r="E4"/>
      <c r="F4"/>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row>
    <row r="5" spans="1:34" s="9" customFormat="1" ht="15" x14ac:dyDescent="0.25">
      <c r="A5" s="61">
        <v>5</v>
      </c>
      <c r="B5" s="62" t="s">
        <v>25</v>
      </c>
      <c r="C5" s="63"/>
      <c r="D5"/>
      <c r="E5"/>
      <c r="F5"/>
      <c r="G5" s="63"/>
      <c r="H5" s="13">
        <v>0</v>
      </c>
      <c r="I5" s="13"/>
      <c r="J5" s="13">
        <v>0</v>
      </c>
      <c r="K5" s="13">
        <v>0</v>
      </c>
      <c r="L5" s="13">
        <v>0</v>
      </c>
      <c r="M5" s="13">
        <v>0</v>
      </c>
      <c r="N5" s="13">
        <v>0</v>
      </c>
      <c r="O5" s="13">
        <v>0</v>
      </c>
      <c r="P5" s="13">
        <v>0</v>
      </c>
      <c r="Q5" s="13">
        <v>0</v>
      </c>
      <c r="R5" s="13">
        <v>0</v>
      </c>
      <c r="S5" s="13">
        <v>0</v>
      </c>
      <c r="T5" s="29"/>
      <c r="U5" s="29"/>
      <c r="V5" s="13">
        <v>0</v>
      </c>
      <c r="W5" s="13">
        <v>0</v>
      </c>
      <c r="X5" s="13">
        <v>0</v>
      </c>
      <c r="Y5" s="13">
        <v>0</v>
      </c>
      <c r="Z5" s="13">
        <v>0</v>
      </c>
      <c r="AA5" s="13">
        <v>0</v>
      </c>
      <c r="AB5" s="13">
        <v>0</v>
      </c>
      <c r="AC5" s="13">
        <v>0</v>
      </c>
      <c r="AD5" s="13">
        <v>0</v>
      </c>
      <c r="AE5" s="13">
        <v>0</v>
      </c>
      <c r="AF5" s="64">
        <v>0</v>
      </c>
      <c r="AG5" s="65">
        <v>0</v>
      </c>
      <c r="AH5" s="66">
        <v>0</v>
      </c>
    </row>
    <row r="6" spans="1:34" s="9" customFormat="1" ht="15" x14ac:dyDescent="0.25">
      <c r="A6" s="61">
        <v>6</v>
      </c>
      <c r="B6" s="62" t="s">
        <v>26</v>
      </c>
      <c r="C6" s="63"/>
      <c r="D6"/>
      <c r="E6"/>
      <c r="F6"/>
      <c r="G6" s="63"/>
      <c r="H6" s="15">
        <v>0</v>
      </c>
      <c r="I6" s="15"/>
      <c r="J6" s="15">
        <v>0</v>
      </c>
      <c r="K6" s="15">
        <v>0</v>
      </c>
      <c r="L6" s="15">
        <v>0</v>
      </c>
      <c r="M6" s="15">
        <v>0</v>
      </c>
      <c r="N6" s="15">
        <v>0</v>
      </c>
      <c r="O6" s="15">
        <v>0</v>
      </c>
      <c r="P6" s="15">
        <v>0</v>
      </c>
      <c r="Q6" s="15">
        <v>0</v>
      </c>
      <c r="R6" s="15">
        <v>0</v>
      </c>
      <c r="S6" s="15">
        <v>0</v>
      </c>
      <c r="T6" s="29"/>
      <c r="U6" s="29"/>
      <c r="V6" s="15">
        <v>0</v>
      </c>
      <c r="W6" s="15">
        <v>0</v>
      </c>
      <c r="X6" s="15">
        <v>0</v>
      </c>
      <c r="Y6" s="15">
        <v>0</v>
      </c>
      <c r="Z6" s="15">
        <v>0</v>
      </c>
      <c r="AA6" s="15">
        <v>0</v>
      </c>
      <c r="AB6" s="15">
        <v>0</v>
      </c>
      <c r="AC6" s="15">
        <v>0</v>
      </c>
      <c r="AD6" s="15">
        <v>0</v>
      </c>
      <c r="AE6" s="15">
        <v>0</v>
      </c>
      <c r="AF6" s="64">
        <v>0</v>
      </c>
      <c r="AG6" s="67">
        <v>0</v>
      </c>
      <c r="AH6" s="66">
        <v>0</v>
      </c>
    </row>
    <row r="7" spans="1:34" s="9" customFormat="1" ht="15" x14ac:dyDescent="0.25">
      <c r="A7" s="61">
        <v>7</v>
      </c>
      <c r="B7" s="62" t="s">
        <v>27</v>
      </c>
      <c r="C7" s="63"/>
      <c r="D7"/>
      <c r="E7"/>
      <c r="F7"/>
      <c r="G7" s="63"/>
      <c r="H7" s="15">
        <v>0</v>
      </c>
      <c r="I7" s="15"/>
      <c r="J7" s="15">
        <v>0</v>
      </c>
      <c r="K7" s="15">
        <v>0</v>
      </c>
      <c r="L7" s="15">
        <v>0</v>
      </c>
      <c r="M7" s="15">
        <v>0</v>
      </c>
      <c r="N7" s="15">
        <v>0</v>
      </c>
      <c r="O7" s="15">
        <v>0</v>
      </c>
      <c r="P7" s="15">
        <v>0</v>
      </c>
      <c r="Q7" s="15">
        <v>0</v>
      </c>
      <c r="R7" s="15">
        <v>0</v>
      </c>
      <c r="S7" s="15">
        <v>0</v>
      </c>
      <c r="T7" s="29"/>
      <c r="U7" s="29"/>
      <c r="V7" s="15">
        <v>0</v>
      </c>
      <c r="W7" s="15">
        <v>0</v>
      </c>
      <c r="X7" s="15">
        <v>0</v>
      </c>
      <c r="Y7" s="15">
        <v>0</v>
      </c>
      <c r="Z7" s="15">
        <v>0</v>
      </c>
      <c r="AA7" s="15">
        <v>0</v>
      </c>
      <c r="AB7" s="15">
        <v>0</v>
      </c>
      <c r="AC7" s="15">
        <v>0</v>
      </c>
      <c r="AD7" s="15">
        <v>0</v>
      </c>
      <c r="AE7" s="15">
        <v>0</v>
      </c>
      <c r="AF7" s="64">
        <v>0</v>
      </c>
      <c r="AG7" s="67">
        <v>0</v>
      </c>
      <c r="AH7" s="66">
        <v>0</v>
      </c>
    </row>
    <row r="8" spans="1:34" s="9" customFormat="1" ht="15" x14ac:dyDescent="0.25">
      <c r="A8" s="61">
        <v>47</v>
      </c>
      <c r="B8" s="62" t="s">
        <v>28</v>
      </c>
      <c r="C8" s="63"/>
      <c r="D8"/>
      <c r="E8"/>
      <c r="F8"/>
      <c r="G8" s="63"/>
      <c r="H8" s="15">
        <v>0</v>
      </c>
      <c r="I8" s="15"/>
      <c r="J8" s="15">
        <v>0</v>
      </c>
      <c r="K8" s="15">
        <v>0</v>
      </c>
      <c r="L8" s="15">
        <v>0</v>
      </c>
      <c r="M8" s="15">
        <v>0</v>
      </c>
      <c r="N8" s="15">
        <v>0</v>
      </c>
      <c r="O8" s="15">
        <v>0</v>
      </c>
      <c r="P8" s="15">
        <v>0</v>
      </c>
      <c r="Q8" s="15">
        <v>0</v>
      </c>
      <c r="R8" s="15">
        <v>0</v>
      </c>
      <c r="S8" s="15">
        <v>0</v>
      </c>
      <c r="T8" s="29"/>
      <c r="U8" s="29"/>
      <c r="V8" s="15">
        <v>0</v>
      </c>
      <c r="W8" s="15">
        <v>0</v>
      </c>
      <c r="X8" s="15">
        <v>0</v>
      </c>
      <c r="Y8" s="15">
        <v>0</v>
      </c>
      <c r="Z8" s="15">
        <v>0</v>
      </c>
      <c r="AA8" s="15">
        <v>0</v>
      </c>
      <c r="AB8" s="15">
        <v>0</v>
      </c>
      <c r="AC8" s="15">
        <v>0</v>
      </c>
      <c r="AD8" s="15">
        <v>0</v>
      </c>
      <c r="AE8" s="15">
        <v>0</v>
      </c>
      <c r="AF8" s="64">
        <v>0</v>
      </c>
      <c r="AG8" s="67">
        <v>0</v>
      </c>
      <c r="AH8" s="66">
        <v>0</v>
      </c>
    </row>
    <row r="9" spans="1:34" s="9" customFormat="1" ht="15" x14ac:dyDescent="0.25">
      <c r="A9" s="61">
        <v>48</v>
      </c>
      <c r="B9" s="62" t="s">
        <v>29</v>
      </c>
      <c r="C9" s="63"/>
      <c r="D9"/>
      <c r="E9"/>
      <c r="F9"/>
      <c r="G9" s="63"/>
      <c r="H9" s="15">
        <v>0</v>
      </c>
      <c r="I9" s="15"/>
      <c r="J9" s="15">
        <v>0</v>
      </c>
      <c r="K9" s="15">
        <v>0</v>
      </c>
      <c r="L9" s="15">
        <v>0</v>
      </c>
      <c r="M9" s="15">
        <v>0</v>
      </c>
      <c r="N9" s="15">
        <v>0</v>
      </c>
      <c r="O9" s="15">
        <v>0</v>
      </c>
      <c r="P9" s="15">
        <v>0</v>
      </c>
      <c r="Q9" s="15">
        <v>0</v>
      </c>
      <c r="R9" s="15">
        <v>0</v>
      </c>
      <c r="S9" s="15">
        <v>0</v>
      </c>
      <c r="T9" s="29"/>
      <c r="U9" s="29"/>
      <c r="V9" s="15">
        <v>0</v>
      </c>
      <c r="W9" s="15">
        <v>0</v>
      </c>
      <c r="X9" s="15">
        <v>0</v>
      </c>
      <c r="Y9" s="15">
        <v>0</v>
      </c>
      <c r="Z9" s="15">
        <v>0</v>
      </c>
      <c r="AA9" s="15">
        <v>0</v>
      </c>
      <c r="AB9" s="15">
        <v>0</v>
      </c>
      <c r="AC9" s="15">
        <v>0</v>
      </c>
      <c r="AD9" s="15">
        <v>0</v>
      </c>
      <c r="AE9" s="15">
        <v>0</v>
      </c>
      <c r="AF9" s="64">
        <v>0</v>
      </c>
      <c r="AG9" s="67">
        <v>0</v>
      </c>
      <c r="AH9" s="66">
        <v>0</v>
      </c>
    </row>
    <row r="10" spans="1:34" s="9" customFormat="1" ht="15" x14ac:dyDescent="0.25">
      <c r="A10" s="61">
        <v>90</v>
      </c>
      <c r="B10" s="62" t="s">
        <v>30</v>
      </c>
      <c r="C10" s="63"/>
      <c r="D10"/>
      <c r="E10"/>
      <c r="F10"/>
      <c r="G10" s="63"/>
      <c r="H10" s="15">
        <v>28192</v>
      </c>
      <c r="I10" s="15"/>
      <c r="J10" s="15">
        <v>2057</v>
      </c>
      <c r="K10" s="15">
        <v>1072</v>
      </c>
      <c r="L10" s="15">
        <v>0</v>
      </c>
      <c r="M10" s="15">
        <v>-1034</v>
      </c>
      <c r="N10" s="15">
        <v>-5574</v>
      </c>
      <c r="O10" s="15">
        <v>0</v>
      </c>
      <c r="P10" s="15">
        <v>-1239</v>
      </c>
      <c r="Q10" s="15">
        <v>-4718</v>
      </c>
      <c r="R10" s="15">
        <v>29110</v>
      </c>
      <c r="S10" s="15">
        <v>24392</v>
      </c>
      <c r="T10" s="29"/>
      <c r="U10" s="29"/>
      <c r="V10" s="15">
        <v>55621</v>
      </c>
      <c r="W10" s="15">
        <v>0</v>
      </c>
      <c r="X10" s="15">
        <v>0</v>
      </c>
      <c r="Y10" s="15">
        <v>-1475</v>
      </c>
      <c r="Z10" s="15">
        <v>0</v>
      </c>
      <c r="AA10" s="15">
        <v>0</v>
      </c>
      <c r="AB10" s="15">
        <v>54146</v>
      </c>
      <c r="AC10" s="15">
        <v>0</v>
      </c>
      <c r="AD10" s="15">
        <v>0</v>
      </c>
      <c r="AE10" s="15">
        <v>0</v>
      </c>
      <c r="AF10" s="64">
        <v>0</v>
      </c>
      <c r="AG10" s="67">
        <v>0</v>
      </c>
      <c r="AH10" s="66">
        <v>0</v>
      </c>
    </row>
    <row r="11" spans="1:34" s="9" customFormat="1" ht="15" x14ac:dyDescent="0.25">
      <c r="A11" s="61">
        <v>91</v>
      </c>
      <c r="B11" s="62" t="s">
        <v>31</v>
      </c>
      <c r="C11" s="63"/>
      <c r="D11"/>
      <c r="E11"/>
      <c r="F11"/>
      <c r="G11" s="63"/>
      <c r="H11" s="15">
        <v>29385</v>
      </c>
      <c r="I11" s="15"/>
      <c r="J11" s="15">
        <v>1740</v>
      </c>
      <c r="K11" s="15">
        <v>907</v>
      </c>
      <c r="L11" s="15">
        <v>0</v>
      </c>
      <c r="M11" s="15">
        <v>-876</v>
      </c>
      <c r="N11" s="15">
        <v>-4716</v>
      </c>
      <c r="O11" s="15">
        <v>0</v>
      </c>
      <c r="P11" s="15">
        <v>-1048</v>
      </c>
      <c r="Q11" s="15">
        <v>-3993</v>
      </c>
      <c r="R11" s="15">
        <v>24627</v>
      </c>
      <c r="S11" s="15">
        <v>20634</v>
      </c>
      <c r="T11" s="29"/>
      <c r="U11" s="29"/>
      <c r="V11" s="15">
        <v>62294</v>
      </c>
      <c r="W11" s="15">
        <v>0</v>
      </c>
      <c r="X11" s="15">
        <v>0</v>
      </c>
      <c r="Y11" s="15">
        <v>-1652</v>
      </c>
      <c r="Z11" s="15">
        <v>0</v>
      </c>
      <c r="AA11" s="15">
        <v>0</v>
      </c>
      <c r="AB11" s="15">
        <v>60642</v>
      </c>
      <c r="AC11" s="15">
        <v>0</v>
      </c>
      <c r="AD11" s="15">
        <v>0</v>
      </c>
      <c r="AE11" s="15">
        <v>0</v>
      </c>
      <c r="AF11" s="64">
        <v>0</v>
      </c>
      <c r="AG11" s="67">
        <v>0</v>
      </c>
      <c r="AH11" s="66">
        <v>0</v>
      </c>
    </row>
    <row r="12" spans="1:34" s="9" customFormat="1" ht="15" x14ac:dyDescent="0.25">
      <c r="A12" s="61">
        <v>100</v>
      </c>
      <c r="B12" s="62" t="s">
        <v>32</v>
      </c>
      <c r="C12" s="63"/>
      <c r="D12"/>
      <c r="E12"/>
      <c r="F12"/>
      <c r="G12" s="63"/>
      <c r="H12" s="15">
        <v>796672</v>
      </c>
      <c r="I12" s="15"/>
      <c r="J12" s="15">
        <v>55304</v>
      </c>
      <c r="K12" s="15">
        <v>28837</v>
      </c>
      <c r="L12" s="15">
        <v>0</v>
      </c>
      <c r="M12" s="15">
        <v>-27813</v>
      </c>
      <c r="N12" s="15">
        <v>-149902</v>
      </c>
      <c r="O12" s="15">
        <v>0</v>
      </c>
      <c r="P12" s="15">
        <v>-33327</v>
      </c>
      <c r="Q12" s="15">
        <v>-126901</v>
      </c>
      <c r="R12" s="15">
        <v>782781</v>
      </c>
      <c r="S12" s="15">
        <v>655880</v>
      </c>
      <c r="T12" s="29"/>
      <c r="U12" s="29"/>
      <c r="V12" s="15">
        <v>1545063</v>
      </c>
      <c r="W12" s="15">
        <v>0</v>
      </c>
      <c r="X12" s="15">
        <v>0</v>
      </c>
      <c r="Y12" s="15">
        <v>-40973</v>
      </c>
      <c r="Z12" s="15">
        <v>0</v>
      </c>
      <c r="AA12" s="15">
        <v>0</v>
      </c>
      <c r="AB12" s="15">
        <v>1504090</v>
      </c>
      <c r="AC12" s="15">
        <v>0</v>
      </c>
      <c r="AD12" s="15">
        <v>0</v>
      </c>
      <c r="AE12" s="15">
        <v>0</v>
      </c>
      <c r="AF12" s="64">
        <v>0</v>
      </c>
      <c r="AG12" s="67">
        <v>0</v>
      </c>
      <c r="AH12" s="66">
        <v>0</v>
      </c>
    </row>
    <row r="13" spans="1:34" s="9" customFormat="1" ht="15" x14ac:dyDescent="0.25">
      <c r="A13" s="61">
        <v>101</v>
      </c>
      <c r="B13" s="62" t="s">
        <v>33</v>
      </c>
      <c r="C13" s="63"/>
      <c r="D13"/>
      <c r="E13"/>
      <c r="F13"/>
      <c r="G13" s="63"/>
      <c r="H13" s="15">
        <v>1691156</v>
      </c>
      <c r="I13" s="15"/>
      <c r="J13" s="15">
        <v>116150</v>
      </c>
      <c r="K13" s="15">
        <v>60564</v>
      </c>
      <c r="L13" s="15">
        <v>0</v>
      </c>
      <c r="M13" s="15">
        <v>-58414</v>
      </c>
      <c r="N13" s="15">
        <v>-314826</v>
      </c>
      <c r="O13" s="15">
        <v>0</v>
      </c>
      <c r="P13" s="15">
        <v>-69993</v>
      </c>
      <c r="Q13" s="15">
        <v>-266519</v>
      </c>
      <c r="R13" s="15">
        <v>1644010</v>
      </c>
      <c r="S13" s="15">
        <v>1377491</v>
      </c>
      <c r="T13" s="29"/>
      <c r="U13" s="29"/>
      <c r="V13" s="15">
        <v>3208638</v>
      </c>
      <c r="W13" s="15">
        <v>0</v>
      </c>
      <c r="X13" s="15">
        <v>0</v>
      </c>
      <c r="Y13" s="15">
        <v>-85090</v>
      </c>
      <c r="Z13" s="15">
        <v>0</v>
      </c>
      <c r="AA13" s="15">
        <v>0</v>
      </c>
      <c r="AB13" s="15">
        <v>3123548</v>
      </c>
      <c r="AC13" s="15">
        <v>0</v>
      </c>
      <c r="AD13" s="15">
        <v>0</v>
      </c>
      <c r="AE13" s="15">
        <v>0</v>
      </c>
      <c r="AF13" s="64">
        <v>0</v>
      </c>
      <c r="AG13" s="67">
        <v>0</v>
      </c>
      <c r="AH13" s="66">
        <v>0</v>
      </c>
    </row>
    <row r="14" spans="1:34" s="9" customFormat="1" ht="15" x14ac:dyDescent="0.25">
      <c r="A14" s="61">
        <v>102</v>
      </c>
      <c r="B14" s="62" t="s">
        <v>34</v>
      </c>
      <c r="C14" s="63"/>
      <c r="D14"/>
      <c r="E14"/>
      <c r="F14"/>
      <c r="G14" s="63"/>
      <c r="H14" s="15">
        <v>0</v>
      </c>
      <c r="I14" s="15"/>
      <c r="J14" s="15">
        <v>0</v>
      </c>
      <c r="K14" s="15">
        <v>0</v>
      </c>
      <c r="L14" s="15">
        <v>0</v>
      </c>
      <c r="M14" s="15">
        <v>0</v>
      </c>
      <c r="N14" s="15">
        <v>0</v>
      </c>
      <c r="O14" s="15">
        <v>0</v>
      </c>
      <c r="P14" s="15">
        <v>0</v>
      </c>
      <c r="Q14" s="15">
        <v>0</v>
      </c>
      <c r="R14" s="15">
        <v>0</v>
      </c>
      <c r="S14" s="15">
        <v>0</v>
      </c>
      <c r="T14" s="29"/>
      <c r="U14" s="29"/>
      <c r="V14" s="15">
        <v>0</v>
      </c>
      <c r="W14" s="15">
        <v>0</v>
      </c>
      <c r="X14" s="15">
        <v>0</v>
      </c>
      <c r="Y14" s="15">
        <v>0</v>
      </c>
      <c r="Z14" s="15">
        <v>0</v>
      </c>
      <c r="AA14" s="15">
        <v>0</v>
      </c>
      <c r="AB14" s="15">
        <v>0</v>
      </c>
      <c r="AC14" s="15">
        <v>0</v>
      </c>
      <c r="AD14" s="15">
        <v>0</v>
      </c>
      <c r="AE14" s="15">
        <v>0</v>
      </c>
      <c r="AF14" s="64">
        <v>0</v>
      </c>
      <c r="AG14" s="67">
        <v>0</v>
      </c>
      <c r="AH14" s="66">
        <v>0</v>
      </c>
    </row>
    <row r="15" spans="1:34" s="9" customFormat="1" ht="15" x14ac:dyDescent="0.25">
      <c r="A15" s="61">
        <v>103</v>
      </c>
      <c r="B15" s="62" t="s">
        <v>35</v>
      </c>
      <c r="C15" s="63"/>
      <c r="D15"/>
      <c r="E15"/>
      <c r="F15"/>
      <c r="G15" s="63"/>
      <c r="H15" s="15">
        <v>2542019</v>
      </c>
      <c r="I15" s="15"/>
      <c r="J15" s="15">
        <v>181681</v>
      </c>
      <c r="K15" s="15">
        <v>94733</v>
      </c>
      <c r="L15" s="15">
        <v>0</v>
      </c>
      <c r="M15" s="15">
        <v>-91369</v>
      </c>
      <c r="N15" s="15">
        <v>-492447</v>
      </c>
      <c r="O15" s="15">
        <v>0</v>
      </c>
      <c r="P15" s="15">
        <v>-109482</v>
      </c>
      <c r="Q15" s="15">
        <v>-416884</v>
      </c>
      <c r="R15" s="15">
        <v>2571543</v>
      </c>
      <c r="S15" s="15">
        <v>2154659</v>
      </c>
      <c r="T15" s="29"/>
      <c r="U15" s="29"/>
      <c r="V15" s="15">
        <v>5037664</v>
      </c>
      <c r="W15" s="15">
        <v>0</v>
      </c>
      <c r="X15" s="15">
        <v>0</v>
      </c>
      <c r="Y15" s="15">
        <v>-133593</v>
      </c>
      <c r="Z15" s="15">
        <v>0</v>
      </c>
      <c r="AA15" s="15">
        <v>0</v>
      </c>
      <c r="AB15" s="15">
        <v>4904071</v>
      </c>
      <c r="AC15" s="15">
        <v>0</v>
      </c>
      <c r="AD15" s="15">
        <v>0</v>
      </c>
      <c r="AE15" s="15">
        <v>0</v>
      </c>
      <c r="AF15" s="64">
        <v>0</v>
      </c>
      <c r="AG15" s="67">
        <v>0</v>
      </c>
      <c r="AH15" s="66">
        <v>0</v>
      </c>
    </row>
    <row r="16" spans="1:34" s="9" customFormat="1" ht="15" x14ac:dyDescent="0.25">
      <c r="A16" s="61">
        <v>107</v>
      </c>
      <c r="B16" s="62" t="s">
        <v>36</v>
      </c>
      <c r="C16" s="63"/>
      <c r="D16"/>
      <c r="E16"/>
      <c r="F16"/>
      <c r="G16" s="63"/>
      <c r="H16" s="15">
        <v>548163</v>
      </c>
      <c r="I16" s="15"/>
      <c r="J16" s="15">
        <v>40897</v>
      </c>
      <c r="K16" s="15">
        <v>21325</v>
      </c>
      <c r="L16" s="15">
        <v>0</v>
      </c>
      <c r="M16" s="15">
        <v>-20564</v>
      </c>
      <c r="N16" s="15">
        <v>-110851</v>
      </c>
      <c r="O16" s="15">
        <v>0</v>
      </c>
      <c r="P16" s="15">
        <v>-24645</v>
      </c>
      <c r="Q16" s="15">
        <v>-93838</v>
      </c>
      <c r="R16" s="15">
        <v>578863</v>
      </c>
      <c r="S16" s="15">
        <v>485025</v>
      </c>
      <c r="T16" s="29"/>
      <c r="U16" s="29"/>
      <c r="V16" s="15">
        <v>1029362</v>
      </c>
      <c r="W16" s="15">
        <v>0</v>
      </c>
      <c r="X16" s="15">
        <v>0</v>
      </c>
      <c r="Y16" s="15">
        <v>-27298</v>
      </c>
      <c r="Z16" s="15">
        <v>0</v>
      </c>
      <c r="AA16" s="15">
        <v>0</v>
      </c>
      <c r="AB16" s="15">
        <v>1002064</v>
      </c>
      <c r="AC16" s="15">
        <v>0</v>
      </c>
      <c r="AD16" s="15">
        <v>0</v>
      </c>
      <c r="AE16" s="15">
        <v>0</v>
      </c>
      <c r="AF16" s="64">
        <v>0</v>
      </c>
      <c r="AG16" s="67">
        <v>0</v>
      </c>
      <c r="AH16" s="66">
        <v>0</v>
      </c>
    </row>
    <row r="17" spans="1:34" s="9" customFormat="1" ht="15" x14ac:dyDescent="0.25">
      <c r="A17" s="61">
        <v>109</v>
      </c>
      <c r="B17" s="62" t="s">
        <v>37</v>
      </c>
      <c r="C17" s="63"/>
      <c r="D17"/>
      <c r="E17"/>
      <c r="F17"/>
      <c r="G17" s="63"/>
      <c r="H17" s="15">
        <v>174625</v>
      </c>
      <c r="I17" s="15"/>
      <c r="J17" s="15">
        <v>12648</v>
      </c>
      <c r="K17" s="15">
        <v>6595</v>
      </c>
      <c r="L17" s="15">
        <v>0</v>
      </c>
      <c r="M17" s="15">
        <v>-6361</v>
      </c>
      <c r="N17" s="15">
        <v>-34283</v>
      </c>
      <c r="O17" s="15">
        <v>0</v>
      </c>
      <c r="P17" s="15">
        <v>-7622</v>
      </c>
      <c r="Q17" s="15">
        <v>-29023</v>
      </c>
      <c r="R17" s="15">
        <v>179027</v>
      </c>
      <c r="S17" s="15">
        <v>150004</v>
      </c>
      <c r="T17" s="29"/>
      <c r="U17" s="29"/>
      <c r="V17" s="15">
        <v>348356</v>
      </c>
      <c r="W17" s="15">
        <v>0</v>
      </c>
      <c r="X17" s="15">
        <v>0</v>
      </c>
      <c r="Y17" s="15">
        <v>-9238</v>
      </c>
      <c r="Z17" s="15">
        <v>0</v>
      </c>
      <c r="AA17" s="15">
        <v>0</v>
      </c>
      <c r="AB17" s="15">
        <v>339118</v>
      </c>
      <c r="AC17" s="15">
        <v>0</v>
      </c>
      <c r="AD17" s="15">
        <v>0</v>
      </c>
      <c r="AE17" s="15">
        <v>0</v>
      </c>
      <c r="AF17" s="64">
        <v>0</v>
      </c>
      <c r="AG17" s="67">
        <v>0</v>
      </c>
      <c r="AH17" s="66">
        <v>0</v>
      </c>
    </row>
    <row r="18" spans="1:34" s="9" customFormat="1" ht="15" x14ac:dyDescent="0.25">
      <c r="A18" s="61">
        <v>110</v>
      </c>
      <c r="B18" s="62" t="s">
        <v>38</v>
      </c>
      <c r="C18" s="63"/>
      <c r="D18"/>
      <c r="E18"/>
      <c r="F18"/>
      <c r="G18" s="63"/>
      <c r="H18" s="15">
        <v>199899</v>
      </c>
      <c r="I18" s="15"/>
      <c r="J18" s="15">
        <v>17114</v>
      </c>
      <c r="K18" s="15">
        <v>8924</v>
      </c>
      <c r="L18" s="15">
        <v>0</v>
      </c>
      <c r="M18" s="15">
        <v>-8606</v>
      </c>
      <c r="N18" s="15">
        <v>-46387</v>
      </c>
      <c r="O18" s="15">
        <v>0</v>
      </c>
      <c r="P18" s="15">
        <v>-10313</v>
      </c>
      <c r="Q18" s="15">
        <v>-39268</v>
      </c>
      <c r="R18" s="15">
        <v>242232</v>
      </c>
      <c r="S18" s="15">
        <v>202964</v>
      </c>
      <c r="T18" s="29"/>
      <c r="U18" s="29"/>
      <c r="V18" s="15">
        <v>411204</v>
      </c>
      <c r="W18" s="15">
        <v>0</v>
      </c>
      <c r="X18" s="15">
        <v>0</v>
      </c>
      <c r="Y18" s="15">
        <v>-10905</v>
      </c>
      <c r="Z18" s="15">
        <v>0</v>
      </c>
      <c r="AA18" s="15">
        <v>0</v>
      </c>
      <c r="AB18" s="15">
        <v>400299</v>
      </c>
      <c r="AC18" s="15">
        <v>0</v>
      </c>
      <c r="AD18" s="15">
        <v>0</v>
      </c>
      <c r="AE18" s="15">
        <v>0</v>
      </c>
      <c r="AF18" s="64">
        <v>0</v>
      </c>
      <c r="AG18" s="67">
        <v>0</v>
      </c>
      <c r="AH18" s="66">
        <v>0</v>
      </c>
    </row>
    <row r="19" spans="1:34" s="9" customFormat="1" ht="15" x14ac:dyDescent="0.25">
      <c r="A19" s="61">
        <v>111</v>
      </c>
      <c r="B19" s="62" t="s">
        <v>39</v>
      </c>
      <c r="C19" s="63"/>
      <c r="D19"/>
      <c r="E19"/>
      <c r="F19"/>
      <c r="G19" s="63"/>
      <c r="H19" s="15">
        <v>2151753</v>
      </c>
      <c r="I19" s="15"/>
      <c r="J19" s="15">
        <v>156290</v>
      </c>
      <c r="K19" s="15">
        <v>81494</v>
      </c>
      <c r="L19" s="15">
        <v>0</v>
      </c>
      <c r="M19" s="15">
        <v>-78604</v>
      </c>
      <c r="N19" s="15">
        <v>-423624</v>
      </c>
      <c r="O19" s="15">
        <v>0</v>
      </c>
      <c r="P19" s="15">
        <v>-94181</v>
      </c>
      <c r="Q19" s="15">
        <v>-358625</v>
      </c>
      <c r="R19" s="15">
        <v>2212153</v>
      </c>
      <c r="S19" s="15">
        <v>1853528</v>
      </c>
      <c r="T19" s="29"/>
      <c r="U19" s="29"/>
      <c r="V19" s="15">
        <v>4094419</v>
      </c>
      <c r="W19" s="15">
        <v>0</v>
      </c>
      <c r="X19" s="15">
        <v>0</v>
      </c>
      <c r="Y19" s="15">
        <v>-108580</v>
      </c>
      <c r="Z19" s="15">
        <v>0</v>
      </c>
      <c r="AA19" s="15">
        <v>0</v>
      </c>
      <c r="AB19" s="15">
        <v>3985839</v>
      </c>
      <c r="AC19" s="15">
        <v>0</v>
      </c>
      <c r="AD19" s="15">
        <v>0</v>
      </c>
      <c r="AE19" s="15">
        <v>0</v>
      </c>
      <c r="AF19" s="64">
        <v>0</v>
      </c>
      <c r="AG19" s="67">
        <v>0</v>
      </c>
      <c r="AH19" s="66">
        <v>0</v>
      </c>
    </row>
    <row r="20" spans="1:34" s="9" customFormat="1" ht="15" x14ac:dyDescent="0.25">
      <c r="A20" s="61">
        <v>112</v>
      </c>
      <c r="B20" s="62" t="s">
        <v>40</v>
      </c>
      <c r="C20" s="63"/>
      <c r="D20"/>
      <c r="E20"/>
      <c r="F20"/>
      <c r="G20" s="63"/>
      <c r="H20" s="15">
        <v>20757</v>
      </c>
      <c r="I20" s="15"/>
      <c r="J20" s="15">
        <v>1463</v>
      </c>
      <c r="K20" s="15">
        <v>763</v>
      </c>
      <c r="L20" s="15">
        <v>0</v>
      </c>
      <c r="M20" s="15">
        <v>-736</v>
      </c>
      <c r="N20" s="15">
        <v>-3966</v>
      </c>
      <c r="O20" s="15">
        <v>0</v>
      </c>
      <c r="P20" s="15">
        <v>-882</v>
      </c>
      <c r="Q20" s="15">
        <v>-3358</v>
      </c>
      <c r="R20" s="15">
        <v>20711</v>
      </c>
      <c r="S20" s="15">
        <v>17353</v>
      </c>
      <c r="T20" s="29"/>
      <c r="U20" s="29"/>
      <c r="V20" s="15">
        <v>49932</v>
      </c>
      <c r="W20" s="15">
        <v>0</v>
      </c>
      <c r="X20" s="15">
        <v>0</v>
      </c>
      <c r="Y20" s="15">
        <v>-1324</v>
      </c>
      <c r="Z20" s="15">
        <v>0</v>
      </c>
      <c r="AA20" s="15">
        <v>0</v>
      </c>
      <c r="AB20" s="15">
        <v>48608</v>
      </c>
      <c r="AC20" s="15">
        <v>0</v>
      </c>
      <c r="AD20" s="15">
        <v>0</v>
      </c>
      <c r="AE20" s="15">
        <v>0</v>
      </c>
      <c r="AF20" s="64">
        <v>0</v>
      </c>
      <c r="AG20" s="67">
        <v>0</v>
      </c>
      <c r="AH20" s="66">
        <v>0</v>
      </c>
    </row>
    <row r="21" spans="1:34" s="9" customFormat="1" ht="15" x14ac:dyDescent="0.25">
      <c r="A21" s="61">
        <v>113</v>
      </c>
      <c r="B21" s="62" t="s">
        <v>41</v>
      </c>
      <c r="C21" s="63"/>
      <c r="D21"/>
      <c r="E21"/>
      <c r="F21"/>
      <c r="G21" s="63"/>
      <c r="H21" s="15">
        <v>1396437</v>
      </c>
      <c r="I21" s="15"/>
      <c r="J21" s="15">
        <v>103735</v>
      </c>
      <c r="K21" s="15">
        <v>54090</v>
      </c>
      <c r="L21" s="15">
        <v>0</v>
      </c>
      <c r="M21" s="15">
        <v>-52169</v>
      </c>
      <c r="N21" s="15">
        <v>-281173</v>
      </c>
      <c r="O21" s="15">
        <v>0</v>
      </c>
      <c r="P21" s="15">
        <v>-62511</v>
      </c>
      <c r="Q21" s="15">
        <v>-238028</v>
      </c>
      <c r="R21" s="15">
        <v>1468278</v>
      </c>
      <c r="S21" s="15">
        <v>1230250</v>
      </c>
      <c r="T21" s="29"/>
      <c r="U21" s="29"/>
      <c r="V21" s="15">
        <v>2672017</v>
      </c>
      <c r="W21" s="15">
        <v>0</v>
      </c>
      <c r="X21" s="15">
        <v>0</v>
      </c>
      <c r="Y21" s="15">
        <v>-70859</v>
      </c>
      <c r="Z21" s="15">
        <v>0</v>
      </c>
      <c r="AA21" s="15">
        <v>0</v>
      </c>
      <c r="AB21" s="15">
        <v>2601158</v>
      </c>
      <c r="AC21" s="15">
        <v>0</v>
      </c>
      <c r="AD21" s="15">
        <v>0</v>
      </c>
      <c r="AE21" s="15">
        <v>0</v>
      </c>
      <c r="AF21" s="64">
        <v>0</v>
      </c>
      <c r="AG21" s="67">
        <v>0</v>
      </c>
      <c r="AH21" s="66">
        <v>0</v>
      </c>
    </row>
    <row r="22" spans="1:34" s="9" customFormat="1" ht="15" x14ac:dyDescent="0.25">
      <c r="A22" s="61">
        <v>114</v>
      </c>
      <c r="B22" s="62" t="s">
        <v>42</v>
      </c>
      <c r="C22" s="63"/>
      <c r="D22"/>
      <c r="E22"/>
      <c r="F22"/>
      <c r="G22" s="63"/>
      <c r="H22" s="15">
        <v>6821893</v>
      </c>
      <c r="I22" s="15"/>
      <c r="J22" s="15">
        <v>483907</v>
      </c>
      <c r="K22" s="15">
        <v>252322</v>
      </c>
      <c r="L22" s="15">
        <v>0</v>
      </c>
      <c r="M22" s="15">
        <v>-243365</v>
      </c>
      <c r="N22" s="15">
        <v>-1311632</v>
      </c>
      <c r="O22" s="15">
        <v>0</v>
      </c>
      <c r="P22" s="15">
        <v>-291606</v>
      </c>
      <c r="Q22" s="15">
        <v>-1110374</v>
      </c>
      <c r="R22" s="15">
        <v>6849305</v>
      </c>
      <c r="S22" s="15">
        <v>5738931</v>
      </c>
      <c r="T22" s="29"/>
      <c r="U22" s="29"/>
      <c r="V22" s="15">
        <v>13123329</v>
      </c>
      <c r="W22" s="15">
        <v>0</v>
      </c>
      <c r="X22" s="15">
        <v>0</v>
      </c>
      <c r="Y22" s="15">
        <v>-348017</v>
      </c>
      <c r="Z22" s="15">
        <v>0</v>
      </c>
      <c r="AA22" s="15">
        <v>0</v>
      </c>
      <c r="AB22" s="15">
        <v>12775312</v>
      </c>
      <c r="AC22" s="15">
        <v>0</v>
      </c>
      <c r="AD22" s="15">
        <v>0</v>
      </c>
      <c r="AE22" s="15">
        <v>0</v>
      </c>
      <c r="AF22" s="64">
        <v>0</v>
      </c>
      <c r="AG22" s="67">
        <v>0</v>
      </c>
      <c r="AH22" s="66">
        <v>0</v>
      </c>
    </row>
    <row r="23" spans="1:34" s="9" customFormat="1" ht="15" x14ac:dyDescent="0.25">
      <c r="A23" s="61">
        <v>115</v>
      </c>
      <c r="B23" s="62" t="s">
        <v>43</v>
      </c>
      <c r="C23" s="63"/>
      <c r="D23"/>
      <c r="E23"/>
      <c r="F23"/>
      <c r="G23" s="63"/>
      <c r="H23" s="15">
        <v>4757003</v>
      </c>
      <c r="I23" s="15"/>
      <c r="J23" s="15">
        <v>344309</v>
      </c>
      <c r="K23" s="15">
        <v>179532</v>
      </c>
      <c r="L23" s="15">
        <v>0</v>
      </c>
      <c r="M23" s="15">
        <v>-173159</v>
      </c>
      <c r="N23" s="15">
        <v>-933251</v>
      </c>
      <c r="O23" s="15">
        <v>0</v>
      </c>
      <c r="P23" s="15">
        <v>-207483</v>
      </c>
      <c r="Q23" s="15">
        <v>-790052</v>
      </c>
      <c r="R23" s="15">
        <v>4873408</v>
      </c>
      <c r="S23" s="15">
        <v>4083356</v>
      </c>
      <c r="T23" s="29"/>
      <c r="U23" s="29"/>
      <c r="V23" s="15">
        <v>8906142</v>
      </c>
      <c r="W23" s="15">
        <v>0</v>
      </c>
      <c r="X23" s="15">
        <v>0</v>
      </c>
      <c r="Y23" s="15">
        <v>-236181</v>
      </c>
      <c r="Z23" s="15">
        <v>0</v>
      </c>
      <c r="AA23" s="15">
        <v>0</v>
      </c>
      <c r="AB23" s="15">
        <v>8669961</v>
      </c>
      <c r="AC23" s="15">
        <v>0</v>
      </c>
      <c r="AD23" s="15">
        <v>0</v>
      </c>
      <c r="AE23" s="15">
        <v>0</v>
      </c>
      <c r="AF23" s="64">
        <v>0</v>
      </c>
      <c r="AG23" s="67">
        <v>0</v>
      </c>
      <c r="AH23" s="66">
        <v>0</v>
      </c>
    </row>
    <row r="24" spans="1:34" s="9" customFormat="1" ht="15" x14ac:dyDescent="0.25">
      <c r="A24" s="61">
        <v>116</v>
      </c>
      <c r="B24" s="62" t="s">
        <v>44</v>
      </c>
      <c r="C24" s="63"/>
      <c r="D24"/>
      <c r="E24"/>
      <c r="F24"/>
      <c r="G24" s="63"/>
      <c r="H24" s="15">
        <v>1275570</v>
      </c>
      <c r="I24" s="15"/>
      <c r="J24" s="15">
        <v>82985</v>
      </c>
      <c r="K24" s="15">
        <v>43271</v>
      </c>
      <c r="L24" s="15">
        <v>0</v>
      </c>
      <c r="M24" s="15">
        <v>-41733</v>
      </c>
      <c r="N24" s="15">
        <v>-224931</v>
      </c>
      <c r="O24" s="15">
        <v>0</v>
      </c>
      <c r="P24" s="15">
        <v>-50007</v>
      </c>
      <c r="Q24" s="15">
        <v>-190415</v>
      </c>
      <c r="R24" s="15">
        <v>1174584</v>
      </c>
      <c r="S24" s="15">
        <v>984169</v>
      </c>
      <c r="T24" s="29"/>
      <c r="U24" s="29"/>
      <c r="V24" s="15">
        <v>2600197</v>
      </c>
      <c r="W24" s="15">
        <v>0</v>
      </c>
      <c r="X24" s="15">
        <v>0</v>
      </c>
      <c r="Y24" s="15">
        <v>-68954</v>
      </c>
      <c r="Z24" s="15">
        <v>0</v>
      </c>
      <c r="AA24" s="15">
        <v>0</v>
      </c>
      <c r="AB24" s="15">
        <v>2531243</v>
      </c>
      <c r="AC24" s="15">
        <v>0</v>
      </c>
      <c r="AD24" s="15">
        <v>0</v>
      </c>
      <c r="AE24" s="15">
        <v>0</v>
      </c>
      <c r="AF24" s="64">
        <v>0</v>
      </c>
      <c r="AG24" s="67">
        <v>0</v>
      </c>
      <c r="AH24" s="66">
        <v>0</v>
      </c>
    </row>
    <row r="25" spans="1:34" s="9" customFormat="1" ht="15" x14ac:dyDescent="0.25">
      <c r="A25" s="61">
        <v>117</v>
      </c>
      <c r="B25" s="62" t="s">
        <v>45</v>
      </c>
      <c r="C25" s="63"/>
      <c r="D25"/>
      <c r="E25"/>
      <c r="F25"/>
      <c r="G25" s="63"/>
      <c r="H25" s="15">
        <v>677014</v>
      </c>
      <c r="I25" s="15"/>
      <c r="J25" s="15">
        <v>47024</v>
      </c>
      <c r="K25" s="15">
        <v>24520</v>
      </c>
      <c r="L25" s="15">
        <v>0</v>
      </c>
      <c r="M25" s="15">
        <v>-23652</v>
      </c>
      <c r="N25" s="15">
        <v>-127459</v>
      </c>
      <c r="O25" s="15">
        <v>0</v>
      </c>
      <c r="P25" s="15">
        <v>-28337</v>
      </c>
      <c r="Q25" s="15">
        <v>-107904</v>
      </c>
      <c r="R25" s="15">
        <v>665585</v>
      </c>
      <c r="S25" s="15">
        <v>557681</v>
      </c>
      <c r="T25" s="29"/>
      <c r="U25" s="29"/>
      <c r="V25" s="15">
        <v>1320548</v>
      </c>
      <c r="W25" s="15">
        <v>0</v>
      </c>
      <c r="X25" s="15">
        <v>0</v>
      </c>
      <c r="Y25" s="15">
        <v>-35020</v>
      </c>
      <c r="Z25" s="15">
        <v>0</v>
      </c>
      <c r="AA25" s="15">
        <v>0</v>
      </c>
      <c r="AB25" s="15">
        <v>1285528</v>
      </c>
      <c r="AC25" s="15">
        <v>0</v>
      </c>
      <c r="AD25" s="15">
        <v>0</v>
      </c>
      <c r="AE25" s="15">
        <v>0</v>
      </c>
      <c r="AF25" s="64">
        <v>0</v>
      </c>
      <c r="AG25" s="67">
        <v>0</v>
      </c>
      <c r="AH25" s="66">
        <v>0</v>
      </c>
    </row>
    <row r="26" spans="1:34" s="9" customFormat="1" ht="15" x14ac:dyDescent="0.25">
      <c r="A26" s="61">
        <v>119</v>
      </c>
      <c r="B26" s="62" t="s">
        <v>46</v>
      </c>
      <c r="C26" s="63"/>
      <c r="D26"/>
      <c r="E26"/>
      <c r="F26"/>
      <c r="G26" s="63"/>
      <c r="H26" s="15">
        <v>26501</v>
      </c>
      <c r="I26" s="15"/>
      <c r="J26" s="15">
        <v>2113</v>
      </c>
      <c r="K26" s="15">
        <v>1102</v>
      </c>
      <c r="L26" s="15">
        <v>0</v>
      </c>
      <c r="M26" s="15">
        <v>-1062</v>
      </c>
      <c r="N26" s="15">
        <v>-5728</v>
      </c>
      <c r="O26" s="15">
        <v>0</v>
      </c>
      <c r="P26" s="15">
        <v>-1273</v>
      </c>
      <c r="Q26" s="15">
        <v>-4848</v>
      </c>
      <c r="R26" s="15">
        <v>29911</v>
      </c>
      <c r="S26" s="15">
        <v>25063</v>
      </c>
      <c r="T26" s="29"/>
      <c r="U26" s="29"/>
      <c r="V26" s="15">
        <v>35230</v>
      </c>
      <c r="W26" s="15">
        <v>0</v>
      </c>
      <c r="X26" s="15">
        <v>0</v>
      </c>
      <c r="Y26" s="15">
        <v>-934</v>
      </c>
      <c r="Z26" s="15">
        <v>0</v>
      </c>
      <c r="AA26" s="15">
        <v>0</v>
      </c>
      <c r="AB26" s="15">
        <v>34296</v>
      </c>
      <c r="AC26" s="15">
        <v>0</v>
      </c>
      <c r="AD26" s="15">
        <v>0</v>
      </c>
      <c r="AE26" s="15">
        <v>0</v>
      </c>
      <c r="AF26" s="64">
        <v>0</v>
      </c>
      <c r="AG26" s="67">
        <v>0</v>
      </c>
      <c r="AH26" s="66">
        <v>0</v>
      </c>
    </row>
    <row r="27" spans="1:34" s="9" customFormat="1" ht="15" x14ac:dyDescent="0.25">
      <c r="A27" s="61">
        <v>121</v>
      </c>
      <c r="B27" s="62" t="s">
        <v>47</v>
      </c>
      <c r="C27" s="63"/>
      <c r="D27"/>
      <c r="E27"/>
      <c r="F27"/>
      <c r="G27" s="63"/>
      <c r="H27" s="15">
        <v>271401</v>
      </c>
      <c r="I27" s="15"/>
      <c r="J27" s="15">
        <v>18623</v>
      </c>
      <c r="K27" s="15">
        <v>9711</v>
      </c>
      <c r="L27" s="15">
        <v>0</v>
      </c>
      <c r="M27" s="15">
        <v>-9366</v>
      </c>
      <c r="N27" s="15">
        <v>-50479</v>
      </c>
      <c r="O27" s="15">
        <v>0</v>
      </c>
      <c r="P27" s="15">
        <v>-11223</v>
      </c>
      <c r="Q27" s="15">
        <v>-42734</v>
      </c>
      <c r="R27" s="15">
        <v>263598</v>
      </c>
      <c r="S27" s="15">
        <v>220864</v>
      </c>
      <c r="T27" s="29"/>
      <c r="U27" s="29"/>
      <c r="V27" s="15">
        <v>468596</v>
      </c>
      <c r="W27" s="15">
        <v>0</v>
      </c>
      <c r="X27" s="15">
        <v>0</v>
      </c>
      <c r="Y27" s="15">
        <v>-12427</v>
      </c>
      <c r="Z27" s="15">
        <v>0</v>
      </c>
      <c r="AA27" s="15">
        <v>0</v>
      </c>
      <c r="AB27" s="15">
        <v>456169</v>
      </c>
      <c r="AC27" s="15">
        <v>0</v>
      </c>
      <c r="AD27" s="15">
        <v>0</v>
      </c>
      <c r="AE27" s="15">
        <v>0</v>
      </c>
      <c r="AF27" s="64">
        <v>0</v>
      </c>
      <c r="AG27" s="67">
        <v>0</v>
      </c>
      <c r="AH27" s="66">
        <v>0</v>
      </c>
    </row>
    <row r="28" spans="1:34" s="9" customFormat="1" ht="15" x14ac:dyDescent="0.25">
      <c r="A28" s="61">
        <v>122</v>
      </c>
      <c r="B28" s="62" t="s">
        <v>48</v>
      </c>
      <c r="C28" s="63"/>
      <c r="D28"/>
      <c r="E28"/>
      <c r="F28"/>
      <c r="G28" s="63"/>
      <c r="H28" s="15">
        <v>303857</v>
      </c>
      <c r="I28" s="15"/>
      <c r="J28" s="15">
        <v>21481</v>
      </c>
      <c r="K28" s="15">
        <v>11201</v>
      </c>
      <c r="L28" s="15">
        <v>0</v>
      </c>
      <c r="M28" s="15">
        <v>-10804</v>
      </c>
      <c r="N28" s="15">
        <v>-58224</v>
      </c>
      <c r="O28" s="15">
        <v>0</v>
      </c>
      <c r="P28" s="15">
        <v>-12944</v>
      </c>
      <c r="Q28" s="15">
        <v>-49290</v>
      </c>
      <c r="R28" s="15">
        <v>304043</v>
      </c>
      <c r="S28" s="15">
        <v>254753</v>
      </c>
      <c r="T28" s="29"/>
      <c r="U28" s="29"/>
      <c r="V28" s="15">
        <v>598712</v>
      </c>
      <c r="W28" s="15">
        <v>0</v>
      </c>
      <c r="X28" s="15">
        <v>0</v>
      </c>
      <c r="Y28" s="15">
        <v>-15877</v>
      </c>
      <c r="Z28" s="15">
        <v>0</v>
      </c>
      <c r="AA28" s="15">
        <v>0</v>
      </c>
      <c r="AB28" s="15">
        <v>582835</v>
      </c>
      <c r="AC28" s="15">
        <v>0</v>
      </c>
      <c r="AD28" s="15">
        <v>0</v>
      </c>
      <c r="AE28" s="15">
        <v>0</v>
      </c>
      <c r="AF28" s="64">
        <v>0</v>
      </c>
      <c r="AG28" s="67">
        <v>0</v>
      </c>
      <c r="AH28" s="66">
        <v>0</v>
      </c>
    </row>
    <row r="29" spans="1:34" s="9" customFormat="1" ht="15" x14ac:dyDescent="0.25">
      <c r="A29" s="61">
        <v>123</v>
      </c>
      <c r="B29" s="62" t="s">
        <v>49</v>
      </c>
      <c r="C29" s="63"/>
      <c r="D29"/>
      <c r="E29"/>
      <c r="F29"/>
      <c r="G29" s="63"/>
      <c r="H29" s="15">
        <v>1686733</v>
      </c>
      <c r="I29" s="15"/>
      <c r="J29" s="15">
        <v>124582</v>
      </c>
      <c r="K29" s="15">
        <v>64961</v>
      </c>
      <c r="L29" s="15">
        <v>0</v>
      </c>
      <c r="M29" s="15">
        <v>-62657</v>
      </c>
      <c r="N29" s="15">
        <v>-337681</v>
      </c>
      <c r="O29" s="15">
        <v>0</v>
      </c>
      <c r="P29" s="15">
        <v>-75074</v>
      </c>
      <c r="Q29" s="15">
        <v>-285869</v>
      </c>
      <c r="R29" s="15">
        <v>1763360</v>
      </c>
      <c r="S29" s="15">
        <v>1477491</v>
      </c>
      <c r="T29" s="29"/>
      <c r="U29" s="29"/>
      <c r="V29" s="15">
        <v>3339036</v>
      </c>
      <c r="W29" s="15">
        <v>0</v>
      </c>
      <c r="X29" s="15">
        <v>0</v>
      </c>
      <c r="Y29" s="15">
        <v>-88548</v>
      </c>
      <c r="Z29" s="15">
        <v>0</v>
      </c>
      <c r="AA29" s="15">
        <v>0</v>
      </c>
      <c r="AB29" s="15">
        <v>3250488</v>
      </c>
      <c r="AC29" s="15">
        <v>0</v>
      </c>
      <c r="AD29" s="15">
        <v>0</v>
      </c>
      <c r="AE29" s="15">
        <v>0</v>
      </c>
      <c r="AF29" s="64">
        <v>0</v>
      </c>
      <c r="AG29" s="67">
        <v>0</v>
      </c>
      <c r="AH29" s="66">
        <v>0</v>
      </c>
    </row>
    <row r="30" spans="1:34" s="9" customFormat="1" ht="15" x14ac:dyDescent="0.25">
      <c r="A30" s="61">
        <v>124</v>
      </c>
      <c r="B30" s="62" t="s">
        <v>50</v>
      </c>
      <c r="C30" s="63"/>
      <c r="D30"/>
      <c r="E30"/>
      <c r="F30"/>
      <c r="G30" s="63"/>
      <c r="H30" s="15">
        <v>0</v>
      </c>
      <c r="I30" s="15"/>
      <c r="J30" s="15">
        <v>0</v>
      </c>
      <c r="K30" s="15">
        <v>0</v>
      </c>
      <c r="L30" s="15">
        <v>0</v>
      </c>
      <c r="M30" s="15">
        <v>0</v>
      </c>
      <c r="N30" s="15">
        <v>0</v>
      </c>
      <c r="O30" s="15">
        <v>0</v>
      </c>
      <c r="P30" s="15">
        <v>0</v>
      </c>
      <c r="Q30" s="15">
        <v>0</v>
      </c>
      <c r="R30" s="15">
        <v>0</v>
      </c>
      <c r="S30" s="15">
        <v>0</v>
      </c>
      <c r="T30" s="29"/>
      <c r="U30" s="29"/>
      <c r="V30" s="15">
        <v>0</v>
      </c>
      <c r="W30" s="15">
        <v>0</v>
      </c>
      <c r="X30" s="15">
        <v>0</v>
      </c>
      <c r="Y30" s="15">
        <v>0</v>
      </c>
      <c r="Z30" s="15">
        <v>0</v>
      </c>
      <c r="AA30" s="15">
        <v>0</v>
      </c>
      <c r="AB30" s="15">
        <v>0</v>
      </c>
      <c r="AC30" s="15">
        <v>0</v>
      </c>
      <c r="AD30" s="15">
        <v>0</v>
      </c>
      <c r="AE30" s="15">
        <v>0</v>
      </c>
      <c r="AF30" s="64">
        <v>0</v>
      </c>
      <c r="AG30" s="67">
        <v>0</v>
      </c>
      <c r="AH30" s="66">
        <v>0</v>
      </c>
    </row>
    <row r="31" spans="1:34" s="9" customFormat="1" ht="15" x14ac:dyDescent="0.25">
      <c r="A31" s="61">
        <v>125</v>
      </c>
      <c r="B31" s="62" t="s">
        <v>51</v>
      </c>
      <c r="C31" s="63"/>
      <c r="D31"/>
      <c r="E31"/>
      <c r="F31"/>
      <c r="G31" s="63"/>
      <c r="H31" s="15">
        <v>466328</v>
      </c>
      <c r="I31" s="15"/>
      <c r="J31" s="15">
        <v>31539</v>
      </c>
      <c r="K31" s="15">
        <v>16445</v>
      </c>
      <c r="L31" s="15">
        <v>0</v>
      </c>
      <c r="M31" s="15">
        <v>-15861</v>
      </c>
      <c r="N31" s="15">
        <v>-85487</v>
      </c>
      <c r="O31" s="15">
        <v>0</v>
      </c>
      <c r="P31" s="15">
        <v>-19006</v>
      </c>
      <c r="Q31" s="15">
        <v>-72370</v>
      </c>
      <c r="R31" s="15">
        <v>446409</v>
      </c>
      <c r="S31" s="15">
        <v>374039</v>
      </c>
      <c r="T31" s="29"/>
      <c r="U31" s="29"/>
      <c r="V31" s="15">
        <v>928688</v>
      </c>
      <c r="W31" s="15">
        <v>0</v>
      </c>
      <c r="X31" s="15">
        <v>0</v>
      </c>
      <c r="Y31" s="15">
        <v>-24628</v>
      </c>
      <c r="Z31" s="15">
        <v>0</v>
      </c>
      <c r="AA31" s="15">
        <v>0</v>
      </c>
      <c r="AB31" s="15">
        <v>904060</v>
      </c>
      <c r="AC31" s="15">
        <v>0</v>
      </c>
      <c r="AD31" s="15">
        <v>0</v>
      </c>
      <c r="AE31" s="15">
        <v>0</v>
      </c>
      <c r="AF31" s="64">
        <v>0</v>
      </c>
      <c r="AG31" s="67">
        <v>0</v>
      </c>
      <c r="AH31" s="66">
        <v>0</v>
      </c>
    </row>
    <row r="32" spans="1:34" s="9" customFormat="1" ht="15" x14ac:dyDescent="0.25">
      <c r="A32" s="61">
        <v>126</v>
      </c>
      <c r="B32" s="62" t="s">
        <v>52</v>
      </c>
      <c r="C32" s="63"/>
      <c r="D32"/>
      <c r="E32"/>
      <c r="F32"/>
      <c r="G32" s="63"/>
      <c r="H32" s="15">
        <v>0</v>
      </c>
      <c r="I32" s="15"/>
      <c r="J32" s="15">
        <v>0</v>
      </c>
      <c r="K32" s="15">
        <v>0</v>
      </c>
      <c r="L32" s="15">
        <v>0</v>
      </c>
      <c r="M32" s="15">
        <v>0</v>
      </c>
      <c r="N32" s="15">
        <v>0</v>
      </c>
      <c r="O32" s="15">
        <v>0</v>
      </c>
      <c r="P32" s="15">
        <v>0</v>
      </c>
      <c r="Q32" s="15">
        <v>0</v>
      </c>
      <c r="R32" s="15">
        <v>0</v>
      </c>
      <c r="S32" s="15">
        <v>0</v>
      </c>
      <c r="T32" s="29"/>
      <c r="U32" s="29"/>
      <c r="V32" s="15">
        <v>0</v>
      </c>
      <c r="W32" s="15">
        <v>0</v>
      </c>
      <c r="X32" s="15">
        <v>0</v>
      </c>
      <c r="Y32" s="15">
        <v>0</v>
      </c>
      <c r="Z32" s="15">
        <v>0</v>
      </c>
      <c r="AA32" s="15">
        <v>0</v>
      </c>
      <c r="AB32" s="15">
        <v>0</v>
      </c>
      <c r="AC32" s="15">
        <v>0</v>
      </c>
      <c r="AD32" s="15">
        <v>0</v>
      </c>
      <c r="AE32" s="15">
        <v>0</v>
      </c>
      <c r="AF32" s="64">
        <v>0</v>
      </c>
      <c r="AG32" s="67">
        <v>0</v>
      </c>
      <c r="AH32" s="66">
        <v>0</v>
      </c>
    </row>
    <row r="33" spans="1:34" s="9" customFormat="1" ht="15" x14ac:dyDescent="0.25">
      <c r="A33" s="61">
        <v>127</v>
      </c>
      <c r="B33" s="62" t="s">
        <v>53</v>
      </c>
      <c r="C33" s="63"/>
      <c r="D33"/>
      <c r="E33"/>
      <c r="F33"/>
      <c r="G33" s="63"/>
      <c r="H33" s="15">
        <v>947096</v>
      </c>
      <c r="I33" s="15"/>
      <c r="J33" s="15">
        <v>63675</v>
      </c>
      <c r="K33" s="15">
        <v>33202</v>
      </c>
      <c r="L33" s="15">
        <v>0</v>
      </c>
      <c r="M33" s="15">
        <v>-32024</v>
      </c>
      <c r="N33" s="15">
        <v>-172592</v>
      </c>
      <c r="O33" s="15">
        <v>0</v>
      </c>
      <c r="P33" s="15">
        <v>-38371</v>
      </c>
      <c r="Q33" s="15">
        <v>-146110</v>
      </c>
      <c r="R33" s="15">
        <v>901269</v>
      </c>
      <c r="S33" s="15">
        <v>755159</v>
      </c>
      <c r="T33" s="29"/>
      <c r="U33" s="29"/>
      <c r="V33" s="15">
        <v>1843713</v>
      </c>
      <c r="W33" s="15">
        <v>0</v>
      </c>
      <c r="X33" s="15">
        <v>0</v>
      </c>
      <c r="Y33" s="15">
        <v>-48893</v>
      </c>
      <c r="Z33" s="15">
        <v>0</v>
      </c>
      <c r="AA33" s="15">
        <v>0</v>
      </c>
      <c r="AB33" s="15">
        <v>1794820</v>
      </c>
      <c r="AC33" s="15">
        <v>0</v>
      </c>
      <c r="AD33" s="15">
        <v>0</v>
      </c>
      <c r="AE33" s="15">
        <v>0</v>
      </c>
      <c r="AF33" s="64">
        <v>0</v>
      </c>
      <c r="AG33" s="67">
        <v>0</v>
      </c>
      <c r="AH33" s="66">
        <v>0</v>
      </c>
    </row>
    <row r="34" spans="1:34" s="9" customFormat="1" ht="15" x14ac:dyDescent="0.25">
      <c r="A34" s="61">
        <v>128</v>
      </c>
      <c r="B34" s="62" t="s">
        <v>54</v>
      </c>
      <c r="C34" s="63"/>
      <c r="D34"/>
      <c r="E34"/>
      <c r="F34"/>
      <c r="G34" s="63"/>
      <c r="H34" s="15">
        <v>1514635</v>
      </c>
      <c r="I34" s="15"/>
      <c r="J34" s="15">
        <v>113118</v>
      </c>
      <c r="K34" s="15">
        <v>58983</v>
      </c>
      <c r="L34" s="15">
        <v>0</v>
      </c>
      <c r="M34" s="15">
        <v>-56890</v>
      </c>
      <c r="N34" s="15">
        <v>-306608</v>
      </c>
      <c r="O34" s="15">
        <v>0</v>
      </c>
      <c r="P34" s="15">
        <v>-68166</v>
      </c>
      <c r="Q34" s="15">
        <v>-259563</v>
      </c>
      <c r="R34" s="15">
        <v>1601098</v>
      </c>
      <c r="S34" s="15">
        <v>1341535</v>
      </c>
      <c r="T34" s="29"/>
      <c r="U34" s="29"/>
      <c r="V34" s="15">
        <v>2963621</v>
      </c>
      <c r="W34" s="15">
        <v>0</v>
      </c>
      <c r="X34" s="15">
        <v>0</v>
      </c>
      <c r="Y34" s="15">
        <v>-78592</v>
      </c>
      <c r="Z34" s="15">
        <v>0</v>
      </c>
      <c r="AA34" s="15">
        <v>0</v>
      </c>
      <c r="AB34" s="15">
        <v>2885029</v>
      </c>
      <c r="AC34" s="15">
        <v>0</v>
      </c>
      <c r="AD34" s="15">
        <v>0</v>
      </c>
      <c r="AE34" s="15">
        <v>0</v>
      </c>
      <c r="AF34" s="64">
        <v>0</v>
      </c>
      <c r="AG34" s="67">
        <v>0</v>
      </c>
      <c r="AH34" s="66">
        <v>0</v>
      </c>
    </row>
    <row r="35" spans="1:34" s="9" customFormat="1" ht="15" x14ac:dyDescent="0.25">
      <c r="A35" s="61">
        <v>129</v>
      </c>
      <c r="B35" s="62" t="s">
        <v>55</v>
      </c>
      <c r="C35" s="63"/>
      <c r="D35"/>
      <c r="E35"/>
      <c r="F35"/>
      <c r="G35" s="63"/>
      <c r="H35" s="15">
        <v>767245</v>
      </c>
      <c r="I35" s="15"/>
      <c r="J35" s="15">
        <v>56557</v>
      </c>
      <c r="K35" s="15">
        <v>29490</v>
      </c>
      <c r="L35" s="15">
        <v>0</v>
      </c>
      <c r="M35" s="15">
        <v>-28442</v>
      </c>
      <c r="N35" s="15">
        <v>-153299</v>
      </c>
      <c r="O35" s="15">
        <v>0</v>
      </c>
      <c r="P35" s="15">
        <v>-34082</v>
      </c>
      <c r="Q35" s="15">
        <v>-129776</v>
      </c>
      <c r="R35" s="15">
        <v>800520</v>
      </c>
      <c r="S35" s="15">
        <v>670744</v>
      </c>
      <c r="T35" s="29"/>
      <c r="U35" s="29"/>
      <c r="V35" s="15">
        <v>1520269</v>
      </c>
      <c r="W35" s="15">
        <v>0</v>
      </c>
      <c r="X35" s="15">
        <v>0</v>
      </c>
      <c r="Y35" s="15">
        <v>-40316</v>
      </c>
      <c r="Z35" s="15">
        <v>0</v>
      </c>
      <c r="AA35" s="15">
        <v>0</v>
      </c>
      <c r="AB35" s="15">
        <v>1479953</v>
      </c>
      <c r="AC35" s="15">
        <v>0</v>
      </c>
      <c r="AD35" s="15">
        <v>0</v>
      </c>
      <c r="AE35" s="15">
        <v>0</v>
      </c>
      <c r="AF35" s="64">
        <v>0</v>
      </c>
      <c r="AG35" s="67">
        <v>0</v>
      </c>
      <c r="AH35" s="66">
        <v>0</v>
      </c>
    </row>
    <row r="36" spans="1:34" s="9" customFormat="1" ht="15" x14ac:dyDescent="0.25">
      <c r="A36" s="61">
        <v>131</v>
      </c>
      <c r="B36" s="62" t="s">
        <v>56</v>
      </c>
      <c r="C36" s="63"/>
      <c r="D36"/>
      <c r="E36"/>
      <c r="F36"/>
      <c r="G36" s="63"/>
      <c r="H36" s="15">
        <v>0</v>
      </c>
      <c r="I36" s="15"/>
      <c r="J36" s="15">
        <v>0</v>
      </c>
      <c r="K36" s="15">
        <v>0</v>
      </c>
      <c r="L36" s="15">
        <v>0</v>
      </c>
      <c r="M36" s="15">
        <v>0</v>
      </c>
      <c r="N36" s="15">
        <v>0</v>
      </c>
      <c r="O36" s="15">
        <v>0</v>
      </c>
      <c r="P36" s="15">
        <v>0</v>
      </c>
      <c r="Q36" s="15">
        <v>0</v>
      </c>
      <c r="R36" s="15">
        <v>0</v>
      </c>
      <c r="S36" s="15">
        <v>0</v>
      </c>
      <c r="T36" s="29"/>
      <c r="U36" s="29"/>
      <c r="V36" s="15">
        <v>0</v>
      </c>
      <c r="W36" s="15">
        <v>0</v>
      </c>
      <c r="X36" s="15">
        <v>0</v>
      </c>
      <c r="Y36" s="15">
        <v>0</v>
      </c>
      <c r="Z36" s="15">
        <v>0</v>
      </c>
      <c r="AA36" s="15">
        <v>0</v>
      </c>
      <c r="AB36" s="15">
        <v>0</v>
      </c>
      <c r="AC36" s="15">
        <v>0</v>
      </c>
      <c r="AD36" s="15">
        <v>0</v>
      </c>
      <c r="AE36" s="15">
        <v>0</v>
      </c>
      <c r="AF36" s="64">
        <v>0</v>
      </c>
      <c r="AG36" s="67">
        <v>0</v>
      </c>
      <c r="AH36" s="66">
        <v>0</v>
      </c>
    </row>
    <row r="37" spans="1:34" s="9" customFormat="1" ht="15" x14ac:dyDescent="0.25">
      <c r="A37" s="61">
        <v>132</v>
      </c>
      <c r="B37" s="62" t="s">
        <v>57</v>
      </c>
      <c r="C37" s="63"/>
      <c r="D37"/>
      <c r="E37"/>
      <c r="F37"/>
      <c r="G37" s="63"/>
      <c r="H37" s="15">
        <v>307647</v>
      </c>
      <c r="I37" s="15"/>
      <c r="J37" s="15">
        <v>24287</v>
      </c>
      <c r="K37" s="15">
        <v>12664</v>
      </c>
      <c r="L37" s="15">
        <v>0</v>
      </c>
      <c r="M37" s="15">
        <v>-12218</v>
      </c>
      <c r="N37" s="15">
        <v>-65830</v>
      </c>
      <c r="O37" s="15">
        <v>0</v>
      </c>
      <c r="P37" s="15">
        <v>-14636</v>
      </c>
      <c r="Q37" s="15">
        <v>-55733</v>
      </c>
      <c r="R37" s="15">
        <v>343764</v>
      </c>
      <c r="S37" s="15">
        <v>288031</v>
      </c>
      <c r="T37" s="29"/>
      <c r="U37" s="29"/>
      <c r="V37" s="15">
        <v>480991</v>
      </c>
      <c r="W37" s="15">
        <v>0</v>
      </c>
      <c r="X37" s="15">
        <v>0</v>
      </c>
      <c r="Y37" s="15">
        <v>-12755</v>
      </c>
      <c r="Z37" s="15">
        <v>0</v>
      </c>
      <c r="AA37" s="15">
        <v>0</v>
      </c>
      <c r="AB37" s="15">
        <v>468236</v>
      </c>
      <c r="AC37" s="15">
        <v>0</v>
      </c>
      <c r="AD37" s="15">
        <v>0</v>
      </c>
      <c r="AE37" s="15">
        <v>0</v>
      </c>
      <c r="AF37" s="64">
        <v>0</v>
      </c>
      <c r="AG37" s="67">
        <v>0</v>
      </c>
      <c r="AH37" s="66">
        <v>0</v>
      </c>
    </row>
    <row r="38" spans="1:34" s="9" customFormat="1" ht="15" x14ac:dyDescent="0.25">
      <c r="A38" s="61">
        <v>133</v>
      </c>
      <c r="B38" s="62" t="s">
        <v>58</v>
      </c>
      <c r="C38" s="63"/>
      <c r="D38"/>
      <c r="E38"/>
      <c r="F38"/>
      <c r="G38" s="63"/>
      <c r="H38" s="15">
        <v>823031</v>
      </c>
      <c r="I38" s="15"/>
      <c r="J38" s="15">
        <v>53619</v>
      </c>
      <c r="K38" s="15">
        <v>27958</v>
      </c>
      <c r="L38" s="15">
        <v>0</v>
      </c>
      <c r="M38" s="15">
        <v>-26964</v>
      </c>
      <c r="N38" s="15">
        <v>-145334</v>
      </c>
      <c r="O38" s="15">
        <v>0</v>
      </c>
      <c r="P38" s="15">
        <v>-32311</v>
      </c>
      <c r="Q38" s="15">
        <v>-123032</v>
      </c>
      <c r="R38" s="15">
        <v>758930</v>
      </c>
      <c r="S38" s="15">
        <v>635898</v>
      </c>
      <c r="T38" s="29"/>
      <c r="U38" s="29"/>
      <c r="V38" s="15">
        <v>1550973</v>
      </c>
      <c r="W38" s="15">
        <v>0</v>
      </c>
      <c r="X38" s="15">
        <v>0</v>
      </c>
      <c r="Y38" s="15">
        <v>-41130</v>
      </c>
      <c r="Z38" s="15">
        <v>0</v>
      </c>
      <c r="AA38" s="15">
        <v>0</v>
      </c>
      <c r="AB38" s="15">
        <v>1509843</v>
      </c>
      <c r="AC38" s="15">
        <v>0</v>
      </c>
      <c r="AD38" s="15">
        <v>0</v>
      </c>
      <c r="AE38" s="15">
        <v>0</v>
      </c>
      <c r="AF38" s="64">
        <v>0</v>
      </c>
      <c r="AG38" s="67">
        <v>0</v>
      </c>
      <c r="AH38" s="66">
        <v>0</v>
      </c>
    </row>
    <row r="39" spans="1:34" s="9" customFormat="1" ht="15" x14ac:dyDescent="0.25">
      <c r="A39" s="61">
        <v>135</v>
      </c>
      <c r="B39" s="62" t="s">
        <v>59</v>
      </c>
      <c r="C39" s="63"/>
      <c r="D39"/>
      <c r="E39"/>
      <c r="F39"/>
      <c r="G39" s="63"/>
      <c r="H39" s="15">
        <v>0</v>
      </c>
      <c r="I39" s="15"/>
      <c r="J39" s="15">
        <v>0</v>
      </c>
      <c r="K39" s="15">
        <v>0</v>
      </c>
      <c r="L39" s="15">
        <v>0</v>
      </c>
      <c r="M39" s="15">
        <v>0</v>
      </c>
      <c r="N39" s="15">
        <v>0</v>
      </c>
      <c r="O39" s="15">
        <v>0</v>
      </c>
      <c r="P39" s="15">
        <v>0</v>
      </c>
      <c r="Q39" s="15">
        <v>0</v>
      </c>
      <c r="R39" s="15">
        <v>0</v>
      </c>
      <c r="S39" s="15">
        <v>0</v>
      </c>
      <c r="T39" s="29"/>
      <c r="U39" s="29"/>
      <c r="V39" s="15">
        <v>0</v>
      </c>
      <c r="W39" s="15">
        <v>0</v>
      </c>
      <c r="X39" s="15">
        <v>0</v>
      </c>
      <c r="Y39" s="15">
        <v>0</v>
      </c>
      <c r="Z39" s="15">
        <v>0</v>
      </c>
      <c r="AA39" s="15">
        <v>0</v>
      </c>
      <c r="AB39" s="15">
        <v>0</v>
      </c>
      <c r="AC39" s="15">
        <v>0</v>
      </c>
      <c r="AD39" s="15">
        <v>0</v>
      </c>
      <c r="AE39" s="15">
        <v>0</v>
      </c>
      <c r="AF39" s="64">
        <v>0</v>
      </c>
      <c r="AG39" s="67">
        <v>0</v>
      </c>
      <c r="AH39" s="66">
        <v>0</v>
      </c>
    </row>
    <row r="40" spans="1:34" s="9" customFormat="1" ht="15" x14ac:dyDescent="0.25">
      <c r="A40" s="61">
        <v>136</v>
      </c>
      <c r="B40" s="62" t="s">
        <v>60</v>
      </c>
      <c r="C40" s="63"/>
      <c r="D40"/>
      <c r="E40"/>
      <c r="F40"/>
      <c r="G40" s="63"/>
      <c r="H40" s="15">
        <v>1523838</v>
      </c>
      <c r="I40" s="15"/>
      <c r="J40" s="15">
        <v>106817</v>
      </c>
      <c r="K40" s="15">
        <v>55697</v>
      </c>
      <c r="L40" s="15">
        <v>0</v>
      </c>
      <c r="M40" s="15">
        <v>-53720</v>
      </c>
      <c r="N40" s="15">
        <v>-289528</v>
      </c>
      <c r="O40" s="15">
        <v>0</v>
      </c>
      <c r="P40" s="15">
        <v>-64369</v>
      </c>
      <c r="Q40" s="15">
        <v>-245103</v>
      </c>
      <c r="R40" s="15">
        <v>1511907</v>
      </c>
      <c r="S40" s="15">
        <v>1266804</v>
      </c>
      <c r="T40" s="29"/>
      <c r="U40" s="29"/>
      <c r="V40" s="15">
        <v>3066445</v>
      </c>
      <c r="W40" s="15">
        <v>0</v>
      </c>
      <c r="X40" s="15">
        <v>0</v>
      </c>
      <c r="Y40" s="15">
        <v>-81319</v>
      </c>
      <c r="Z40" s="15">
        <v>0</v>
      </c>
      <c r="AA40" s="15">
        <v>0</v>
      </c>
      <c r="AB40" s="15">
        <v>2985126</v>
      </c>
      <c r="AC40" s="15">
        <v>0</v>
      </c>
      <c r="AD40" s="15">
        <v>0</v>
      </c>
      <c r="AE40" s="15">
        <v>0</v>
      </c>
      <c r="AF40" s="64">
        <v>0</v>
      </c>
      <c r="AG40" s="67">
        <v>0</v>
      </c>
      <c r="AH40" s="66">
        <v>0</v>
      </c>
    </row>
    <row r="41" spans="1:34" s="9" customFormat="1" ht="15" x14ac:dyDescent="0.25">
      <c r="A41" s="61">
        <v>137</v>
      </c>
      <c r="B41" s="62" t="s">
        <v>61</v>
      </c>
      <c r="C41" s="63"/>
      <c r="D41"/>
      <c r="E41"/>
      <c r="F41"/>
      <c r="G41" s="63"/>
      <c r="H41" s="15">
        <v>0</v>
      </c>
      <c r="I41" s="15"/>
      <c r="J41" s="15">
        <v>0</v>
      </c>
      <c r="K41" s="15">
        <v>0</v>
      </c>
      <c r="L41" s="15">
        <v>0</v>
      </c>
      <c r="M41" s="15">
        <v>0</v>
      </c>
      <c r="N41" s="15">
        <v>0</v>
      </c>
      <c r="O41" s="15">
        <v>0</v>
      </c>
      <c r="P41" s="15">
        <v>0</v>
      </c>
      <c r="Q41" s="15">
        <v>0</v>
      </c>
      <c r="R41" s="15">
        <v>0</v>
      </c>
      <c r="S41" s="15">
        <v>0</v>
      </c>
      <c r="T41" s="29"/>
      <c r="U41" s="29"/>
      <c r="V41" s="15">
        <v>0</v>
      </c>
      <c r="W41" s="15">
        <v>0</v>
      </c>
      <c r="X41" s="15">
        <v>0</v>
      </c>
      <c r="Y41" s="15">
        <v>0</v>
      </c>
      <c r="Z41" s="15">
        <v>0</v>
      </c>
      <c r="AA41" s="15">
        <v>0</v>
      </c>
      <c r="AB41" s="15">
        <v>0</v>
      </c>
      <c r="AC41" s="15">
        <v>0</v>
      </c>
      <c r="AD41" s="15">
        <v>0</v>
      </c>
      <c r="AE41" s="15">
        <v>0</v>
      </c>
      <c r="AF41" s="64">
        <v>0</v>
      </c>
      <c r="AG41" s="67">
        <v>0</v>
      </c>
      <c r="AH41" s="66">
        <v>0</v>
      </c>
    </row>
    <row r="42" spans="1:34" s="9" customFormat="1" ht="15" x14ac:dyDescent="0.25">
      <c r="A42" s="61">
        <v>138</v>
      </c>
      <c r="B42" s="62" t="s">
        <v>62</v>
      </c>
      <c r="C42" s="63"/>
      <c r="D42"/>
      <c r="E42"/>
      <c r="F42"/>
      <c r="G42" s="63"/>
      <c r="H42" s="15">
        <v>0</v>
      </c>
      <c r="I42" s="15"/>
      <c r="J42" s="15">
        <v>0</v>
      </c>
      <c r="K42" s="15">
        <v>0</v>
      </c>
      <c r="L42" s="15">
        <v>0</v>
      </c>
      <c r="M42" s="15">
        <v>0</v>
      </c>
      <c r="N42" s="15">
        <v>0</v>
      </c>
      <c r="O42" s="15">
        <v>0</v>
      </c>
      <c r="P42" s="15">
        <v>0</v>
      </c>
      <c r="Q42" s="15">
        <v>0</v>
      </c>
      <c r="R42" s="15">
        <v>0</v>
      </c>
      <c r="S42" s="15">
        <v>0</v>
      </c>
      <c r="T42" s="29"/>
      <c r="U42" s="29"/>
      <c r="V42" s="15">
        <v>0</v>
      </c>
      <c r="W42" s="15">
        <v>0</v>
      </c>
      <c r="X42" s="15">
        <v>0</v>
      </c>
      <c r="Y42" s="15">
        <v>0</v>
      </c>
      <c r="Z42" s="15">
        <v>0</v>
      </c>
      <c r="AA42" s="15">
        <v>0</v>
      </c>
      <c r="AB42" s="15">
        <v>0</v>
      </c>
      <c r="AC42" s="15">
        <v>0</v>
      </c>
      <c r="AD42" s="15">
        <v>0</v>
      </c>
      <c r="AE42" s="15">
        <v>0</v>
      </c>
      <c r="AF42" s="64">
        <v>0</v>
      </c>
      <c r="AG42" s="67">
        <v>0</v>
      </c>
      <c r="AH42" s="66">
        <v>0</v>
      </c>
    </row>
    <row r="43" spans="1:34" s="9" customFormat="1" ht="15" x14ac:dyDescent="0.25">
      <c r="A43" s="61">
        <v>140</v>
      </c>
      <c r="B43" s="62" t="s">
        <v>63</v>
      </c>
      <c r="C43" s="63"/>
      <c r="D43"/>
      <c r="E43"/>
      <c r="F43"/>
      <c r="G43" s="63"/>
      <c r="H43" s="15">
        <v>800715</v>
      </c>
      <c r="I43" s="15"/>
      <c r="J43" s="15">
        <v>59382</v>
      </c>
      <c r="K43" s="15">
        <v>30963</v>
      </c>
      <c r="L43" s="15">
        <v>0</v>
      </c>
      <c r="M43" s="15">
        <v>-29863</v>
      </c>
      <c r="N43" s="15">
        <v>-160955</v>
      </c>
      <c r="O43" s="15">
        <v>0</v>
      </c>
      <c r="P43" s="15">
        <v>-35784</v>
      </c>
      <c r="Q43" s="15">
        <v>-136257</v>
      </c>
      <c r="R43" s="15">
        <v>840500</v>
      </c>
      <c r="S43" s="15">
        <v>704243</v>
      </c>
      <c r="T43" s="29"/>
      <c r="U43" s="29"/>
      <c r="V43" s="15">
        <v>1576844</v>
      </c>
      <c r="W43" s="15">
        <v>0</v>
      </c>
      <c r="X43" s="15">
        <v>0</v>
      </c>
      <c r="Y43" s="15">
        <v>-41816</v>
      </c>
      <c r="Z43" s="15">
        <v>0</v>
      </c>
      <c r="AA43" s="15">
        <v>0</v>
      </c>
      <c r="AB43" s="15">
        <v>1535028</v>
      </c>
      <c r="AC43" s="15">
        <v>0</v>
      </c>
      <c r="AD43" s="15">
        <v>0</v>
      </c>
      <c r="AE43" s="15">
        <v>0</v>
      </c>
      <c r="AF43" s="64">
        <v>0</v>
      </c>
      <c r="AG43" s="67">
        <v>0</v>
      </c>
      <c r="AH43" s="66">
        <v>0</v>
      </c>
    </row>
    <row r="44" spans="1:34" s="9" customFormat="1" ht="15" x14ac:dyDescent="0.25">
      <c r="A44" s="61">
        <v>141</v>
      </c>
      <c r="B44" s="62" t="s">
        <v>64</v>
      </c>
      <c r="C44" s="63"/>
      <c r="D44"/>
      <c r="E44"/>
      <c r="F44"/>
      <c r="G44" s="63"/>
      <c r="H44" s="15">
        <v>2940670</v>
      </c>
      <c r="I44" s="15"/>
      <c r="J44" s="15">
        <v>204310</v>
      </c>
      <c r="K44" s="15">
        <v>106533</v>
      </c>
      <c r="L44" s="15">
        <v>0</v>
      </c>
      <c r="M44" s="15">
        <v>-102751</v>
      </c>
      <c r="N44" s="15">
        <v>-553782</v>
      </c>
      <c r="O44" s="15">
        <v>0</v>
      </c>
      <c r="P44" s="15">
        <v>-123118</v>
      </c>
      <c r="Q44" s="15">
        <v>-468808</v>
      </c>
      <c r="R44" s="15">
        <v>2891834</v>
      </c>
      <c r="S44" s="15">
        <v>2423026</v>
      </c>
      <c r="T44" s="29"/>
      <c r="U44" s="29"/>
      <c r="V44" s="15">
        <v>5739067</v>
      </c>
      <c r="W44" s="15">
        <v>0</v>
      </c>
      <c r="X44" s="15">
        <v>0</v>
      </c>
      <c r="Y44" s="15">
        <v>-152194</v>
      </c>
      <c r="Z44" s="15">
        <v>0</v>
      </c>
      <c r="AA44" s="15">
        <v>0</v>
      </c>
      <c r="AB44" s="15">
        <v>5586873</v>
      </c>
      <c r="AC44" s="15">
        <v>0</v>
      </c>
      <c r="AD44" s="15">
        <v>0</v>
      </c>
      <c r="AE44" s="15">
        <v>0</v>
      </c>
      <c r="AF44" s="64">
        <v>0</v>
      </c>
      <c r="AG44" s="67">
        <v>0</v>
      </c>
      <c r="AH44" s="66">
        <v>0</v>
      </c>
    </row>
    <row r="45" spans="1:34" s="9" customFormat="1" ht="15" x14ac:dyDescent="0.25">
      <c r="A45" s="61">
        <v>142</v>
      </c>
      <c r="B45" s="62" t="s">
        <v>65</v>
      </c>
      <c r="C45" s="63"/>
      <c r="D45"/>
      <c r="E45"/>
      <c r="F45"/>
      <c r="G45" s="63"/>
      <c r="H45" s="15">
        <v>0</v>
      </c>
      <c r="I45" s="15"/>
      <c r="J45" s="15">
        <v>0</v>
      </c>
      <c r="K45" s="15">
        <v>0</v>
      </c>
      <c r="L45" s="15">
        <v>0</v>
      </c>
      <c r="M45" s="15">
        <v>0</v>
      </c>
      <c r="N45" s="15">
        <v>0</v>
      </c>
      <c r="O45" s="15">
        <v>0</v>
      </c>
      <c r="P45" s="15">
        <v>0</v>
      </c>
      <c r="Q45" s="15">
        <v>0</v>
      </c>
      <c r="R45" s="15">
        <v>0</v>
      </c>
      <c r="S45" s="15">
        <v>0</v>
      </c>
      <c r="T45" s="29"/>
      <c r="U45" s="29"/>
      <c r="V45" s="15">
        <v>0</v>
      </c>
      <c r="W45" s="15">
        <v>0</v>
      </c>
      <c r="X45" s="15">
        <v>0</v>
      </c>
      <c r="Y45" s="15">
        <v>0</v>
      </c>
      <c r="Z45" s="15">
        <v>0</v>
      </c>
      <c r="AA45" s="15">
        <v>0</v>
      </c>
      <c r="AB45" s="15">
        <v>0</v>
      </c>
      <c r="AC45" s="15">
        <v>0</v>
      </c>
      <c r="AD45" s="15">
        <v>0</v>
      </c>
      <c r="AE45" s="15">
        <v>0</v>
      </c>
      <c r="AF45" s="64">
        <v>0</v>
      </c>
      <c r="AG45" s="67">
        <v>0</v>
      </c>
      <c r="AH45" s="66">
        <v>0</v>
      </c>
    </row>
    <row r="46" spans="1:34" s="9" customFormat="1" ht="15" x14ac:dyDescent="0.25">
      <c r="A46" s="61">
        <v>143</v>
      </c>
      <c r="B46" s="62" t="s">
        <v>66</v>
      </c>
      <c r="C46" s="63"/>
      <c r="D46"/>
      <c r="E46"/>
      <c r="F46"/>
      <c r="G46" s="63"/>
      <c r="H46" s="15">
        <v>200203</v>
      </c>
      <c r="I46" s="15"/>
      <c r="J46" s="15">
        <v>12574</v>
      </c>
      <c r="K46" s="15">
        <v>6556</v>
      </c>
      <c r="L46" s="15">
        <v>0</v>
      </c>
      <c r="M46" s="15">
        <v>-6326</v>
      </c>
      <c r="N46" s="15">
        <v>-34081</v>
      </c>
      <c r="O46" s="15">
        <v>0</v>
      </c>
      <c r="P46" s="15">
        <v>-7577</v>
      </c>
      <c r="Q46" s="15">
        <v>-28854</v>
      </c>
      <c r="R46" s="15">
        <v>177970</v>
      </c>
      <c r="S46" s="15">
        <v>149116</v>
      </c>
      <c r="T46" s="29"/>
      <c r="U46" s="29"/>
      <c r="V46" s="15">
        <v>386170</v>
      </c>
      <c r="W46" s="15">
        <v>0</v>
      </c>
      <c r="X46" s="15">
        <v>0</v>
      </c>
      <c r="Y46" s="15">
        <v>-10241</v>
      </c>
      <c r="Z46" s="15">
        <v>0</v>
      </c>
      <c r="AA46" s="15">
        <v>0</v>
      </c>
      <c r="AB46" s="15">
        <v>375929</v>
      </c>
      <c r="AC46" s="15">
        <v>0</v>
      </c>
      <c r="AD46" s="15">
        <v>0</v>
      </c>
      <c r="AE46" s="15">
        <v>0</v>
      </c>
      <c r="AF46" s="64">
        <v>0</v>
      </c>
      <c r="AG46" s="67">
        <v>0</v>
      </c>
      <c r="AH46" s="66">
        <v>0</v>
      </c>
    </row>
    <row r="47" spans="1:34" s="9" customFormat="1" ht="15" x14ac:dyDescent="0.25">
      <c r="A47" s="61">
        <v>146</v>
      </c>
      <c r="B47" s="62" t="s">
        <v>67</v>
      </c>
      <c r="C47" s="63"/>
      <c r="D47"/>
      <c r="E47"/>
      <c r="F47"/>
      <c r="G47" s="63"/>
      <c r="H47" s="15">
        <v>462333</v>
      </c>
      <c r="I47" s="15"/>
      <c r="J47" s="15">
        <v>31043</v>
      </c>
      <c r="K47" s="15">
        <v>16187</v>
      </c>
      <c r="L47" s="15">
        <v>0</v>
      </c>
      <c r="M47" s="15">
        <v>-15612</v>
      </c>
      <c r="N47" s="15">
        <v>-84142</v>
      </c>
      <c r="O47" s="15">
        <v>0</v>
      </c>
      <c r="P47" s="15">
        <v>-18707</v>
      </c>
      <c r="Q47" s="15">
        <v>-71231</v>
      </c>
      <c r="R47" s="15">
        <v>439386</v>
      </c>
      <c r="S47" s="15">
        <v>368155</v>
      </c>
      <c r="T47" s="29"/>
      <c r="U47" s="29"/>
      <c r="V47" s="15">
        <v>861662</v>
      </c>
      <c r="W47" s="15">
        <v>0</v>
      </c>
      <c r="X47" s="15">
        <v>0</v>
      </c>
      <c r="Y47" s="15">
        <v>-22850</v>
      </c>
      <c r="Z47" s="15">
        <v>0</v>
      </c>
      <c r="AA47" s="15">
        <v>0</v>
      </c>
      <c r="AB47" s="15">
        <v>838812</v>
      </c>
      <c r="AC47" s="15">
        <v>0</v>
      </c>
      <c r="AD47" s="15">
        <v>0</v>
      </c>
      <c r="AE47" s="15">
        <v>0</v>
      </c>
      <c r="AF47" s="64">
        <v>0</v>
      </c>
      <c r="AG47" s="67">
        <v>0</v>
      </c>
      <c r="AH47" s="66">
        <v>0</v>
      </c>
    </row>
    <row r="48" spans="1:34" s="9" customFormat="1" ht="15" x14ac:dyDescent="0.25">
      <c r="A48" s="61">
        <v>147</v>
      </c>
      <c r="B48" s="62" t="s">
        <v>68</v>
      </c>
      <c r="C48" s="63"/>
      <c r="D48"/>
      <c r="E48"/>
      <c r="F48"/>
      <c r="G48" s="63"/>
      <c r="H48" s="15">
        <v>279768</v>
      </c>
      <c r="I48" s="15"/>
      <c r="J48" s="15">
        <v>19848</v>
      </c>
      <c r="K48" s="15">
        <v>10349</v>
      </c>
      <c r="L48" s="15">
        <v>0</v>
      </c>
      <c r="M48" s="15">
        <v>-9982</v>
      </c>
      <c r="N48" s="15">
        <v>-53799</v>
      </c>
      <c r="O48" s="15">
        <v>0</v>
      </c>
      <c r="P48" s="15">
        <v>-11961</v>
      </c>
      <c r="Q48" s="15">
        <v>-45545</v>
      </c>
      <c r="R48" s="15">
        <v>280935</v>
      </c>
      <c r="S48" s="15">
        <v>235390</v>
      </c>
      <c r="T48" s="29"/>
      <c r="U48" s="29"/>
      <c r="V48" s="15">
        <v>547884</v>
      </c>
      <c r="W48" s="15">
        <v>0</v>
      </c>
      <c r="X48" s="15">
        <v>0</v>
      </c>
      <c r="Y48" s="15">
        <v>-14529</v>
      </c>
      <c r="Z48" s="15">
        <v>0</v>
      </c>
      <c r="AA48" s="15">
        <v>0</v>
      </c>
      <c r="AB48" s="15">
        <v>533355</v>
      </c>
      <c r="AC48" s="15">
        <v>0</v>
      </c>
      <c r="AD48" s="15">
        <v>0</v>
      </c>
      <c r="AE48" s="15">
        <v>0</v>
      </c>
      <c r="AF48" s="64">
        <v>0</v>
      </c>
      <c r="AG48" s="67">
        <v>0</v>
      </c>
      <c r="AH48" s="66">
        <v>0</v>
      </c>
    </row>
    <row r="49" spans="1:34" s="9" customFormat="1" ht="15" x14ac:dyDescent="0.25">
      <c r="A49" s="61">
        <v>148</v>
      </c>
      <c r="B49" s="62" t="s">
        <v>69</v>
      </c>
      <c r="C49" s="63"/>
      <c r="D49"/>
      <c r="E49"/>
      <c r="F49"/>
      <c r="G49" s="63"/>
      <c r="H49" s="15">
        <v>50045</v>
      </c>
      <c r="I49" s="15"/>
      <c r="J49" s="15">
        <v>3341</v>
      </c>
      <c r="K49" s="15">
        <v>1742</v>
      </c>
      <c r="L49" s="15">
        <v>0</v>
      </c>
      <c r="M49" s="15">
        <v>-1684</v>
      </c>
      <c r="N49" s="15">
        <v>-9057</v>
      </c>
      <c r="O49" s="15">
        <v>0</v>
      </c>
      <c r="P49" s="15">
        <v>-2014</v>
      </c>
      <c r="Q49" s="15">
        <v>-7672</v>
      </c>
      <c r="R49" s="15">
        <v>47294</v>
      </c>
      <c r="S49" s="15">
        <v>39622</v>
      </c>
      <c r="T49" s="29"/>
      <c r="U49" s="29"/>
      <c r="V49" s="15">
        <v>79549</v>
      </c>
      <c r="W49" s="15">
        <v>0</v>
      </c>
      <c r="X49" s="15">
        <v>0</v>
      </c>
      <c r="Y49" s="15">
        <v>-2110</v>
      </c>
      <c r="Z49" s="15">
        <v>0</v>
      </c>
      <c r="AA49" s="15">
        <v>0</v>
      </c>
      <c r="AB49" s="15">
        <v>77439</v>
      </c>
      <c r="AC49" s="15">
        <v>0</v>
      </c>
      <c r="AD49" s="15">
        <v>0</v>
      </c>
      <c r="AE49" s="15">
        <v>0</v>
      </c>
      <c r="AF49" s="64">
        <v>0</v>
      </c>
      <c r="AG49" s="67">
        <v>0</v>
      </c>
      <c r="AH49" s="66">
        <v>0</v>
      </c>
    </row>
    <row r="50" spans="1:34" s="9" customFormat="1" ht="15" x14ac:dyDescent="0.25">
      <c r="A50" s="61">
        <v>149</v>
      </c>
      <c r="B50" s="62" t="s">
        <v>70</v>
      </c>
      <c r="C50" s="63"/>
      <c r="D50"/>
      <c r="E50"/>
      <c r="F50"/>
      <c r="G50" s="63"/>
      <c r="H50" s="15">
        <v>0</v>
      </c>
      <c r="I50" s="15"/>
      <c r="J50" s="15">
        <v>0</v>
      </c>
      <c r="K50" s="15">
        <v>0</v>
      </c>
      <c r="L50" s="15">
        <v>0</v>
      </c>
      <c r="M50" s="15">
        <v>0</v>
      </c>
      <c r="N50" s="15">
        <v>0</v>
      </c>
      <c r="O50" s="15">
        <v>0</v>
      </c>
      <c r="P50" s="15">
        <v>0</v>
      </c>
      <c r="Q50" s="15">
        <v>0</v>
      </c>
      <c r="R50" s="15">
        <v>0</v>
      </c>
      <c r="S50" s="15">
        <v>0</v>
      </c>
      <c r="T50" s="29"/>
      <c r="U50" s="29"/>
      <c r="V50" s="15">
        <v>0</v>
      </c>
      <c r="W50" s="15">
        <v>0</v>
      </c>
      <c r="X50" s="15">
        <v>0</v>
      </c>
      <c r="Y50" s="15">
        <v>0</v>
      </c>
      <c r="Z50" s="15">
        <v>0</v>
      </c>
      <c r="AA50" s="15">
        <v>0</v>
      </c>
      <c r="AB50" s="15">
        <v>0</v>
      </c>
      <c r="AC50" s="15">
        <v>0</v>
      </c>
      <c r="AD50" s="15">
        <v>0</v>
      </c>
      <c r="AE50" s="15">
        <v>0</v>
      </c>
      <c r="AF50" s="64">
        <v>0</v>
      </c>
      <c r="AG50" s="67">
        <v>0</v>
      </c>
      <c r="AH50" s="66">
        <v>0</v>
      </c>
    </row>
    <row r="51" spans="1:34" s="9" customFormat="1" ht="15" x14ac:dyDescent="0.25">
      <c r="A51" s="61">
        <v>150</v>
      </c>
      <c r="B51" s="62" t="s">
        <v>71</v>
      </c>
      <c r="C51" s="63"/>
      <c r="D51"/>
      <c r="E51"/>
      <c r="F51"/>
      <c r="G51" s="63"/>
      <c r="H51" s="15">
        <v>0</v>
      </c>
      <c r="I51" s="15"/>
      <c r="J51" s="15">
        <v>0</v>
      </c>
      <c r="K51" s="15">
        <v>0</v>
      </c>
      <c r="L51" s="15">
        <v>0</v>
      </c>
      <c r="M51" s="15">
        <v>0</v>
      </c>
      <c r="N51" s="15">
        <v>0</v>
      </c>
      <c r="O51" s="15">
        <v>0</v>
      </c>
      <c r="P51" s="15">
        <v>0</v>
      </c>
      <c r="Q51" s="15">
        <v>0</v>
      </c>
      <c r="R51" s="15">
        <v>0</v>
      </c>
      <c r="S51" s="15">
        <v>0</v>
      </c>
      <c r="T51" s="29"/>
      <c r="U51" s="29"/>
      <c r="V51" s="15">
        <v>0</v>
      </c>
      <c r="W51" s="15">
        <v>0</v>
      </c>
      <c r="X51" s="15">
        <v>0</v>
      </c>
      <c r="Y51" s="15">
        <v>0</v>
      </c>
      <c r="Z51" s="15">
        <v>0</v>
      </c>
      <c r="AA51" s="15">
        <v>0</v>
      </c>
      <c r="AB51" s="15">
        <v>0</v>
      </c>
      <c r="AC51" s="15">
        <v>0</v>
      </c>
      <c r="AD51" s="15">
        <v>0</v>
      </c>
      <c r="AE51" s="15">
        <v>0</v>
      </c>
      <c r="AF51" s="64">
        <v>0</v>
      </c>
      <c r="AG51" s="67">
        <v>0</v>
      </c>
      <c r="AH51" s="66">
        <v>0</v>
      </c>
    </row>
    <row r="52" spans="1:34" s="9" customFormat="1" ht="15" x14ac:dyDescent="0.25">
      <c r="A52" s="61">
        <v>151</v>
      </c>
      <c r="B52" s="62" t="s">
        <v>72</v>
      </c>
      <c r="C52" s="63"/>
      <c r="D52"/>
      <c r="E52"/>
      <c r="F52"/>
      <c r="G52" s="63"/>
      <c r="H52" s="15">
        <v>1059926</v>
      </c>
      <c r="I52" s="15"/>
      <c r="J52" s="15">
        <v>74534</v>
      </c>
      <c r="K52" s="15">
        <v>38864</v>
      </c>
      <c r="L52" s="15">
        <v>0</v>
      </c>
      <c r="M52" s="15">
        <v>-37483</v>
      </c>
      <c r="N52" s="15">
        <v>-202025</v>
      </c>
      <c r="O52" s="15">
        <v>0</v>
      </c>
      <c r="P52" s="15">
        <v>-44915</v>
      </c>
      <c r="Q52" s="15">
        <v>-171025</v>
      </c>
      <c r="R52" s="15">
        <v>1054970</v>
      </c>
      <c r="S52" s="15">
        <v>883945</v>
      </c>
      <c r="T52" s="29"/>
      <c r="U52" s="29"/>
      <c r="V52" s="15">
        <v>2099359</v>
      </c>
      <c r="W52" s="15">
        <v>0</v>
      </c>
      <c r="X52" s="15">
        <v>0</v>
      </c>
      <c r="Y52" s="15">
        <v>-55673</v>
      </c>
      <c r="Z52" s="15">
        <v>0</v>
      </c>
      <c r="AA52" s="15">
        <v>0</v>
      </c>
      <c r="AB52" s="15">
        <v>2043686</v>
      </c>
      <c r="AC52" s="15">
        <v>0</v>
      </c>
      <c r="AD52" s="15">
        <v>0</v>
      </c>
      <c r="AE52" s="15">
        <v>0</v>
      </c>
      <c r="AF52" s="64">
        <v>0</v>
      </c>
      <c r="AG52" s="67">
        <v>0</v>
      </c>
      <c r="AH52" s="66">
        <v>0</v>
      </c>
    </row>
    <row r="53" spans="1:34" s="9" customFormat="1" ht="15" x14ac:dyDescent="0.25">
      <c r="A53" s="61">
        <v>152</v>
      </c>
      <c r="B53" s="62" t="s">
        <v>73</v>
      </c>
      <c r="C53" s="63"/>
      <c r="D53"/>
      <c r="E53"/>
      <c r="F53"/>
      <c r="G53" s="63"/>
      <c r="H53" s="15">
        <v>780201</v>
      </c>
      <c r="I53" s="15"/>
      <c r="J53" s="15">
        <v>56307</v>
      </c>
      <c r="K53" s="15">
        <v>29360</v>
      </c>
      <c r="L53" s="15">
        <v>0</v>
      </c>
      <c r="M53" s="15">
        <v>-28320</v>
      </c>
      <c r="N53" s="15">
        <v>-152621</v>
      </c>
      <c r="O53" s="15">
        <v>0</v>
      </c>
      <c r="P53" s="15">
        <v>-33931</v>
      </c>
      <c r="Q53" s="15">
        <v>-129205</v>
      </c>
      <c r="R53" s="15">
        <v>796981</v>
      </c>
      <c r="S53" s="15">
        <v>667776</v>
      </c>
      <c r="T53" s="29"/>
      <c r="U53" s="29"/>
      <c r="V53" s="15">
        <v>1417876</v>
      </c>
      <c r="W53" s="15">
        <v>0</v>
      </c>
      <c r="X53" s="15">
        <v>0</v>
      </c>
      <c r="Y53" s="15">
        <v>-37601</v>
      </c>
      <c r="Z53" s="15">
        <v>0</v>
      </c>
      <c r="AA53" s="15">
        <v>0</v>
      </c>
      <c r="AB53" s="15">
        <v>1380275</v>
      </c>
      <c r="AC53" s="15">
        <v>0</v>
      </c>
      <c r="AD53" s="15">
        <v>0</v>
      </c>
      <c r="AE53" s="15">
        <v>0</v>
      </c>
      <c r="AF53" s="64">
        <v>0</v>
      </c>
      <c r="AG53" s="67">
        <v>0</v>
      </c>
      <c r="AH53" s="66">
        <v>0</v>
      </c>
    </row>
    <row r="54" spans="1:34" s="9" customFormat="1" ht="15" x14ac:dyDescent="0.25">
      <c r="A54" s="61">
        <v>154</v>
      </c>
      <c r="B54" s="62" t="s">
        <v>74</v>
      </c>
      <c r="C54" s="63"/>
      <c r="D54"/>
      <c r="E54"/>
      <c r="F54"/>
      <c r="G54" s="63"/>
      <c r="H54" s="15">
        <v>13001578</v>
      </c>
      <c r="I54" s="15"/>
      <c r="J54" s="15">
        <v>938228</v>
      </c>
      <c r="K54" s="15">
        <v>489217</v>
      </c>
      <c r="L54" s="15">
        <v>0</v>
      </c>
      <c r="M54" s="15">
        <v>-471851</v>
      </c>
      <c r="N54" s="15">
        <v>-2543072</v>
      </c>
      <c r="O54" s="15">
        <v>0</v>
      </c>
      <c r="P54" s="15">
        <v>-565383</v>
      </c>
      <c r="Q54" s="15">
        <v>-2152861</v>
      </c>
      <c r="R54" s="15">
        <v>13279844</v>
      </c>
      <c r="S54" s="15">
        <v>11126983</v>
      </c>
      <c r="T54" s="29"/>
      <c r="U54" s="29"/>
      <c r="V54" s="15">
        <v>24808673</v>
      </c>
      <c r="W54" s="15">
        <v>0</v>
      </c>
      <c r="X54" s="15">
        <v>0</v>
      </c>
      <c r="Y54" s="15">
        <v>-657900</v>
      </c>
      <c r="Z54" s="15">
        <v>0</v>
      </c>
      <c r="AA54" s="15">
        <v>0</v>
      </c>
      <c r="AB54" s="15">
        <v>24150773</v>
      </c>
      <c r="AC54" s="15">
        <v>0</v>
      </c>
      <c r="AD54" s="15">
        <v>0</v>
      </c>
      <c r="AE54" s="15">
        <v>0</v>
      </c>
      <c r="AF54" s="64">
        <v>0</v>
      </c>
      <c r="AG54" s="67">
        <v>0</v>
      </c>
      <c r="AH54" s="66">
        <v>0</v>
      </c>
    </row>
    <row r="55" spans="1:34" s="9" customFormat="1" ht="15" x14ac:dyDescent="0.25">
      <c r="A55" s="61">
        <v>156</v>
      </c>
      <c r="B55" s="62" t="s">
        <v>75</v>
      </c>
      <c r="C55" s="63"/>
      <c r="D55"/>
      <c r="E55"/>
      <c r="F55"/>
      <c r="G55" s="63"/>
      <c r="H55" s="15">
        <v>22206730</v>
      </c>
      <c r="I55" s="15"/>
      <c r="J55" s="15">
        <v>1547624</v>
      </c>
      <c r="K55" s="15">
        <v>806973</v>
      </c>
      <c r="L55" s="15">
        <v>0</v>
      </c>
      <c r="M55" s="15">
        <v>-778326</v>
      </c>
      <c r="N55" s="15">
        <v>-4194842</v>
      </c>
      <c r="O55" s="15">
        <v>0</v>
      </c>
      <c r="P55" s="15">
        <v>-932609</v>
      </c>
      <c r="Q55" s="15">
        <v>-3551180</v>
      </c>
      <c r="R55" s="15">
        <v>21905340</v>
      </c>
      <c r="S55" s="15">
        <v>18354160</v>
      </c>
      <c r="T55" s="29"/>
      <c r="U55" s="29"/>
      <c r="V55" s="15">
        <v>41646563</v>
      </c>
      <c r="W55" s="15">
        <v>0</v>
      </c>
      <c r="X55" s="15">
        <v>0</v>
      </c>
      <c r="Y55" s="15">
        <v>-1104422</v>
      </c>
      <c r="Z55" s="15">
        <v>0</v>
      </c>
      <c r="AA55" s="15">
        <v>0</v>
      </c>
      <c r="AB55" s="15">
        <v>40542141</v>
      </c>
      <c r="AC55" s="15">
        <v>0</v>
      </c>
      <c r="AD55" s="15">
        <v>0</v>
      </c>
      <c r="AE55" s="15">
        <v>0</v>
      </c>
      <c r="AF55" s="64">
        <v>0</v>
      </c>
      <c r="AG55" s="67">
        <v>0</v>
      </c>
      <c r="AH55" s="66">
        <v>0</v>
      </c>
    </row>
    <row r="56" spans="1:34" s="9" customFormat="1" ht="15" x14ac:dyDescent="0.25">
      <c r="A56" s="61">
        <v>157</v>
      </c>
      <c r="B56" s="62" t="s">
        <v>76</v>
      </c>
      <c r="C56" s="63"/>
      <c r="D56"/>
      <c r="E56"/>
      <c r="F56"/>
      <c r="G56" s="63"/>
      <c r="H56" s="15">
        <v>107651</v>
      </c>
      <c r="I56" s="15"/>
      <c r="J56" s="15">
        <v>7833</v>
      </c>
      <c r="K56" s="15">
        <v>4084</v>
      </c>
      <c r="L56" s="15">
        <v>0</v>
      </c>
      <c r="M56" s="15">
        <v>-3939</v>
      </c>
      <c r="N56" s="15">
        <v>-21231</v>
      </c>
      <c r="O56" s="15">
        <v>0</v>
      </c>
      <c r="P56" s="15">
        <v>-4720</v>
      </c>
      <c r="Q56" s="15">
        <v>-17973</v>
      </c>
      <c r="R56" s="15">
        <v>110868</v>
      </c>
      <c r="S56" s="15">
        <v>92895</v>
      </c>
      <c r="T56" s="29"/>
      <c r="U56" s="29"/>
      <c r="V56" s="15">
        <v>180161</v>
      </c>
      <c r="W56" s="15">
        <v>0</v>
      </c>
      <c r="X56" s="15">
        <v>0</v>
      </c>
      <c r="Y56" s="15">
        <v>-4778</v>
      </c>
      <c r="Z56" s="15">
        <v>0</v>
      </c>
      <c r="AA56" s="15">
        <v>0</v>
      </c>
      <c r="AB56" s="15">
        <v>175383</v>
      </c>
      <c r="AC56" s="15">
        <v>0</v>
      </c>
      <c r="AD56" s="15">
        <v>0</v>
      </c>
      <c r="AE56" s="15">
        <v>0</v>
      </c>
      <c r="AF56" s="64">
        <v>0</v>
      </c>
      <c r="AG56" s="67">
        <v>0</v>
      </c>
      <c r="AH56" s="66">
        <v>0</v>
      </c>
    </row>
    <row r="57" spans="1:34" s="9" customFormat="1" ht="15" x14ac:dyDescent="0.25">
      <c r="A57" s="61">
        <v>158</v>
      </c>
      <c r="B57" s="62" t="s">
        <v>422</v>
      </c>
      <c r="C57" s="63"/>
      <c r="D57"/>
      <c r="E57"/>
      <c r="F57"/>
      <c r="G57" s="63"/>
      <c r="H57" s="15">
        <v>0</v>
      </c>
      <c r="I57" s="15"/>
      <c r="J57" s="15">
        <v>0</v>
      </c>
      <c r="K57" s="15">
        <v>0</v>
      </c>
      <c r="L57" s="15">
        <v>0</v>
      </c>
      <c r="M57" s="15">
        <v>0</v>
      </c>
      <c r="N57" s="15">
        <v>0</v>
      </c>
      <c r="O57" s="15">
        <v>0</v>
      </c>
      <c r="P57" s="15">
        <v>0</v>
      </c>
      <c r="Q57" s="15">
        <v>0</v>
      </c>
      <c r="R57" s="15">
        <v>0</v>
      </c>
      <c r="S57" s="15">
        <v>0</v>
      </c>
      <c r="T57" s="29"/>
      <c r="U57" s="29"/>
      <c r="V57" s="15">
        <v>0</v>
      </c>
      <c r="W57" s="15">
        <v>0</v>
      </c>
      <c r="X57" s="15">
        <v>0</v>
      </c>
      <c r="Y57" s="15">
        <v>0</v>
      </c>
      <c r="Z57" s="15">
        <v>0</v>
      </c>
      <c r="AA57" s="15">
        <v>0</v>
      </c>
      <c r="AB57" s="15">
        <v>0</v>
      </c>
      <c r="AC57" s="15">
        <v>0</v>
      </c>
      <c r="AD57" s="15">
        <v>0</v>
      </c>
      <c r="AE57" s="15">
        <v>0</v>
      </c>
      <c r="AF57" s="64">
        <v>0</v>
      </c>
      <c r="AG57" s="67">
        <v>0</v>
      </c>
      <c r="AH57" s="66">
        <v>0</v>
      </c>
    </row>
    <row r="58" spans="1:34" s="9" customFormat="1" ht="15" x14ac:dyDescent="0.25">
      <c r="A58" s="61">
        <v>160</v>
      </c>
      <c r="B58" s="62" t="s">
        <v>77</v>
      </c>
      <c r="C58" s="63"/>
      <c r="D58"/>
      <c r="E58"/>
      <c r="F58"/>
      <c r="G58" s="63"/>
      <c r="H58" s="15">
        <v>73710</v>
      </c>
      <c r="I58" s="15"/>
      <c r="J58" s="15">
        <v>5123</v>
      </c>
      <c r="K58" s="15">
        <v>2671</v>
      </c>
      <c r="L58" s="15">
        <v>0</v>
      </c>
      <c r="M58" s="15">
        <v>-2577</v>
      </c>
      <c r="N58" s="15">
        <v>-13886</v>
      </c>
      <c r="O58" s="15">
        <v>0</v>
      </c>
      <c r="P58" s="15">
        <v>-3087</v>
      </c>
      <c r="Q58" s="15">
        <v>-11756</v>
      </c>
      <c r="R58" s="15">
        <v>72513</v>
      </c>
      <c r="S58" s="15">
        <v>60757</v>
      </c>
      <c r="T58" s="29"/>
      <c r="U58" s="29"/>
      <c r="V58" s="15">
        <v>111894</v>
      </c>
      <c r="W58" s="15">
        <v>0</v>
      </c>
      <c r="X58" s="15">
        <v>0</v>
      </c>
      <c r="Y58" s="15">
        <v>-2967</v>
      </c>
      <c r="Z58" s="15">
        <v>0</v>
      </c>
      <c r="AA58" s="15">
        <v>0</v>
      </c>
      <c r="AB58" s="15">
        <v>108927</v>
      </c>
      <c r="AC58" s="15">
        <v>0</v>
      </c>
      <c r="AD58" s="15">
        <v>0</v>
      </c>
      <c r="AE58" s="15">
        <v>0</v>
      </c>
      <c r="AF58" s="64">
        <v>0</v>
      </c>
      <c r="AG58" s="67">
        <v>0</v>
      </c>
      <c r="AH58" s="66">
        <v>0</v>
      </c>
    </row>
    <row r="59" spans="1:34" s="9" customFormat="1" ht="15" x14ac:dyDescent="0.25">
      <c r="A59" s="61">
        <v>161</v>
      </c>
      <c r="B59" s="62" t="s">
        <v>78</v>
      </c>
      <c r="C59" s="63"/>
      <c r="D59"/>
      <c r="E59"/>
      <c r="F59"/>
      <c r="G59" s="63"/>
      <c r="H59" s="15">
        <v>6079258</v>
      </c>
      <c r="I59" s="15"/>
      <c r="J59" s="15">
        <v>418997</v>
      </c>
      <c r="K59" s="15">
        <v>218476</v>
      </c>
      <c r="L59" s="15">
        <v>0</v>
      </c>
      <c r="M59" s="15">
        <v>-210722</v>
      </c>
      <c r="N59" s="15">
        <v>-1135694</v>
      </c>
      <c r="O59" s="15">
        <v>0</v>
      </c>
      <c r="P59" s="15">
        <v>-252491</v>
      </c>
      <c r="Q59" s="15">
        <v>-961434</v>
      </c>
      <c r="R59" s="15">
        <v>5930561</v>
      </c>
      <c r="S59" s="15">
        <v>4969127</v>
      </c>
      <c r="T59" s="29"/>
      <c r="U59" s="29"/>
      <c r="V59" s="15">
        <v>11582965</v>
      </c>
      <c r="W59" s="15">
        <v>0</v>
      </c>
      <c r="X59" s="15">
        <v>0</v>
      </c>
      <c r="Y59" s="15">
        <v>-307168</v>
      </c>
      <c r="Z59" s="15">
        <v>0</v>
      </c>
      <c r="AA59" s="15">
        <v>0</v>
      </c>
      <c r="AB59" s="15">
        <v>11275797</v>
      </c>
      <c r="AC59" s="15">
        <v>0</v>
      </c>
      <c r="AD59" s="15">
        <v>0</v>
      </c>
      <c r="AE59" s="15">
        <v>0</v>
      </c>
      <c r="AF59" s="64">
        <v>0</v>
      </c>
      <c r="AG59" s="67">
        <v>0</v>
      </c>
      <c r="AH59" s="66">
        <v>0</v>
      </c>
    </row>
    <row r="60" spans="1:34" s="9" customFormat="1" ht="15" x14ac:dyDescent="0.25">
      <c r="A60" s="61">
        <v>162</v>
      </c>
      <c r="B60" s="62" t="s">
        <v>79</v>
      </c>
      <c r="C60" s="63"/>
      <c r="D60"/>
      <c r="E60"/>
      <c r="F60"/>
      <c r="G60" s="63"/>
      <c r="H60" s="15">
        <v>12340</v>
      </c>
      <c r="I60" s="15"/>
      <c r="J60" s="15">
        <v>870</v>
      </c>
      <c r="K60" s="15">
        <v>454</v>
      </c>
      <c r="L60" s="15">
        <v>0</v>
      </c>
      <c r="M60" s="15">
        <v>-443</v>
      </c>
      <c r="N60" s="15">
        <v>-2358</v>
      </c>
      <c r="O60" s="15">
        <v>0</v>
      </c>
      <c r="P60" s="15">
        <v>-524</v>
      </c>
      <c r="Q60" s="15">
        <v>-2001</v>
      </c>
      <c r="R60" s="15">
        <v>12313</v>
      </c>
      <c r="S60" s="15">
        <v>10312</v>
      </c>
      <c r="T60" s="29"/>
      <c r="U60" s="29"/>
      <c r="V60" s="15">
        <v>23530</v>
      </c>
      <c r="W60" s="15">
        <v>0</v>
      </c>
      <c r="X60" s="15">
        <v>0</v>
      </c>
      <c r="Y60" s="15">
        <v>-624</v>
      </c>
      <c r="Z60" s="15">
        <v>0</v>
      </c>
      <c r="AA60" s="15">
        <v>0</v>
      </c>
      <c r="AB60" s="15">
        <v>22906</v>
      </c>
      <c r="AC60" s="15">
        <v>0</v>
      </c>
      <c r="AD60" s="15">
        <v>0</v>
      </c>
      <c r="AE60" s="15">
        <v>0</v>
      </c>
      <c r="AF60" s="64">
        <v>0</v>
      </c>
      <c r="AG60" s="67">
        <v>0</v>
      </c>
      <c r="AH60" s="66">
        <v>0</v>
      </c>
    </row>
    <row r="61" spans="1:34" s="9" customFormat="1" ht="15" x14ac:dyDescent="0.25">
      <c r="A61" s="61">
        <v>163</v>
      </c>
      <c r="B61" s="62" t="s">
        <v>80</v>
      </c>
      <c r="C61" s="63"/>
      <c r="D61"/>
      <c r="E61"/>
      <c r="F61"/>
      <c r="G61" s="63"/>
      <c r="H61" s="15">
        <v>0</v>
      </c>
      <c r="I61" s="15"/>
      <c r="J61" s="15">
        <v>0</v>
      </c>
      <c r="K61" s="15">
        <v>0</v>
      </c>
      <c r="L61" s="15">
        <v>0</v>
      </c>
      <c r="M61" s="15">
        <v>0</v>
      </c>
      <c r="N61" s="15">
        <v>0</v>
      </c>
      <c r="O61" s="15">
        <v>0</v>
      </c>
      <c r="P61" s="15">
        <v>0</v>
      </c>
      <c r="Q61" s="15">
        <v>0</v>
      </c>
      <c r="R61" s="15">
        <v>0</v>
      </c>
      <c r="S61" s="15">
        <v>0</v>
      </c>
      <c r="T61" s="29"/>
      <c r="U61" s="29"/>
      <c r="V61" s="15">
        <v>0</v>
      </c>
      <c r="W61" s="15">
        <v>0</v>
      </c>
      <c r="X61" s="15">
        <v>0</v>
      </c>
      <c r="Y61" s="15">
        <v>0</v>
      </c>
      <c r="Z61" s="15">
        <v>0</v>
      </c>
      <c r="AA61" s="15">
        <v>0</v>
      </c>
      <c r="AB61" s="15">
        <v>0</v>
      </c>
      <c r="AC61" s="15">
        <v>0</v>
      </c>
      <c r="AD61" s="15">
        <v>0</v>
      </c>
      <c r="AE61" s="15">
        <v>0</v>
      </c>
      <c r="AF61" s="64">
        <v>0</v>
      </c>
      <c r="AG61" s="67">
        <v>0</v>
      </c>
      <c r="AH61" s="66">
        <v>0</v>
      </c>
    </row>
    <row r="62" spans="1:34" s="9" customFormat="1" ht="15" x14ac:dyDescent="0.25">
      <c r="A62" s="61">
        <v>164</v>
      </c>
      <c r="B62" s="62" t="s">
        <v>81</v>
      </c>
      <c r="C62" s="63"/>
      <c r="D62"/>
      <c r="E62"/>
      <c r="F62"/>
      <c r="G62" s="63"/>
      <c r="H62" s="15">
        <v>31873</v>
      </c>
      <c r="I62" s="15"/>
      <c r="J62" s="15">
        <v>3441</v>
      </c>
      <c r="K62" s="15">
        <v>1794</v>
      </c>
      <c r="L62" s="15">
        <v>0</v>
      </c>
      <c r="M62" s="15">
        <v>-1730</v>
      </c>
      <c r="N62" s="15">
        <v>-9326</v>
      </c>
      <c r="O62" s="15">
        <v>0</v>
      </c>
      <c r="P62" s="15">
        <v>-2073</v>
      </c>
      <c r="Q62" s="15">
        <v>-7894</v>
      </c>
      <c r="R62" s="15">
        <v>48701</v>
      </c>
      <c r="S62" s="15">
        <v>40807</v>
      </c>
      <c r="T62" s="29"/>
      <c r="U62" s="29"/>
      <c r="V62" s="15">
        <v>13441</v>
      </c>
      <c r="W62" s="15">
        <v>0</v>
      </c>
      <c r="X62" s="15">
        <v>0</v>
      </c>
      <c r="Y62" s="15">
        <v>-356</v>
      </c>
      <c r="Z62" s="15">
        <v>0</v>
      </c>
      <c r="AA62" s="15">
        <v>0</v>
      </c>
      <c r="AB62" s="15">
        <v>13085</v>
      </c>
      <c r="AC62" s="15">
        <v>0</v>
      </c>
      <c r="AD62" s="15">
        <v>0</v>
      </c>
      <c r="AE62" s="15">
        <v>0</v>
      </c>
      <c r="AF62" s="64">
        <v>0</v>
      </c>
      <c r="AG62" s="67">
        <v>0</v>
      </c>
      <c r="AH62" s="66">
        <v>0</v>
      </c>
    </row>
    <row r="63" spans="1:34" s="9" customFormat="1" ht="15" x14ac:dyDescent="0.25">
      <c r="A63" s="61">
        <v>165</v>
      </c>
      <c r="B63" s="62" t="s">
        <v>82</v>
      </c>
      <c r="C63" s="63"/>
      <c r="D63"/>
      <c r="E63"/>
      <c r="F63"/>
      <c r="G63" s="63"/>
      <c r="H63" s="15">
        <v>674271</v>
      </c>
      <c r="I63" s="15"/>
      <c r="J63" s="15">
        <v>47099</v>
      </c>
      <c r="K63" s="15">
        <v>24559</v>
      </c>
      <c r="L63" s="15">
        <v>0</v>
      </c>
      <c r="M63" s="15">
        <v>-23689</v>
      </c>
      <c r="N63" s="15">
        <v>-127662</v>
      </c>
      <c r="O63" s="15">
        <v>0</v>
      </c>
      <c r="P63" s="15">
        <v>-28382</v>
      </c>
      <c r="Q63" s="15">
        <v>-108075</v>
      </c>
      <c r="R63" s="15">
        <v>666645</v>
      </c>
      <c r="S63" s="15">
        <v>558570</v>
      </c>
      <c r="T63" s="29"/>
      <c r="U63" s="29"/>
      <c r="V63" s="15">
        <v>1276254</v>
      </c>
      <c r="W63" s="15">
        <v>0</v>
      </c>
      <c r="X63" s="15">
        <v>0</v>
      </c>
      <c r="Y63" s="15">
        <v>-33845</v>
      </c>
      <c r="Z63" s="15">
        <v>0</v>
      </c>
      <c r="AA63" s="15">
        <v>0</v>
      </c>
      <c r="AB63" s="15">
        <v>1242409</v>
      </c>
      <c r="AC63" s="15">
        <v>0</v>
      </c>
      <c r="AD63" s="15">
        <v>0</v>
      </c>
      <c r="AE63" s="15">
        <v>0</v>
      </c>
      <c r="AF63" s="64">
        <v>0</v>
      </c>
      <c r="AG63" s="67">
        <v>0</v>
      </c>
      <c r="AH63" s="66">
        <v>0</v>
      </c>
    </row>
    <row r="64" spans="1:34" s="9" customFormat="1" ht="15" x14ac:dyDescent="0.25">
      <c r="A64" s="61">
        <v>166</v>
      </c>
      <c r="B64" s="62" t="s">
        <v>83</v>
      </c>
      <c r="C64" s="63"/>
      <c r="D64"/>
      <c r="E64"/>
      <c r="F64"/>
      <c r="G64" s="63"/>
      <c r="H64" s="15">
        <v>112299</v>
      </c>
      <c r="I64" s="15"/>
      <c r="J64" s="15">
        <v>8997</v>
      </c>
      <c r="K64" s="15">
        <v>4691</v>
      </c>
      <c r="L64" s="15">
        <v>0</v>
      </c>
      <c r="M64" s="15">
        <v>-4523</v>
      </c>
      <c r="N64" s="15">
        <v>-24386</v>
      </c>
      <c r="O64" s="15">
        <v>0</v>
      </c>
      <c r="P64" s="15">
        <v>-5422</v>
      </c>
      <c r="Q64" s="15">
        <v>-20643</v>
      </c>
      <c r="R64" s="15">
        <v>127342</v>
      </c>
      <c r="S64" s="15">
        <v>106699</v>
      </c>
      <c r="T64" s="29"/>
      <c r="U64" s="29"/>
      <c r="V64" s="15">
        <v>226582</v>
      </c>
      <c r="W64" s="15">
        <v>0</v>
      </c>
      <c r="X64" s="15">
        <v>0</v>
      </c>
      <c r="Y64" s="15">
        <v>-6009</v>
      </c>
      <c r="Z64" s="15">
        <v>0</v>
      </c>
      <c r="AA64" s="15">
        <v>0</v>
      </c>
      <c r="AB64" s="15">
        <v>220573</v>
      </c>
      <c r="AC64" s="15">
        <v>0</v>
      </c>
      <c r="AD64" s="15">
        <v>0</v>
      </c>
      <c r="AE64" s="15">
        <v>0</v>
      </c>
      <c r="AF64" s="64">
        <v>0</v>
      </c>
      <c r="AG64" s="67">
        <v>0</v>
      </c>
      <c r="AH64" s="66">
        <v>0</v>
      </c>
    </row>
    <row r="65" spans="1:34" s="9" customFormat="1" ht="15" x14ac:dyDescent="0.25">
      <c r="A65" s="61">
        <v>169</v>
      </c>
      <c r="B65" s="62" t="s">
        <v>84</v>
      </c>
      <c r="C65" s="63"/>
      <c r="D65"/>
      <c r="E65"/>
      <c r="F65"/>
      <c r="G65" s="63"/>
      <c r="H65" s="15">
        <v>0</v>
      </c>
      <c r="I65" s="15"/>
      <c r="J65" s="15">
        <v>0</v>
      </c>
      <c r="K65" s="15">
        <v>0</v>
      </c>
      <c r="L65" s="15">
        <v>0</v>
      </c>
      <c r="M65" s="15">
        <v>0</v>
      </c>
      <c r="N65" s="15">
        <v>0</v>
      </c>
      <c r="O65" s="15">
        <v>0</v>
      </c>
      <c r="P65" s="15">
        <v>0</v>
      </c>
      <c r="Q65" s="15">
        <v>0</v>
      </c>
      <c r="R65" s="15">
        <v>0</v>
      </c>
      <c r="S65" s="15">
        <v>0</v>
      </c>
      <c r="T65" s="29"/>
      <c r="U65" s="29"/>
      <c r="V65" s="15">
        <v>0</v>
      </c>
      <c r="W65" s="15">
        <v>0</v>
      </c>
      <c r="X65" s="15">
        <v>0</v>
      </c>
      <c r="Y65" s="15">
        <v>0</v>
      </c>
      <c r="Z65" s="15">
        <v>0</v>
      </c>
      <c r="AA65" s="15">
        <v>0</v>
      </c>
      <c r="AB65" s="15">
        <v>0</v>
      </c>
      <c r="AC65" s="15">
        <v>0</v>
      </c>
      <c r="AD65" s="15">
        <v>0</v>
      </c>
      <c r="AE65" s="15">
        <v>0</v>
      </c>
      <c r="AF65" s="64">
        <v>0</v>
      </c>
      <c r="AG65" s="67">
        <v>0</v>
      </c>
      <c r="AH65" s="66">
        <v>0</v>
      </c>
    </row>
    <row r="66" spans="1:34" s="9" customFormat="1" ht="15" x14ac:dyDescent="0.25">
      <c r="A66" s="61">
        <v>170</v>
      </c>
      <c r="B66" s="62" t="s">
        <v>85</v>
      </c>
      <c r="C66" s="63"/>
      <c r="D66"/>
      <c r="E66"/>
      <c r="F66"/>
      <c r="G66" s="63"/>
      <c r="H66" s="15">
        <v>0</v>
      </c>
      <c r="I66" s="15"/>
      <c r="J66" s="15">
        <v>0</v>
      </c>
      <c r="K66" s="15">
        <v>0</v>
      </c>
      <c r="L66" s="15">
        <v>0</v>
      </c>
      <c r="M66" s="15">
        <v>0</v>
      </c>
      <c r="N66" s="15">
        <v>0</v>
      </c>
      <c r="O66" s="15">
        <v>0</v>
      </c>
      <c r="P66" s="15">
        <v>0</v>
      </c>
      <c r="Q66" s="15">
        <v>0</v>
      </c>
      <c r="R66" s="15">
        <v>0</v>
      </c>
      <c r="S66" s="15">
        <v>0</v>
      </c>
      <c r="T66" s="29"/>
      <c r="U66" s="29"/>
      <c r="V66" s="15">
        <v>0</v>
      </c>
      <c r="W66" s="15">
        <v>0</v>
      </c>
      <c r="X66" s="15">
        <v>0</v>
      </c>
      <c r="Y66" s="15">
        <v>0</v>
      </c>
      <c r="Z66" s="15">
        <v>0</v>
      </c>
      <c r="AA66" s="15">
        <v>0</v>
      </c>
      <c r="AB66" s="15">
        <v>0</v>
      </c>
      <c r="AC66" s="15">
        <v>0</v>
      </c>
      <c r="AD66" s="15">
        <v>0</v>
      </c>
      <c r="AE66" s="15">
        <v>0</v>
      </c>
      <c r="AF66" s="64">
        <v>0</v>
      </c>
      <c r="AG66" s="67">
        <v>0</v>
      </c>
      <c r="AH66" s="66">
        <v>0</v>
      </c>
    </row>
    <row r="67" spans="1:34" s="9" customFormat="1" ht="15" x14ac:dyDescent="0.25">
      <c r="A67" s="61">
        <v>171</v>
      </c>
      <c r="B67" s="62" t="s">
        <v>86</v>
      </c>
      <c r="C67" s="63"/>
      <c r="D67"/>
      <c r="E67"/>
      <c r="F67"/>
      <c r="G67" s="63"/>
      <c r="H67" s="15">
        <v>5065175</v>
      </c>
      <c r="I67" s="15"/>
      <c r="J67" s="15">
        <v>354397</v>
      </c>
      <c r="K67" s="15">
        <v>184792</v>
      </c>
      <c r="L67" s="15">
        <v>0</v>
      </c>
      <c r="M67" s="15">
        <v>-178231</v>
      </c>
      <c r="N67" s="15">
        <v>-960594</v>
      </c>
      <c r="O67" s="15">
        <v>0</v>
      </c>
      <c r="P67" s="15">
        <v>-213562</v>
      </c>
      <c r="Q67" s="15">
        <v>-813198</v>
      </c>
      <c r="R67" s="15">
        <v>5016191</v>
      </c>
      <c r="S67" s="15">
        <v>4202993</v>
      </c>
      <c r="T67" s="29"/>
      <c r="U67" s="29"/>
      <c r="V67" s="15">
        <v>9688554</v>
      </c>
      <c r="W67" s="15">
        <v>0</v>
      </c>
      <c r="X67" s="15">
        <v>0</v>
      </c>
      <c r="Y67" s="15">
        <v>-256930</v>
      </c>
      <c r="Z67" s="15">
        <v>0</v>
      </c>
      <c r="AA67" s="15">
        <v>0</v>
      </c>
      <c r="AB67" s="15">
        <v>9431624</v>
      </c>
      <c r="AC67" s="15">
        <v>0</v>
      </c>
      <c r="AD67" s="15">
        <v>0</v>
      </c>
      <c r="AE67" s="15">
        <v>0</v>
      </c>
      <c r="AF67" s="64">
        <v>0</v>
      </c>
      <c r="AG67" s="67">
        <v>0</v>
      </c>
      <c r="AH67" s="66">
        <v>0</v>
      </c>
    </row>
    <row r="68" spans="1:34" s="9" customFormat="1" ht="15" x14ac:dyDescent="0.25">
      <c r="A68" s="61">
        <v>172</v>
      </c>
      <c r="B68" s="62" t="s">
        <v>87</v>
      </c>
      <c r="C68" s="63"/>
      <c r="D68"/>
      <c r="E68"/>
      <c r="F68"/>
      <c r="G68" s="63"/>
      <c r="H68" s="15">
        <v>2152045</v>
      </c>
      <c r="I68" s="15"/>
      <c r="J68" s="15">
        <v>157300</v>
      </c>
      <c r="K68" s="15">
        <v>82020</v>
      </c>
      <c r="L68" s="15">
        <v>0</v>
      </c>
      <c r="M68" s="15">
        <v>-79108</v>
      </c>
      <c r="N68" s="15">
        <v>-426361</v>
      </c>
      <c r="O68" s="15">
        <v>0</v>
      </c>
      <c r="P68" s="15">
        <v>-94790</v>
      </c>
      <c r="Q68" s="15">
        <v>-360939</v>
      </c>
      <c r="R68" s="15">
        <v>2226444</v>
      </c>
      <c r="S68" s="15">
        <v>1865505</v>
      </c>
      <c r="T68" s="29"/>
      <c r="U68" s="29"/>
      <c r="V68" s="15">
        <v>4060012</v>
      </c>
      <c r="W68" s="15">
        <v>0</v>
      </c>
      <c r="X68" s="15">
        <v>0</v>
      </c>
      <c r="Y68" s="15">
        <v>-107667</v>
      </c>
      <c r="Z68" s="15">
        <v>0</v>
      </c>
      <c r="AA68" s="15">
        <v>0</v>
      </c>
      <c r="AB68" s="15">
        <v>3952345</v>
      </c>
      <c r="AC68" s="15">
        <v>0</v>
      </c>
      <c r="AD68" s="15">
        <v>0</v>
      </c>
      <c r="AE68" s="15">
        <v>0</v>
      </c>
      <c r="AF68" s="64">
        <v>0</v>
      </c>
      <c r="AG68" s="67">
        <v>0</v>
      </c>
      <c r="AH68" s="66">
        <v>0</v>
      </c>
    </row>
    <row r="69" spans="1:34" s="9" customFormat="1" ht="15" x14ac:dyDescent="0.25">
      <c r="A69" s="61">
        <v>173</v>
      </c>
      <c r="B69" s="62" t="s">
        <v>88</v>
      </c>
      <c r="C69" s="63"/>
      <c r="D69"/>
      <c r="E69"/>
      <c r="F69"/>
      <c r="G69" s="63"/>
      <c r="H69" s="15">
        <v>0</v>
      </c>
      <c r="I69" s="15"/>
      <c r="J69" s="15">
        <v>0</v>
      </c>
      <c r="K69" s="15">
        <v>0</v>
      </c>
      <c r="L69" s="15">
        <v>0</v>
      </c>
      <c r="M69" s="15">
        <v>0</v>
      </c>
      <c r="N69" s="15">
        <v>0</v>
      </c>
      <c r="O69" s="15">
        <v>0</v>
      </c>
      <c r="P69" s="15">
        <v>0</v>
      </c>
      <c r="Q69" s="15">
        <v>0</v>
      </c>
      <c r="R69" s="15">
        <v>0</v>
      </c>
      <c r="S69" s="15">
        <v>0</v>
      </c>
      <c r="T69" s="29"/>
      <c r="U69" s="29"/>
      <c r="V69" s="15">
        <v>0</v>
      </c>
      <c r="W69" s="15">
        <v>0</v>
      </c>
      <c r="X69" s="15">
        <v>0</v>
      </c>
      <c r="Y69" s="15">
        <v>0</v>
      </c>
      <c r="Z69" s="15">
        <v>0</v>
      </c>
      <c r="AA69" s="15">
        <v>0</v>
      </c>
      <c r="AB69" s="15">
        <v>0</v>
      </c>
      <c r="AC69" s="15">
        <v>0</v>
      </c>
      <c r="AD69" s="15">
        <v>0</v>
      </c>
      <c r="AE69" s="15">
        <v>0</v>
      </c>
      <c r="AF69" s="64">
        <v>0</v>
      </c>
      <c r="AG69" s="67">
        <v>0</v>
      </c>
      <c r="AH69" s="66">
        <v>0</v>
      </c>
    </row>
    <row r="70" spans="1:34" s="9" customFormat="1" ht="15" x14ac:dyDescent="0.25">
      <c r="A70" s="61">
        <v>174</v>
      </c>
      <c r="B70" s="62" t="s">
        <v>89</v>
      </c>
      <c r="C70" s="63"/>
      <c r="D70"/>
      <c r="E70"/>
      <c r="F70"/>
      <c r="G70" s="63"/>
      <c r="H70" s="15">
        <v>857063</v>
      </c>
      <c r="I70" s="15"/>
      <c r="J70" s="15">
        <v>69534</v>
      </c>
      <c r="K70" s="15">
        <v>36257</v>
      </c>
      <c r="L70" s="15">
        <v>0</v>
      </c>
      <c r="M70" s="15">
        <v>-34973</v>
      </c>
      <c r="N70" s="15">
        <v>-188472</v>
      </c>
      <c r="O70" s="15">
        <v>0</v>
      </c>
      <c r="P70" s="15">
        <v>-41902</v>
      </c>
      <c r="Q70" s="15">
        <v>-159556</v>
      </c>
      <c r="R70" s="15">
        <v>984195</v>
      </c>
      <c r="S70" s="15">
        <v>824639</v>
      </c>
      <c r="T70" s="29"/>
      <c r="U70" s="29"/>
      <c r="V70" s="15">
        <v>1561202</v>
      </c>
      <c r="W70" s="15">
        <v>0</v>
      </c>
      <c r="X70" s="15">
        <v>0</v>
      </c>
      <c r="Y70" s="15">
        <v>-41401</v>
      </c>
      <c r="Z70" s="15">
        <v>0</v>
      </c>
      <c r="AA70" s="15">
        <v>0</v>
      </c>
      <c r="AB70" s="15">
        <v>1519801</v>
      </c>
      <c r="AC70" s="15">
        <v>0</v>
      </c>
      <c r="AD70" s="15">
        <v>0</v>
      </c>
      <c r="AE70" s="15">
        <v>0</v>
      </c>
      <c r="AF70" s="64">
        <v>0</v>
      </c>
      <c r="AG70" s="67">
        <v>0</v>
      </c>
      <c r="AH70" s="66">
        <v>0</v>
      </c>
    </row>
    <row r="71" spans="1:34" s="9" customFormat="1" ht="15" x14ac:dyDescent="0.25">
      <c r="A71" s="61">
        <v>175</v>
      </c>
      <c r="B71" s="62" t="s">
        <v>90</v>
      </c>
      <c r="C71" s="63"/>
      <c r="D71"/>
      <c r="E71"/>
      <c r="F71"/>
      <c r="G71" s="63"/>
      <c r="H71" s="15">
        <v>0</v>
      </c>
      <c r="I71" s="15"/>
      <c r="J71" s="15">
        <v>0</v>
      </c>
      <c r="K71" s="15">
        <v>0</v>
      </c>
      <c r="L71" s="15">
        <v>0</v>
      </c>
      <c r="M71" s="15">
        <v>0</v>
      </c>
      <c r="N71" s="15">
        <v>0</v>
      </c>
      <c r="O71" s="15">
        <v>0</v>
      </c>
      <c r="P71" s="15">
        <v>0</v>
      </c>
      <c r="Q71" s="15">
        <v>0</v>
      </c>
      <c r="R71" s="15">
        <v>0</v>
      </c>
      <c r="S71" s="15">
        <v>0</v>
      </c>
      <c r="T71" s="29"/>
      <c r="U71" s="29"/>
      <c r="V71" s="15">
        <v>0</v>
      </c>
      <c r="W71" s="15">
        <v>0</v>
      </c>
      <c r="X71" s="15">
        <v>0</v>
      </c>
      <c r="Y71" s="15">
        <v>0</v>
      </c>
      <c r="Z71" s="15">
        <v>0</v>
      </c>
      <c r="AA71" s="15">
        <v>0</v>
      </c>
      <c r="AB71" s="15">
        <v>0</v>
      </c>
      <c r="AC71" s="15">
        <v>0</v>
      </c>
      <c r="AD71" s="15">
        <v>0</v>
      </c>
      <c r="AE71" s="15">
        <v>0</v>
      </c>
      <c r="AF71" s="64">
        <v>0</v>
      </c>
      <c r="AG71" s="67">
        <v>0</v>
      </c>
      <c r="AH71" s="66">
        <v>0</v>
      </c>
    </row>
    <row r="72" spans="1:34" s="9" customFormat="1" ht="15" x14ac:dyDescent="0.25">
      <c r="A72" s="61">
        <v>180</v>
      </c>
      <c r="B72" s="62" t="s">
        <v>91</v>
      </c>
      <c r="C72" s="63"/>
      <c r="D72"/>
      <c r="E72"/>
      <c r="F72"/>
      <c r="G72" s="63"/>
      <c r="H72" s="15">
        <v>65045</v>
      </c>
      <c r="I72" s="15"/>
      <c r="J72" s="15">
        <v>4710</v>
      </c>
      <c r="K72" s="15">
        <v>2456</v>
      </c>
      <c r="L72" s="15">
        <v>0</v>
      </c>
      <c r="M72" s="15">
        <v>-2369</v>
      </c>
      <c r="N72" s="15">
        <v>-12766</v>
      </c>
      <c r="O72" s="15">
        <v>0</v>
      </c>
      <c r="P72" s="15">
        <v>-2838</v>
      </c>
      <c r="Q72" s="15">
        <v>-10807</v>
      </c>
      <c r="R72" s="15">
        <v>66664</v>
      </c>
      <c r="S72" s="15">
        <v>55857</v>
      </c>
      <c r="T72" s="29"/>
      <c r="U72" s="29"/>
      <c r="V72" s="15">
        <v>105554</v>
      </c>
      <c r="W72" s="15">
        <v>0</v>
      </c>
      <c r="X72" s="15">
        <v>0</v>
      </c>
      <c r="Y72" s="15">
        <v>-2799</v>
      </c>
      <c r="Z72" s="15">
        <v>0</v>
      </c>
      <c r="AA72" s="15">
        <v>0</v>
      </c>
      <c r="AB72" s="15">
        <v>102755</v>
      </c>
      <c r="AC72" s="15">
        <v>0</v>
      </c>
      <c r="AD72" s="15">
        <v>0</v>
      </c>
      <c r="AE72" s="15">
        <v>0</v>
      </c>
      <c r="AF72" s="64">
        <v>0</v>
      </c>
      <c r="AG72" s="67">
        <v>0</v>
      </c>
      <c r="AH72" s="66">
        <v>0</v>
      </c>
    </row>
    <row r="73" spans="1:34" s="9" customFormat="1" ht="15" x14ac:dyDescent="0.25">
      <c r="A73" s="61">
        <v>181</v>
      </c>
      <c r="B73" s="62" t="s">
        <v>92</v>
      </c>
      <c r="C73" s="63"/>
      <c r="D73"/>
      <c r="E73"/>
      <c r="F73"/>
      <c r="G73" s="63"/>
      <c r="H73" s="15">
        <v>981427</v>
      </c>
      <c r="I73" s="15"/>
      <c r="J73" s="15">
        <v>69581</v>
      </c>
      <c r="K73" s="15">
        <v>36281</v>
      </c>
      <c r="L73" s="15">
        <v>0</v>
      </c>
      <c r="M73" s="15">
        <v>-34993</v>
      </c>
      <c r="N73" s="15">
        <v>-188599</v>
      </c>
      <c r="O73" s="15">
        <v>0</v>
      </c>
      <c r="P73" s="15">
        <v>-41930</v>
      </c>
      <c r="Q73" s="15">
        <v>-159660</v>
      </c>
      <c r="R73" s="15">
        <v>984861</v>
      </c>
      <c r="S73" s="15">
        <v>825201</v>
      </c>
      <c r="T73" s="29"/>
      <c r="U73" s="29"/>
      <c r="V73" s="15">
        <v>1990255</v>
      </c>
      <c r="W73" s="15">
        <v>0</v>
      </c>
      <c r="X73" s="15">
        <v>0</v>
      </c>
      <c r="Y73" s="15">
        <v>-52779</v>
      </c>
      <c r="Z73" s="15">
        <v>0</v>
      </c>
      <c r="AA73" s="15">
        <v>0</v>
      </c>
      <c r="AB73" s="15">
        <v>1937476</v>
      </c>
      <c r="AC73" s="15">
        <v>0</v>
      </c>
      <c r="AD73" s="15">
        <v>0</v>
      </c>
      <c r="AE73" s="15">
        <v>0</v>
      </c>
      <c r="AF73" s="64">
        <v>0</v>
      </c>
      <c r="AG73" s="67">
        <v>0</v>
      </c>
      <c r="AH73" s="66">
        <v>0</v>
      </c>
    </row>
    <row r="74" spans="1:34" s="9" customFormat="1" ht="15" x14ac:dyDescent="0.25">
      <c r="A74" s="61">
        <v>182</v>
      </c>
      <c r="B74" s="62" t="s">
        <v>93</v>
      </c>
      <c r="C74" s="63"/>
      <c r="D74"/>
      <c r="E74"/>
      <c r="F74"/>
      <c r="G74" s="63"/>
      <c r="H74" s="15">
        <v>4072928</v>
      </c>
      <c r="I74" s="15"/>
      <c r="J74" s="15">
        <v>288350</v>
      </c>
      <c r="K74" s="15">
        <v>150354</v>
      </c>
      <c r="L74" s="15">
        <v>0</v>
      </c>
      <c r="M74" s="15">
        <v>-145018</v>
      </c>
      <c r="N74" s="15">
        <v>-781575</v>
      </c>
      <c r="O74" s="15">
        <v>0</v>
      </c>
      <c r="P74" s="15">
        <v>-173762</v>
      </c>
      <c r="Q74" s="15">
        <v>-661651</v>
      </c>
      <c r="R74" s="15">
        <v>4081361</v>
      </c>
      <c r="S74" s="15">
        <v>3419710</v>
      </c>
      <c r="T74" s="29"/>
      <c r="U74" s="29"/>
      <c r="V74" s="15">
        <v>7889318</v>
      </c>
      <c r="W74" s="15">
        <v>0</v>
      </c>
      <c r="X74" s="15">
        <v>0</v>
      </c>
      <c r="Y74" s="15">
        <v>-209216</v>
      </c>
      <c r="Z74" s="15">
        <v>0</v>
      </c>
      <c r="AA74" s="15">
        <v>0</v>
      </c>
      <c r="AB74" s="15">
        <v>7680102</v>
      </c>
      <c r="AC74" s="15">
        <v>0</v>
      </c>
      <c r="AD74" s="15">
        <v>0</v>
      </c>
      <c r="AE74" s="15">
        <v>0</v>
      </c>
      <c r="AF74" s="64">
        <v>0</v>
      </c>
      <c r="AG74" s="67">
        <v>0</v>
      </c>
      <c r="AH74" s="66">
        <v>0</v>
      </c>
    </row>
    <row r="75" spans="1:34" s="9" customFormat="1" ht="15" x14ac:dyDescent="0.25">
      <c r="A75" s="61">
        <v>183</v>
      </c>
      <c r="B75" s="62" t="s">
        <v>94</v>
      </c>
      <c r="C75" s="63"/>
      <c r="D75"/>
      <c r="E75"/>
      <c r="F75"/>
      <c r="G75" s="63"/>
      <c r="H75" s="15">
        <v>29025</v>
      </c>
      <c r="I75" s="15"/>
      <c r="J75" s="15">
        <v>1850</v>
      </c>
      <c r="K75" s="15">
        <v>965</v>
      </c>
      <c r="L75" s="15">
        <v>0</v>
      </c>
      <c r="M75" s="15">
        <v>-931</v>
      </c>
      <c r="N75" s="15">
        <v>-5014</v>
      </c>
      <c r="O75" s="15">
        <v>0</v>
      </c>
      <c r="P75" s="15">
        <v>-1115</v>
      </c>
      <c r="Q75" s="15">
        <v>-4245</v>
      </c>
      <c r="R75" s="15">
        <v>26184</v>
      </c>
      <c r="S75" s="15">
        <v>21939</v>
      </c>
      <c r="T75" s="29"/>
      <c r="U75" s="29"/>
      <c r="V75" s="15">
        <v>68294</v>
      </c>
      <c r="W75" s="15">
        <v>0</v>
      </c>
      <c r="X75" s="15">
        <v>0</v>
      </c>
      <c r="Y75" s="15">
        <v>-1811</v>
      </c>
      <c r="Z75" s="15">
        <v>0</v>
      </c>
      <c r="AA75" s="15">
        <v>0</v>
      </c>
      <c r="AB75" s="15">
        <v>66483</v>
      </c>
      <c r="AC75" s="15">
        <v>0</v>
      </c>
      <c r="AD75" s="15">
        <v>0</v>
      </c>
      <c r="AE75" s="15">
        <v>0</v>
      </c>
      <c r="AF75" s="64">
        <v>0</v>
      </c>
      <c r="AG75" s="67">
        <v>0</v>
      </c>
      <c r="AH75" s="66">
        <v>0</v>
      </c>
    </row>
    <row r="76" spans="1:34" s="9" customFormat="1" ht="15" x14ac:dyDescent="0.25">
      <c r="A76" s="61">
        <v>184</v>
      </c>
      <c r="B76" s="62" t="s">
        <v>95</v>
      </c>
      <c r="C76" s="63"/>
      <c r="D76"/>
      <c r="E76"/>
      <c r="F76"/>
      <c r="G76" s="63"/>
      <c r="H76" s="15">
        <v>9942</v>
      </c>
      <c r="I76" s="15"/>
      <c r="J76" s="15">
        <v>0</v>
      </c>
      <c r="K76" s="15">
        <v>0</v>
      </c>
      <c r="L76" s="15">
        <v>0</v>
      </c>
      <c r="M76" s="15">
        <v>-2</v>
      </c>
      <c r="N76" s="15">
        <v>0</v>
      </c>
      <c r="O76" s="15">
        <v>0</v>
      </c>
      <c r="P76" s="15">
        <v>0</v>
      </c>
      <c r="Q76" s="15">
        <v>-2</v>
      </c>
      <c r="R76" s="15">
        <v>0</v>
      </c>
      <c r="S76" s="15">
        <v>-2</v>
      </c>
      <c r="T76" s="29"/>
      <c r="U76" s="29"/>
      <c r="V76" s="15">
        <v>32961</v>
      </c>
      <c r="W76" s="15">
        <v>0</v>
      </c>
      <c r="X76" s="15">
        <v>0</v>
      </c>
      <c r="Y76" s="15">
        <v>-874</v>
      </c>
      <c r="Z76" s="15">
        <v>0</v>
      </c>
      <c r="AA76" s="15">
        <v>0</v>
      </c>
      <c r="AB76" s="15">
        <v>32087</v>
      </c>
      <c r="AC76" s="15">
        <v>0</v>
      </c>
      <c r="AD76" s="15">
        <v>0</v>
      </c>
      <c r="AE76" s="15">
        <v>0</v>
      </c>
      <c r="AF76" s="64">
        <v>0</v>
      </c>
      <c r="AG76" s="67">
        <v>0</v>
      </c>
      <c r="AH76" s="66">
        <v>0</v>
      </c>
    </row>
    <row r="77" spans="1:34" s="9" customFormat="1" ht="15" x14ac:dyDescent="0.25">
      <c r="A77" s="61">
        <v>185</v>
      </c>
      <c r="B77" s="62" t="s">
        <v>96</v>
      </c>
      <c r="C77" s="63"/>
      <c r="D77"/>
      <c r="E77"/>
      <c r="F77"/>
      <c r="G77" s="63"/>
      <c r="H77" s="15">
        <v>20574</v>
      </c>
      <c r="I77" s="15"/>
      <c r="J77" s="15">
        <v>1530</v>
      </c>
      <c r="K77" s="15">
        <v>798</v>
      </c>
      <c r="L77" s="15">
        <v>0</v>
      </c>
      <c r="M77" s="15">
        <v>-769</v>
      </c>
      <c r="N77" s="15">
        <v>-4148</v>
      </c>
      <c r="O77" s="15">
        <v>0</v>
      </c>
      <c r="P77" s="15">
        <v>-922</v>
      </c>
      <c r="Q77" s="15">
        <v>-3511</v>
      </c>
      <c r="R77" s="15">
        <v>21663</v>
      </c>
      <c r="S77" s="15">
        <v>18152</v>
      </c>
      <c r="T77" s="29"/>
      <c r="U77" s="29"/>
      <c r="V77" s="15">
        <v>41005</v>
      </c>
      <c r="W77" s="15">
        <v>0</v>
      </c>
      <c r="X77" s="15">
        <v>0</v>
      </c>
      <c r="Y77" s="15">
        <v>-1087</v>
      </c>
      <c r="Z77" s="15">
        <v>0</v>
      </c>
      <c r="AA77" s="15">
        <v>0</v>
      </c>
      <c r="AB77" s="15">
        <v>39918</v>
      </c>
      <c r="AC77" s="15">
        <v>0</v>
      </c>
      <c r="AD77" s="15">
        <v>0</v>
      </c>
      <c r="AE77" s="15">
        <v>0</v>
      </c>
      <c r="AF77" s="64">
        <v>0</v>
      </c>
      <c r="AG77" s="67">
        <v>0</v>
      </c>
      <c r="AH77" s="66">
        <v>0</v>
      </c>
    </row>
    <row r="78" spans="1:34" s="9" customFormat="1" ht="15" x14ac:dyDescent="0.25">
      <c r="A78" s="61">
        <v>186</v>
      </c>
      <c r="B78" s="62" t="s">
        <v>97</v>
      </c>
      <c r="C78" s="63"/>
      <c r="D78"/>
      <c r="E78"/>
      <c r="F78"/>
      <c r="G78" s="63"/>
      <c r="H78" s="15">
        <v>23013</v>
      </c>
      <c r="I78" s="15"/>
      <c r="J78" s="15">
        <v>2520</v>
      </c>
      <c r="K78" s="15">
        <v>1314</v>
      </c>
      <c r="L78" s="15">
        <v>0</v>
      </c>
      <c r="M78" s="15">
        <v>-1267</v>
      </c>
      <c r="N78" s="15">
        <v>-6830</v>
      </c>
      <c r="O78" s="15">
        <v>0</v>
      </c>
      <c r="P78" s="15">
        <v>-1518</v>
      </c>
      <c r="Q78" s="15">
        <v>-5781</v>
      </c>
      <c r="R78" s="15">
        <v>35667</v>
      </c>
      <c r="S78" s="15">
        <v>29886</v>
      </c>
      <c r="T78" s="29"/>
      <c r="U78" s="29"/>
      <c r="V78" s="15">
        <v>56755</v>
      </c>
      <c r="W78" s="15">
        <v>0</v>
      </c>
      <c r="X78" s="15">
        <v>0</v>
      </c>
      <c r="Y78" s="15">
        <v>-1505</v>
      </c>
      <c r="Z78" s="15">
        <v>0</v>
      </c>
      <c r="AA78" s="15">
        <v>0</v>
      </c>
      <c r="AB78" s="15">
        <v>55250</v>
      </c>
      <c r="AC78" s="15">
        <v>0</v>
      </c>
      <c r="AD78" s="15">
        <v>0</v>
      </c>
      <c r="AE78" s="15">
        <v>0</v>
      </c>
      <c r="AF78" s="64">
        <v>0</v>
      </c>
      <c r="AG78" s="67">
        <v>0</v>
      </c>
      <c r="AH78" s="66">
        <v>0</v>
      </c>
    </row>
    <row r="79" spans="1:34" s="9" customFormat="1" ht="15" x14ac:dyDescent="0.25">
      <c r="A79" s="61">
        <v>187</v>
      </c>
      <c r="B79" s="62" t="s">
        <v>98</v>
      </c>
      <c r="C79" s="63"/>
      <c r="D79"/>
      <c r="E79"/>
      <c r="F79"/>
      <c r="G79" s="63"/>
      <c r="H79" s="15">
        <v>46429</v>
      </c>
      <c r="I79" s="15"/>
      <c r="J79" s="15">
        <v>3014</v>
      </c>
      <c r="K79" s="15">
        <v>1571</v>
      </c>
      <c r="L79" s="15">
        <v>0</v>
      </c>
      <c r="M79" s="15">
        <v>-1517</v>
      </c>
      <c r="N79" s="15">
        <v>-8168</v>
      </c>
      <c r="O79" s="15">
        <v>0</v>
      </c>
      <c r="P79" s="15">
        <v>-1816</v>
      </c>
      <c r="Q79" s="15">
        <v>-6916</v>
      </c>
      <c r="R79" s="15">
        <v>42655</v>
      </c>
      <c r="S79" s="15">
        <v>35739</v>
      </c>
      <c r="T79" s="29"/>
      <c r="U79" s="29"/>
      <c r="V79" s="15">
        <v>71519</v>
      </c>
      <c r="W79" s="15">
        <v>0</v>
      </c>
      <c r="X79" s="15">
        <v>0</v>
      </c>
      <c r="Y79" s="15">
        <v>-1897</v>
      </c>
      <c r="Z79" s="15">
        <v>0</v>
      </c>
      <c r="AA79" s="15">
        <v>0</v>
      </c>
      <c r="AB79" s="15">
        <v>69622</v>
      </c>
      <c r="AC79" s="15">
        <v>0</v>
      </c>
      <c r="AD79" s="15">
        <v>0</v>
      </c>
      <c r="AE79" s="15">
        <v>0</v>
      </c>
      <c r="AF79" s="64">
        <v>0</v>
      </c>
      <c r="AG79" s="67">
        <v>0</v>
      </c>
      <c r="AH79" s="66">
        <v>0</v>
      </c>
    </row>
    <row r="80" spans="1:34" s="9" customFormat="1" ht="15" x14ac:dyDescent="0.25">
      <c r="A80" s="61">
        <v>188</v>
      </c>
      <c r="B80" s="62" t="s">
        <v>99</v>
      </c>
      <c r="C80" s="63"/>
      <c r="D80"/>
      <c r="E80"/>
      <c r="F80"/>
      <c r="G80" s="63"/>
      <c r="H80" s="15">
        <v>22533</v>
      </c>
      <c r="I80" s="15"/>
      <c r="J80" s="15">
        <v>1644</v>
      </c>
      <c r="K80" s="15">
        <v>857</v>
      </c>
      <c r="L80" s="15">
        <v>0</v>
      </c>
      <c r="M80" s="15">
        <v>-827</v>
      </c>
      <c r="N80" s="15">
        <v>-4455</v>
      </c>
      <c r="O80" s="15">
        <v>0</v>
      </c>
      <c r="P80" s="15">
        <v>-990</v>
      </c>
      <c r="Q80" s="15">
        <v>-3771</v>
      </c>
      <c r="R80" s="15">
        <v>23263</v>
      </c>
      <c r="S80" s="15">
        <v>19492</v>
      </c>
      <c r="T80" s="29"/>
      <c r="U80" s="29"/>
      <c r="V80" s="15">
        <v>51890</v>
      </c>
      <c r="W80" s="15">
        <v>0</v>
      </c>
      <c r="X80" s="15">
        <v>0</v>
      </c>
      <c r="Y80" s="15">
        <v>-1376</v>
      </c>
      <c r="Z80" s="15">
        <v>0</v>
      </c>
      <c r="AA80" s="15">
        <v>0</v>
      </c>
      <c r="AB80" s="15">
        <v>50514</v>
      </c>
      <c r="AC80" s="15">
        <v>0</v>
      </c>
      <c r="AD80" s="15">
        <v>0</v>
      </c>
      <c r="AE80" s="15">
        <v>0</v>
      </c>
      <c r="AF80" s="64">
        <v>0</v>
      </c>
      <c r="AG80" s="67">
        <v>0</v>
      </c>
      <c r="AH80" s="66">
        <v>0</v>
      </c>
    </row>
    <row r="81" spans="1:34" s="9" customFormat="1" ht="15" x14ac:dyDescent="0.25">
      <c r="A81" s="61">
        <v>190</v>
      </c>
      <c r="B81" s="62" t="s">
        <v>100</v>
      </c>
      <c r="C81" s="63"/>
      <c r="D81"/>
      <c r="E81"/>
      <c r="F81"/>
      <c r="G81" s="63"/>
      <c r="H81" s="15">
        <v>21750</v>
      </c>
      <c r="I81" s="15"/>
      <c r="J81" s="15">
        <v>1533</v>
      </c>
      <c r="K81" s="15">
        <v>799</v>
      </c>
      <c r="L81" s="15">
        <v>0</v>
      </c>
      <c r="M81" s="15">
        <v>-773</v>
      </c>
      <c r="N81" s="15">
        <v>-4156</v>
      </c>
      <c r="O81" s="15">
        <v>0</v>
      </c>
      <c r="P81" s="15">
        <v>-924</v>
      </c>
      <c r="Q81" s="15">
        <v>-3521</v>
      </c>
      <c r="R81" s="15">
        <v>21702</v>
      </c>
      <c r="S81" s="15">
        <v>18181</v>
      </c>
      <c r="T81" s="29"/>
      <c r="U81" s="29"/>
      <c r="V81" s="15">
        <v>41010</v>
      </c>
      <c r="W81" s="15">
        <v>0</v>
      </c>
      <c r="X81" s="15">
        <v>0</v>
      </c>
      <c r="Y81" s="15">
        <v>-1088</v>
      </c>
      <c r="Z81" s="15">
        <v>0</v>
      </c>
      <c r="AA81" s="15">
        <v>0</v>
      </c>
      <c r="AB81" s="15">
        <v>39922</v>
      </c>
      <c r="AC81" s="15">
        <v>0</v>
      </c>
      <c r="AD81" s="15">
        <v>0</v>
      </c>
      <c r="AE81" s="15">
        <v>0</v>
      </c>
      <c r="AF81" s="64">
        <v>0</v>
      </c>
      <c r="AG81" s="67">
        <v>0</v>
      </c>
      <c r="AH81" s="66">
        <v>0</v>
      </c>
    </row>
    <row r="82" spans="1:34" s="9" customFormat="1" ht="15" x14ac:dyDescent="0.25">
      <c r="A82" s="61">
        <v>191</v>
      </c>
      <c r="B82" s="62" t="s">
        <v>101</v>
      </c>
      <c r="C82" s="63"/>
      <c r="D82"/>
      <c r="E82"/>
      <c r="F82"/>
      <c r="G82" s="63"/>
      <c r="H82" s="15">
        <v>2121048</v>
      </c>
      <c r="I82" s="15"/>
      <c r="J82" s="15">
        <v>148942</v>
      </c>
      <c r="K82" s="15">
        <v>77662</v>
      </c>
      <c r="L82" s="15">
        <v>0</v>
      </c>
      <c r="M82" s="15">
        <v>-74906</v>
      </c>
      <c r="N82" s="15">
        <v>-403708</v>
      </c>
      <c r="O82" s="15">
        <v>0</v>
      </c>
      <c r="P82" s="15">
        <v>-89753</v>
      </c>
      <c r="Q82" s="15">
        <v>-341763</v>
      </c>
      <c r="R82" s="15">
        <v>2108149</v>
      </c>
      <c r="S82" s="15">
        <v>1766386</v>
      </c>
      <c r="T82" s="29"/>
      <c r="U82" s="29"/>
      <c r="V82" s="15">
        <v>4228983</v>
      </c>
      <c r="W82" s="15">
        <v>0</v>
      </c>
      <c r="X82" s="15">
        <v>0</v>
      </c>
      <c r="Y82" s="15">
        <v>-112148</v>
      </c>
      <c r="Z82" s="15">
        <v>0</v>
      </c>
      <c r="AA82" s="15">
        <v>0</v>
      </c>
      <c r="AB82" s="15">
        <v>4116835</v>
      </c>
      <c r="AC82" s="15">
        <v>0</v>
      </c>
      <c r="AD82" s="15">
        <v>0</v>
      </c>
      <c r="AE82" s="15">
        <v>0</v>
      </c>
      <c r="AF82" s="64">
        <v>0</v>
      </c>
      <c r="AG82" s="67">
        <v>0</v>
      </c>
      <c r="AH82" s="66">
        <v>0</v>
      </c>
    </row>
    <row r="83" spans="1:34" s="9" customFormat="1" ht="15" x14ac:dyDescent="0.25">
      <c r="A83" s="61">
        <v>192</v>
      </c>
      <c r="B83" s="62" t="s">
        <v>102</v>
      </c>
      <c r="C83" s="63"/>
      <c r="D83"/>
      <c r="E83"/>
      <c r="F83"/>
      <c r="G83" s="63"/>
      <c r="H83" s="15">
        <v>60177</v>
      </c>
      <c r="I83" s="15"/>
      <c r="J83" s="15">
        <v>3199</v>
      </c>
      <c r="K83" s="15">
        <v>1668</v>
      </c>
      <c r="L83" s="15">
        <v>0</v>
      </c>
      <c r="M83" s="15">
        <v>-1611</v>
      </c>
      <c r="N83" s="15">
        <v>-8671</v>
      </c>
      <c r="O83" s="15">
        <v>0</v>
      </c>
      <c r="P83" s="15">
        <v>-1928</v>
      </c>
      <c r="Q83" s="15">
        <v>-7343</v>
      </c>
      <c r="R83" s="15">
        <v>45282</v>
      </c>
      <c r="S83" s="15">
        <v>37939</v>
      </c>
      <c r="T83" s="29"/>
      <c r="U83" s="29"/>
      <c r="V83" s="15">
        <v>64325</v>
      </c>
      <c r="W83" s="15">
        <v>0</v>
      </c>
      <c r="X83" s="15">
        <v>0</v>
      </c>
      <c r="Y83" s="15">
        <v>-1706</v>
      </c>
      <c r="Z83" s="15">
        <v>0</v>
      </c>
      <c r="AA83" s="15">
        <v>0</v>
      </c>
      <c r="AB83" s="15">
        <v>62619</v>
      </c>
      <c r="AC83" s="15">
        <v>0</v>
      </c>
      <c r="AD83" s="15">
        <v>0</v>
      </c>
      <c r="AE83" s="15">
        <v>0</v>
      </c>
      <c r="AF83" s="64">
        <v>0</v>
      </c>
      <c r="AG83" s="67">
        <v>0</v>
      </c>
      <c r="AH83" s="66">
        <v>0</v>
      </c>
    </row>
    <row r="84" spans="1:34" s="9" customFormat="1" ht="15" x14ac:dyDescent="0.25">
      <c r="A84" s="61">
        <v>193</v>
      </c>
      <c r="B84" s="62" t="s">
        <v>103</v>
      </c>
      <c r="C84" s="63"/>
      <c r="D84"/>
      <c r="E84"/>
      <c r="F84"/>
      <c r="G84" s="63"/>
      <c r="H84" s="15">
        <v>18052</v>
      </c>
      <c r="I84" s="15"/>
      <c r="J84" s="15">
        <v>1518</v>
      </c>
      <c r="K84" s="15">
        <v>792</v>
      </c>
      <c r="L84" s="15">
        <v>0</v>
      </c>
      <c r="M84" s="15">
        <v>-764</v>
      </c>
      <c r="N84" s="15">
        <v>-4115</v>
      </c>
      <c r="O84" s="15">
        <v>0</v>
      </c>
      <c r="P84" s="15">
        <v>-915</v>
      </c>
      <c r="Q84" s="15">
        <v>-3484</v>
      </c>
      <c r="R84" s="15">
        <v>21491</v>
      </c>
      <c r="S84" s="15">
        <v>18007</v>
      </c>
      <c r="T84" s="29"/>
      <c r="U84" s="29"/>
      <c r="V84" s="15">
        <v>21382</v>
      </c>
      <c r="W84" s="15">
        <v>0</v>
      </c>
      <c r="X84" s="15">
        <v>0</v>
      </c>
      <c r="Y84" s="15">
        <v>-567</v>
      </c>
      <c r="Z84" s="15">
        <v>0</v>
      </c>
      <c r="AA84" s="15">
        <v>0</v>
      </c>
      <c r="AB84" s="15">
        <v>20815</v>
      </c>
      <c r="AC84" s="15">
        <v>0</v>
      </c>
      <c r="AD84" s="15">
        <v>0</v>
      </c>
      <c r="AE84" s="15">
        <v>0</v>
      </c>
      <c r="AF84" s="64">
        <v>0</v>
      </c>
      <c r="AG84" s="67">
        <v>0</v>
      </c>
      <c r="AH84" s="66">
        <v>0</v>
      </c>
    </row>
    <row r="85" spans="1:34" s="9" customFormat="1" ht="15" x14ac:dyDescent="0.25">
      <c r="A85" s="61">
        <v>194</v>
      </c>
      <c r="B85" s="62" t="s">
        <v>104</v>
      </c>
      <c r="C85" s="63"/>
      <c r="D85"/>
      <c r="E85"/>
      <c r="F85"/>
      <c r="G85" s="63"/>
      <c r="H85" s="15">
        <v>4414945</v>
      </c>
      <c r="I85" s="15"/>
      <c r="J85" s="15">
        <v>323799</v>
      </c>
      <c r="K85" s="15">
        <v>168837</v>
      </c>
      <c r="L85" s="15">
        <v>0</v>
      </c>
      <c r="M85" s="15">
        <v>-162840</v>
      </c>
      <c r="N85" s="15">
        <v>-877657</v>
      </c>
      <c r="O85" s="15">
        <v>0</v>
      </c>
      <c r="P85" s="15">
        <v>-195123</v>
      </c>
      <c r="Q85" s="15">
        <v>-742984</v>
      </c>
      <c r="R85" s="15">
        <v>4583101</v>
      </c>
      <c r="S85" s="15">
        <v>3840117</v>
      </c>
      <c r="T85" s="29"/>
      <c r="U85" s="29"/>
      <c r="V85" s="15">
        <v>8406828</v>
      </c>
      <c r="W85" s="15">
        <v>0</v>
      </c>
      <c r="X85" s="15">
        <v>0</v>
      </c>
      <c r="Y85" s="15">
        <v>-222940</v>
      </c>
      <c r="Z85" s="15">
        <v>0</v>
      </c>
      <c r="AA85" s="15">
        <v>0</v>
      </c>
      <c r="AB85" s="15">
        <v>8183888</v>
      </c>
      <c r="AC85" s="15">
        <v>0</v>
      </c>
      <c r="AD85" s="15">
        <v>0</v>
      </c>
      <c r="AE85" s="15">
        <v>0</v>
      </c>
      <c r="AF85" s="64">
        <v>0</v>
      </c>
      <c r="AG85" s="67">
        <v>0</v>
      </c>
      <c r="AH85" s="66">
        <v>0</v>
      </c>
    </row>
    <row r="86" spans="1:34" s="9" customFormat="1" ht="15" x14ac:dyDescent="0.25">
      <c r="A86" s="61">
        <v>197</v>
      </c>
      <c r="B86" s="62" t="s">
        <v>105</v>
      </c>
      <c r="C86" s="63"/>
      <c r="D86"/>
      <c r="E86"/>
      <c r="F86"/>
      <c r="G86" s="63"/>
      <c r="H86" s="15">
        <v>0</v>
      </c>
      <c r="I86" s="15"/>
      <c r="J86" s="15">
        <v>0</v>
      </c>
      <c r="K86" s="15">
        <v>0</v>
      </c>
      <c r="L86" s="15">
        <v>0</v>
      </c>
      <c r="M86" s="15">
        <v>0</v>
      </c>
      <c r="N86" s="15">
        <v>0</v>
      </c>
      <c r="O86" s="15">
        <v>0</v>
      </c>
      <c r="P86" s="15">
        <v>0</v>
      </c>
      <c r="Q86" s="15">
        <v>0</v>
      </c>
      <c r="R86" s="15">
        <v>0</v>
      </c>
      <c r="S86" s="15">
        <v>0</v>
      </c>
      <c r="T86" s="29"/>
      <c r="U86" s="29"/>
      <c r="V86" s="15">
        <v>0</v>
      </c>
      <c r="W86" s="15">
        <v>0</v>
      </c>
      <c r="X86" s="15">
        <v>0</v>
      </c>
      <c r="Y86" s="15">
        <v>0</v>
      </c>
      <c r="Z86" s="15">
        <v>0</v>
      </c>
      <c r="AA86" s="15">
        <v>0</v>
      </c>
      <c r="AB86" s="15">
        <v>0</v>
      </c>
      <c r="AC86" s="15">
        <v>0</v>
      </c>
      <c r="AD86" s="15">
        <v>0</v>
      </c>
      <c r="AE86" s="15">
        <v>0</v>
      </c>
      <c r="AF86" s="64">
        <v>0</v>
      </c>
      <c r="AG86" s="67">
        <v>0</v>
      </c>
      <c r="AH86" s="66">
        <v>0</v>
      </c>
    </row>
    <row r="87" spans="1:34" s="9" customFormat="1" ht="15" x14ac:dyDescent="0.25">
      <c r="A87" s="61">
        <v>199</v>
      </c>
      <c r="B87" s="62" t="s">
        <v>106</v>
      </c>
      <c r="C87" s="63"/>
      <c r="D87"/>
      <c r="E87"/>
      <c r="F87"/>
      <c r="G87" s="63"/>
      <c r="H87" s="15">
        <v>3311815</v>
      </c>
      <c r="I87" s="15"/>
      <c r="J87" s="15">
        <v>232434</v>
      </c>
      <c r="K87" s="15">
        <v>121197</v>
      </c>
      <c r="L87" s="15">
        <v>0</v>
      </c>
      <c r="M87" s="15">
        <v>-116895</v>
      </c>
      <c r="N87" s="15">
        <v>-630012</v>
      </c>
      <c r="O87" s="15">
        <v>0</v>
      </c>
      <c r="P87" s="15">
        <v>-140066</v>
      </c>
      <c r="Q87" s="15">
        <v>-533342</v>
      </c>
      <c r="R87" s="15">
        <v>3289905</v>
      </c>
      <c r="S87" s="15">
        <v>2756563</v>
      </c>
      <c r="T87" s="29"/>
      <c r="U87" s="29"/>
      <c r="V87" s="15">
        <v>6203241</v>
      </c>
      <c r="W87" s="15">
        <v>0</v>
      </c>
      <c r="X87" s="15">
        <v>0</v>
      </c>
      <c r="Y87" s="15">
        <v>-164503</v>
      </c>
      <c r="Z87" s="15">
        <v>0</v>
      </c>
      <c r="AA87" s="15">
        <v>0</v>
      </c>
      <c r="AB87" s="15">
        <v>6038738</v>
      </c>
      <c r="AC87" s="15">
        <v>0</v>
      </c>
      <c r="AD87" s="15">
        <v>0</v>
      </c>
      <c r="AE87" s="15">
        <v>0</v>
      </c>
      <c r="AF87" s="64">
        <v>0</v>
      </c>
      <c r="AG87" s="67">
        <v>0</v>
      </c>
      <c r="AH87" s="66">
        <v>0</v>
      </c>
    </row>
    <row r="88" spans="1:34" s="9" customFormat="1" ht="15" x14ac:dyDescent="0.25">
      <c r="A88" s="61">
        <v>200</v>
      </c>
      <c r="B88" s="62" t="s">
        <v>107</v>
      </c>
      <c r="C88" s="63"/>
      <c r="D88"/>
      <c r="E88"/>
      <c r="F88"/>
      <c r="G88" s="63"/>
      <c r="H88" s="15">
        <v>100095</v>
      </c>
      <c r="I88" s="15"/>
      <c r="J88" s="15">
        <v>7047</v>
      </c>
      <c r="K88" s="15">
        <v>3675</v>
      </c>
      <c r="L88" s="15">
        <v>0</v>
      </c>
      <c r="M88" s="15">
        <v>-3546</v>
      </c>
      <c r="N88" s="15">
        <v>-19101</v>
      </c>
      <c r="O88" s="15">
        <v>0</v>
      </c>
      <c r="P88" s="15">
        <v>-4247</v>
      </c>
      <c r="Q88" s="15">
        <v>-16172</v>
      </c>
      <c r="R88" s="15">
        <v>99746</v>
      </c>
      <c r="S88" s="15">
        <v>83574</v>
      </c>
      <c r="T88" s="29"/>
      <c r="U88" s="29"/>
      <c r="V88" s="15">
        <v>191157</v>
      </c>
      <c r="W88" s="15">
        <v>0</v>
      </c>
      <c r="X88" s="15">
        <v>0</v>
      </c>
      <c r="Y88" s="15">
        <v>-5069</v>
      </c>
      <c r="Z88" s="15">
        <v>0</v>
      </c>
      <c r="AA88" s="15">
        <v>0</v>
      </c>
      <c r="AB88" s="15">
        <v>186088</v>
      </c>
      <c r="AC88" s="15">
        <v>0</v>
      </c>
      <c r="AD88" s="15">
        <v>0</v>
      </c>
      <c r="AE88" s="15">
        <v>0</v>
      </c>
      <c r="AF88" s="64">
        <v>0</v>
      </c>
      <c r="AG88" s="67">
        <v>0</v>
      </c>
      <c r="AH88" s="66">
        <v>0</v>
      </c>
    </row>
    <row r="89" spans="1:34" s="9" customFormat="1" ht="15" x14ac:dyDescent="0.25">
      <c r="A89" s="61">
        <v>201</v>
      </c>
      <c r="B89" s="62" t="s">
        <v>108</v>
      </c>
      <c r="C89" s="63"/>
      <c r="D89"/>
      <c r="E89"/>
      <c r="F89"/>
      <c r="G89" s="63"/>
      <c r="H89" s="15">
        <v>2137740</v>
      </c>
      <c r="I89" s="15"/>
      <c r="J89" s="15">
        <v>157000</v>
      </c>
      <c r="K89" s="15">
        <v>81864</v>
      </c>
      <c r="L89" s="15">
        <v>0</v>
      </c>
      <c r="M89" s="15">
        <v>-78958</v>
      </c>
      <c r="N89" s="15">
        <v>-425549</v>
      </c>
      <c r="O89" s="15">
        <v>0</v>
      </c>
      <c r="P89" s="15">
        <v>-94609</v>
      </c>
      <c r="Q89" s="15">
        <v>-360252</v>
      </c>
      <c r="R89" s="15">
        <v>2222203</v>
      </c>
      <c r="S89" s="15">
        <v>1861951</v>
      </c>
      <c r="T89" s="29"/>
      <c r="U89" s="29"/>
      <c r="V89" s="15">
        <v>4007915</v>
      </c>
      <c r="W89" s="15">
        <v>0</v>
      </c>
      <c r="X89" s="15">
        <v>0</v>
      </c>
      <c r="Y89" s="15">
        <v>-106286</v>
      </c>
      <c r="Z89" s="15">
        <v>0</v>
      </c>
      <c r="AA89" s="15">
        <v>0</v>
      </c>
      <c r="AB89" s="15">
        <v>3901629</v>
      </c>
      <c r="AC89" s="15">
        <v>0</v>
      </c>
      <c r="AD89" s="15">
        <v>0</v>
      </c>
      <c r="AE89" s="15">
        <v>0</v>
      </c>
      <c r="AF89" s="64">
        <v>0</v>
      </c>
      <c r="AG89" s="67">
        <v>0</v>
      </c>
      <c r="AH89" s="66">
        <v>0</v>
      </c>
    </row>
    <row r="90" spans="1:34" s="9" customFormat="1" ht="15" x14ac:dyDescent="0.25">
      <c r="A90" s="61">
        <v>202</v>
      </c>
      <c r="B90" s="62" t="s">
        <v>109</v>
      </c>
      <c r="C90" s="63"/>
      <c r="D90"/>
      <c r="E90"/>
      <c r="F90"/>
      <c r="G90" s="63"/>
      <c r="H90" s="15">
        <v>750746</v>
      </c>
      <c r="I90" s="15"/>
      <c r="J90" s="15">
        <v>52218</v>
      </c>
      <c r="K90" s="15">
        <v>27228</v>
      </c>
      <c r="L90" s="15">
        <v>0</v>
      </c>
      <c r="M90" s="15">
        <v>-26261</v>
      </c>
      <c r="N90" s="15">
        <v>-141538</v>
      </c>
      <c r="O90" s="15">
        <v>0</v>
      </c>
      <c r="P90" s="15">
        <v>-31467</v>
      </c>
      <c r="Q90" s="15">
        <v>-119820</v>
      </c>
      <c r="R90" s="15">
        <v>739106</v>
      </c>
      <c r="S90" s="15">
        <v>619286</v>
      </c>
      <c r="T90" s="29"/>
      <c r="U90" s="29"/>
      <c r="V90" s="15">
        <v>1453583</v>
      </c>
      <c r="W90" s="15">
        <v>0</v>
      </c>
      <c r="X90" s="15">
        <v>0</v>
      </c>
      <c r="Y90" s="15">
        <v>-38547</v>
      </c>
      <c r="Z90" s="15">
        <v>0</v>
      </c>
      <c r="AA90" s="15">
        <v>0</v>
      </c>
      <c r="AB90" s="15">
        <v>1415036</v>
      </c>
      <c r="AC90" s="15">
        <v>0</v>
      </c>
      <c r="AD90" s="15">
        <v>0</v>
      </c>
      <c r="AE90" s="15">
        <v>0</v>
      </c>
      <c r="AF90" s="64">
        <v>0</v>
      </c>
      <c r="AG90" s="67">
        <v>0</v>
      </c>
      <c r="AH90" s="66">
        <v>0</v>
      </c>
    </row>
    <row r="91" spans="1:34" s="9" customFormat="1" ht="15" x14ac:dyDescent="0.25">
      <c r="A91" s="61">
        <v>203</v>
      </c>
      <c r="B91" s="62" t="s">
        <v>110</v>
      </c>
      <c r="C91" s="63"/>
      <c r="D91"/>
      <c r="E91"/>
      <c r="F91"/>
      <c r="G91" s="63"/>
      <c r="H91" s="15">
        <v>1832120</v>
      </c>
      <c r="I91" s="15"/>
      <c r="J91" s="15">
        <v>116460</v>
      </c>
      <c r="K91" s="15">
        <v>60726</v>
      </c>
      <c r="L91" s="15">
        <v>0</v>
      </c>
      <c r="M91" s="15">
        <v>-58572</v>
      </c>
      <c r="N91" s="15">
        <v>-315666</v>
      </c>
      <c r="O91" s="15">
        <v>0</v>
      </c>
      <c r="P91" s="15">
        <v>-70180</v>
      </c>
      <c r="Q91" s="15">
        <v>-267232</v>
      </c>
      <c r="R91" s="15">
        <v>1648400</v>
      </c>
      <c r="S91" s="15">
        <v>1381168</v>
      </c>
      <c r="T91" s="29"/>
      <c r="U91" s="29"/>
      <c r="V91" s="15">
        <v>3817695</v>
      </c>
      <c r="W91" s="15">
        <v>0</v>
      </c>
      <c r="X91" s="15">
        <v>0</v>
      </c>
      <c r="Y91" s="15">
        <v>-101241</v>
      </c>
      <c r="Z91" s="15">
        <v>0</v>
      </c>
      <c r="AA91" s="15">
        <v>0</v>
      </c>
      <c r="AB91" s="15">
        <v>3716454</v>
      </c>
      <c r="AC91" s="15">
        <v>0</v>
      </c>
      <c r="AD91" s="15">
        <v>0</v>
      </c>
      <c r="AE91" s="15">
        <v>0</v>
      </c>
      <c r="AF91" s="64">
        <v>0</v>
      </c>
      <c r="AG91" s="67">
        <v>0</v>
      </c>
      <c r="AH91" s="66">
        <v>0</v>
      </c>
    </row>
    <row r="92" spans="1:34" s="9" customFormat="1" ht="15" x14ac:dyDescent="0.25">
      <c r="A92" s="61">
        <v>204</v>
      </c>
      <c r="B92" s="62" t="s">
        <v>111</v>
      </c>
      <c r="C92" s="63"/>
      <c r="D92"/>
      <c r="E92"/>
      <c r="F92"/>
      <c r="G92" s="63"/>
      <c r="H92" s="15">
        <v>15471916</v>
      </c>
      <c r="I92" s="15"/>
      <c r="J92" s="15">
        <v>1104237</v>
      </c>
      <c r="K92" s="15">
        <v>575779</v>
      </c>
      <c r="L92" s="15">
        <v>0</v>
      </c>
      <c r="M92" s="15">
        <v>-555335</v>
      </c>
      <c r="N92" s="15">
        <v>-2993040</v>
      </c>
      <c r="O92" s="15">
        <v>0</v>
      </c>
      <c r="P92" s="15">
        <v>-665421</v>
      </c>
      <c r="Q92" s="15">
        <v>-2533780</v>
      </c>
      <c r="R92" s="15">
        <v>15629563</v>
      </c>
      <c r="S92" s="15">
        <v>13095783</v>
      </c>
      <c r="T92" s="29"/>
      <c r="U92" s="29"/>
      <c r="V92" s="15">
        <v>29283672</v>
      </c>
      <c r="W92" s="15">
        <v>0</v>
      </c>
      <c r="X92" s="15">
        <v>0</v>
      </c>
      <c r="Y92" s="15">
        <v>-776572</v>
      </c>
      <c r="Z92" s="15">
        <v>0</v>
      </c>
      <c r="AA92" s="15">
        <v>0</v>
      </c>
      <c r="AB92" s="15">
        <v>28507100</v>
      </c>
      <c r="AC92" s="15">
        <v>0</v>
      </c>
      <c r="AD92" s="15">
        <v>0</v>
      </c>
      <c r="AE92" s="15">
        <v>0</v>
      </c>
      <c r="AF92" s="64">
        <v>0</v>
      </c>
      <c r="AG92" s="67">
        <v>0</v>
      </c>
      <c r="AH92" s="66">
        <v>0</v>
      </c>
    </row>
    <row r="93" spans="1:34" s="9" customFormat="1" ht="15" x14ac:dyDescent="0.25">
      <c r="A93" s="61">
        <v>206</v>
      </c>
      <c r="B93" s="62" t="s">
        <v>112</v>
      </c>
      <c r="C93" s="63"/>
      <c r="D93"/>
      <c r="E93"/>
      <c r="F93"/>
      <c r="G93" s="63"/>
      <c r="H93" s="15">
        <v>2655024</v>
      </c>
      <c r="I93" s="15"/>
      <c r="J93" s="15">
        <v>167637</v>
      </c>
      <c r="K93" s="15">
        <v>87410</v>
      </c>
      <c r="L93" s="15">
        <v>0</v>
      </c>
      <c r="M93" s="15">
        <v>-84306</v>
      </c>
      <c r="N93" s="15">
        <v>-454379</v>
      </c>
      <c r="O93" s="15">
        <v>0</v>
      </c>
      <c r="P93" s="15">
        <v>-101019</v>
      </c>
      <c r="Q93" s="15">
        <v>-384657</v>
      </c>
      <c r="R93" s="15">
        <v>2372756</v>
      </c>
      <c r="S93" s="15">
        <v>1988099</v>
      </c>
      <c r="T93" s="29"/>
      <c r="U93" s="29"/>
      <c r="V93" s="15">
        <v>5615470</v>
      </c>
      <c r="W93" s="15">
        <v>0</v>
      </c>
      <c r="X93" s="15">
        <v>0</v>
      </c>
      <c r="Y93" s="15">
        <v>-148916</v>
      </c>
      <c r="Z93" s="15">
        <v>0</v>
      </c>
      <c r="AA93" s="15">
        <v>0</v>
      </c>
      <c r="AB93" s="15">
        <v>5466554</v>
      </c>
      <c r="AC93" s="15">
        <v>0</v>
      </c>
      <c r="AD93" s="15">
        <v>0</v>
      </c>
      <c r="AE93" s="15">
        <v>0</v>
      </c>
      <c r="AF93" s="64">
        <v>0</v>
      </c>
      <c r="AG93" s="67">
        <v>0</v>
      </c>
      <c r="AH93" s="66">
        <v>0</v>
      </c>
    </row>
    <row r="94" spans="1:34" s="9" customFormat="1" ht="15" x14ac:dyDescent="0.25">
      <c r="A94" s="61">
        <v>207</v>
      </c>
      <c r="B94" s="62" t="s">
        <v>113</v>
      </c>
      <c r="C94" s="63"/>
      <c r="D94"/>
      <c r="E94"/>
      <c r="F94"/>
      <c r="G94" s="63"/>
      <c r="H94" s="15">
        <v>0</v>
      </c>
      <c r="I94" s="15"/>
      <c r="J94" s="15">
        <v>0</v>
      </c>
      <c r="K94" s="15">
        <v>0</v>
      </c>
      <c r="L94" s="15">
        <v>0</v>
      </c>
      <c r="M94" s="15">
        <v>0</v>
      </c>
      <c r="N94" s="15">
        <v>0</v>
      </c>
      <c r="O94" s="15">
        <v>0</v>
      </c>
      <c r="P94" s="15">
        <v>0</v>
      </c>
      <c r="Q94" s="15">
        <v>0</v>
      </c>
      <c r="R94" s="15">
        <v>0</v>
      </c>
      <c r="S94" s="15">
        <v>0</v>
      </c>
      <c r="T94" s="29"/>
      <c r="U94" s="29"/>
      <c r="V94" s="15">
        <v>0</v>
      </c>
      <c r="W94" s="15">
        <v>0</v>
      </c>
      <c r="X94" s="15">
        <v>0</v>
      </c>
      <c r="Y94" s="15">
        <v>0</v>
      </c>
      <c r="Z94" s="15">
        <v>0</v>
      </c>
      <c r="AA94" s="15">
        <v>0</v>
      </c>
      <c r="AB94" s="15">
        <v>0</v>
      </c>
      <c r="AC94" s="15">
        <v>0</v>
      </c>
      <c r="AD94" s="15">
        <v>0</v>
      </c>
      <c r="AE94" s="15">
        <v>0</v>
      </c>
      <c r="AF94" s="64">
        <v>0</v>
      </c>
      <c r="AG94" s="67">
        <v>0</v>
      </c>
      <c r="AH94" s="66">
        <v>0</v>
      </c>
    </row>
    <row r="95" spans="1:34" s="9" customFormat="1" ht="15" x14ac:dyDescent="0.25">
      <c r="A95" s="61">
        <v>208</v>
      </c>
      <c r="B95" s="62" t="s">
        <v>114</v>
      </c>
      <c r="C95" s="63"/>
      <c r="D95"/>
      <c r="E95"/>
      <c r="F95"/>
      <c r="G95" s="63"/>
      <c r="H95" s="15">
        <v>52805588</v>
      </c>
      <c r="I95" s="15"/>
      <c r="J95" s="15">
        <v>3833668</v>
      </c>
      <c r="K95" s="15">
        <v>1998977</v>
      </c>
      <c r="L95" s="15">
        <v>0</v>
      </c>
      <c r="M95" s="15">
        <v>-1928018</v>
      </c>
      <c r="N95" s="15">
        <v>-10391173</v>
      </c>
      <c r="O95" s="15">
        <v>0</v>
      </c>
      <c r="P95" s="15">
        <v>-2310195</v>
      </c>
      <c r="Q95" s="15">
        <v>-8796741</v>
      </c>
      <c r="R95" s="15">
        <v>54262392</v>
      </c>
      <c r="S95" s="15">
        <v>45465651</v>
      </c>
      <c r="T95" s="29"/>
      <c r="U95" s="29"/>
      <c r="V95" s="15">
        <v>98534132</v>
      </c>
      <c r="W95" s="15">
        <v>0</v>
      </c>
      <c r="X95" s="15">
        <v>0</v>
      </c>
      <c r="Y95" s="15">
        <v>-2613020</v>
      </c>
      <c r="Z95" s="15">
        <v>0</v>
      </c>
      <c r="AA95" s="15">
        <v>0</v>
      </c>
      <c r="AB95" s="15">
        <v>95921112</v>
      </c>
      <c r="AC95" s="15">
        <v>0</v>
      </c>
      <c r="AD95" s="15">
        <v>0</v>
      </c>
      <c r="AE95" s="15">
        <v>0</v>
      </c>
      <c r="AF95" s="64">
        <v>0</v>
      </c>
      <c r="AG95" s="67">
        <v>0</v>
      </c>
      <c r="AH95" s="66">
        <v>0</v>
      </c>
    </row>
    <row r="96" spans="1:34" s="9" customFormat="1" ht="15" x14ac:dyDescent="0.25">
      <c r="A96" s="61">
        <v>209</v>
      </c>
      <c r="B96" s="62" t="s">
        <v>115</v>
      </c>
      <c r="C96" s="63"/>
      <c r="D96"/>
      <c r="E96"/>
      <c r="F96"/>
      <c r="G96" s="63"/>
      <c r="H96" s="15">
        <v>0</v>
      </c>
      <c r="I96" s="15"/>
      <c r="J96" s="15">
        <v>0</v>
      </c>
      <c r="K96" s="15">
        <v>0</v>
      </c>
      <c r="L96" s="15">
        <v>0</v>
      </c>
      <c r="M96" s="15">
        <v>0</v>
      </c>
      <c r="N96" s="15">
        <v>0</v>
      </c>
      <c r="O96" s="15">
        <v>0</v>
      </c>
      <c r="P96" s="15">
        <v>0</v>
      </c>
      <c r="Q96" s="15">
        <v>0</v>
      </c>
      <c r="R96" s="15">
        <v>0</v>
      </c>
      <c r="S96" s="15">
        <v>0</v>
      </c>
      <c r="T96" s="29"/>
      <c r="U96" s="29"/>
      <c r="V96" s="15">
        <v>0</v>
      </c>
      <c r="W96" s="15">
        <v>0</v>
      </c>
      <c r="X96" s="15">
        <v>0</v>
      </c>
      <c r="Y96" s="15">
        <v>0</v>
      </c>
      <c r="Z96" s="15">
        <v>0</v>
      </c>
      <c r="AA96" s="15">
        <v>0</v>
      </c>
      <c r="AB96" s="15">
        <v>0</v>
      </c>
      <c r="AC96" s="15">
        <v>0</v>
      </c>
      <c r="AD96" s="15">
        <v>0</v>
      </c>
      <c r="AE96" s="15">
        <v>0</v>
      </c>
      <c r="AF96" s="64">
        <v>0</v>
      </c>
      <c r="AG96" s="67">
        <v>0</v>
      </c>
      <c r="AH96" s="66">
        <v>0</v>
      </c>
    </row>
    <row r="97" spans="1:34" s="9" customFormat="1" ht="15" x14ac:dyDescent="0.25">
      <c r="A97" s="61">
        <v>211</v>
      </c>
      <c r="B97" s="62" t="s">
        <v>116</v>
      </c>
      <c r="C97" s="63"/>
      <c r="D97"/>
      <c r="E97"/>
      <c r="F97"/>
      <c r="G97" s="63"/>
      <c r="H97" s="15">
        <v>4442517</v>
      </c>
      <c r="I97" s="15"/>
      <c r="J97" s="15">
        <v>308644</v>
      </c>
      <c r="K97" s="15">
        <v>160935</v>
      </c>
      <c r="L97" s="15">
        <v>0</v>
      </c>
      <c r="M97" s="15">
        <v>-155221</v>
      </c>
      <c r="N97" s="15">
        <v>-836580</v>
      </c>
      <c r="O97" s="15">
        <v>0</v>
      </c>
      <c r="P97" s="15">
        <v>-185991</v>
      </c>
      <c r="Q97" s="15">
        <v>-708213</v>
      </c>
      <c r="R97" s="15">
        <v>4368598</v>
      </c>
      <c r="S97" s="15">
        <v>3660385</v>
      </c>
      <c r="T97" s="29"/>
      <c r="U97" s="29"/>
      <c r="V97" s="15">
        <v>8386089</v>
      </c>
      <c r="W97" s="15">
        <v>0</v>
      </c>
      <c r="X97" s="15">
        <v>0</v>
      </c>
      <c r="Y97" s="15">
        <v>-222390</v>
      </c>
      <c r="Z97" s="15">
        <v>0</v>
      </c>
      <c r="AA97" s="15">
        <v>0</v>
      </c>
      <c r="AB97" s="15">
        <v>8163699</v>
      </c>
      <c r="AC97" s="15">
        <v>0</v>
      </c>
      <c r="AD97" s="15">
        <v>0</v>
      </c>
      <c r="AE97" s="15">
        <v>0</v>
      </c>
      <c r="AF97" s="64">
        <v>0</v>
      </c>
      <c r="AG97" s="67">
        <v>0</v>
      </c>
      <c r="AH97" s="66">
        <v>0</v>
      </c>
    </row>
    <row r="98" spans="1:34" s="9" customFormat="1" ht="15" x14ac:dyDescent="0.25">
      <c r="A98" s="61">
        <v>212</v>
      </c>
      <c r="B98" s="62" t="s">
        <v>117</v>
      </c>
      <c r="C98" s="63"/>
      <c r="D98"/>
      <c r="E98"/>
      <c r="F98"/>
      <c r="G98" s="63"/>
      <c r="H98" s="15">
        <v>4586069</v>
      </c>
      <c r="I98" s="15"/>
      <c r="J98" s="15">
        <v>313326</v>
      </c>
      <c r="K98" s="15">
        <v>163377</v>
      </c>
      <c r="L98" s="15">
        <v>0</v>
      </c>
      <c r="M98" s="15">
        <v>-157575</v>
      </c>
      <c r="N98" s="15">
        <v>-849272</v>
      </c>
      <c r="O98" s="15">
        <v>0</v>
      </c>
      <c r="P98" s="15">
        <v>-188813</v>
      </c>
      <c r="Q98" s="15">
        <v>-718957</v>
      </c>
      <c r="R98" s="15">
        <v>4434871</v>
      </c>
      <c r="S98" s="15">
        <v>3715914</v>
      </c>
      <c r="T98" s="29"/>
      <c r="U98" s="29"/>
      <c r="V98" s="15">
        <v>8665509</v>
      </c>
      <c r="W98" s="15">
        <v>0</v>
      </c>
      <c r="X98" s="15">
        <v>0</v>
      </c>
      <c r="Y98" s="15">
        <v>-229800</v>
      </c>
      <c r="Z98" s="15">
        <v>0</v>
      </c>
      <c r="AA98" s="15">
        <v>0</v>
      </c>
      <c r="AB98" s="15">
        <v>8435709</v>
      </c>
      <c r="AC98" s="15">
        <v>0</v>
      </c>
      <c r="AD98" s="15">
        <v>0</v>
      </c>
      <c r="AE98" s="15">
        <v>0</v>
      </c>
      <c r="AF98" s="64">
        <v>0</v>
      </c>
      <c r="AG98" s="67">
        <v>0</v>
      </c>
      <c r="AH98" s="66">
        <v>0</v>
      </c>
    </row>
    <row r="99" spans="1:34" s="9" customFormat="1" ht="15" x14ac:dyDescent="0.25">
      <c r="A99" s="61">
        <v>213</v>
      </c>
      <c r="B99" s="62" t="s">
        <v>118</v>
      </c>
      <c r="C99" s="63"/>
      <c r="D99"/>
      <c r="E99"/>
      <c r="F99"/>
      <c r="G99" s="63"/>
      <c r="H99" s="15">
        <v>5824499</v>
      </c>
      <c r="I99" s="15"/>
      <c r="J99" s="15">
        <v>410396</v>
      </c>
      <c r="K99" s="15">
        <v>213992</v>
      </c>
      <c r="L99" s="15">
        <v>0</v>
      </c>
      <c r="M99" s="15">
        <v>-206395</v>
      </c>
      <c r="N99" s="15">
        <v>-1112380</v>
      </c>
      <c r="O99" s="15">
        <v>0</v>
      </c>
      <c r="P99" s="15">
        <v>-247308</v>
      </c>
      <c r="Q99" s="15">
        <v>-941695</v>
      </c>
      <c r="R99" s="15">
        <v>5808815</v>
      </c>
      <c r="S99" s="15">
        <v>4867120</v>
      </c>
      <c r="T99" s="29"/>
      <c r="U99" s="29"/>
      <c r="V99" s="15">
        <v>10809177</v>
      </c>
      <c r="W99" s="15">
        <v>0</v>
      </c>
      <c r="X99" s="15">
        <v>0</v>
      </c>
      <c r="Y99" s="15">
        <v>-286648</v>
      </c>
      <c r="Z99" s="15">
        <v>0</v>
      </c>
      <c r="AA99" s="15">
        <v>0</v>
      </c>
      <c r="AB99" s="15">
        <v>10522529</v>
      </c>
      <c r="AC99" s="15">
        <v>0</v>
      </c>
      <c r="AD99" s="15">
        <v>0</v>
      </c>
      <c r="AE99" s="15">
        <v>0</v>
      </c>
      <c r="AF99" s="64">
        <v>0</v>
      </c>
      <c r="AG99" s="67">
        <v>0</v>
      </c>
      <c r="AH99" s="66">
        <v>0</v>
      </c>
    </row>
    <row r="100" spans="1:34" s="9" customFormat="1" ht="15" x14ac:dyDescent="0.25">
      <c r="A100" s="61">
        <v>214</v>
      </c>
      <c r="B100" s="62" t="s">
        <v>119</v>
      </c>
      <c r="C100" s="63"/>
      <c r="D100"/>
      <c r="E100"/>
      <c r="F100"/>
      <c r="G100" s="63"/>
      <c r="H100" s="15">
        <v>6002288</v>
      </c>
      <c r="I100" s="15"/>
      <c r="J100" s="15">
        <v>421331</v>
      </c>
      <c r="K100" s="15">
        <v>219694</v>
      </c>
      <c r="L100" s="15">
        <v>0</v>
      </c>
      <c r="M100" s="15">
        <v>-211895</v>
      </c>
      <c r="N100" s="15">
        <v>-1142020</v>
      </c>
      <c r="O100" s="15">
        <v>0</v>
      </c>
      <c r="P100" s="15">
        <v>-253897</v>
      </c>
      <c r="Q100" s="15">
        <v>-966787</v>
      </c>
      <c r="R100" s="15">
        <v>5963597</v>
      </c>
      <c r="S100" s="15">
        <v>4996810</v>
      </c>
      <c r="T100" s="29"/>
      <c r="U100" s="29"/>
      <c r="V100" s="15">
        <v>11380200</v>
      </c>
      <c r="W100" s="15">
        <v>0</v>
      </c>
      <c r="X100" s="15">
        <v>0</v>
      </c>
      <c r="Y100" s="15">
        <v>-301791</v>
      </c>
      <c r="Z100" s="15">
        <v>0</v>
      </c>
      <c r="AA100" s="15">
        <v>0</v>
      </c>
      <c r="AB100" s="15">
        <v>11078409</v>
      </c>
      <c r="AC100" s="15">
        <v>0</v>
      </c>
      <c r="AD100" s="15">
        <v>0</v>
      </c>
      <c r="AE100" s="15">
        <v>0</v>
      </c>
      <c r="AF100" s="64">
        <v>0</v>
      </c>
      <c r="AG100" s="67">
        <v>0</v>
      </c>
      <c r="AH100" s="66">
        <v>0</v>
      </c>
    </row>
    <row r="101" spans="1:34" s="9" customFormat="1" ht="15" x14ac:dyDescent="0.25">
      <c r="A101" s="61">
        <v>215</v>
      </c>
      <c r="B101" s="62" t="s">
        <v>120</v>
      </c>
      <c r="C101" s="63"/>
      <c r="D101"/>
      <c r="E101"/>
      <c r="F101"/>
      <c r="G101" s="63"/>
      <c r="H101" s="15">
        <v>5120781</v>
      </c>
      <c r="I101" s="15"/>
      <c r="J101" s="15">
        <v>350626</v>
      </c>
      <c r="K101" s="15">
        <v>182826</v>
      </c>
      <c r="L101" s="15">
        <v>0</v>
      </c>
      <c r="M101" s="15">
        <v>-176337</v>
      </c>
      <c r="N101" s="15">
        <v>-950373</v>
      </c>
      <c r="O101" s="15">
        <v>0</v>
      </c>
      <c r="P101" s="15">
        <v>-211290</v>
      </c>
      <c r="Q101" s="15">
        <v>-804548</v>
      </c>
      <c r="R101" s="15">
        <v>4962820</v>
      </c>
      <c r="S101" s="15">
        <v>4158272</v>
      </c>
      <c r="T101" s="29"/>
      <c r="U101" s="29"/>
      <c r="V101" s="15">
        <v>9898545</v>
      </c>
      <c r="W101" s="15">
        <v>0</v>
      </c>
      <c r="X101" s="15">
        <v>0</v>
      </c>
      <c r="Y101" s="15">
        <v>-262499</v>
      </c>
      <c r="Z101" s="15">
        <v>0</v>
      </c>
      <c r="AA101" s="15">
        <v>0</v>
      </c>
      <c r="AB101" s="15">
        <v>9636046</v>
      </c>
      <c r="AC101" s="15">
        <v>0</v>
      </c>
      <c r="AD101" s="15">
        <v>0</v>
      </c>
      <c r="AE101" s="15">
        <v>0</v>
      </c>
      <c r="AF101" s="64">
        <v>0</v>
      </c>
      <c r="AG101" s="67">
        <v>0</v>
      </c>
      <c r="AH101" s="66">
        <v>0</v>
      </c>
    </row>
    <row r="102" spans="1:34" s="9" customFormat="1" ht="15" x14ac:dyDescent="0.25">
      <c r="A102" s="61">
        <v>216</v>
      </c>
      <c r="B102" s="62" t="s">
        <v>121</v>
      </c>
      <c r="C102" s="63"/>
      <c r="D102"/>
      <c r="E102"/>
      <c r="F102"/>
      <c r="G102" s="63"/>
      <c r="H102" s="15">
        <v>24260004</v>
      </c>
      <c r="I102" s="15"/>
      <c r="J102" s="15">
        <v>1746147</v>
      </c>
      <c r="K102" s="15">
        <v>910488</v>
      </c>
      <c r="L102" s="15">
        <v>0</v>
      </c>
      <c r="M102" s="15">
        <v>-878166</v>
      </c>
      <c r="N102" s="15">
        <v>-4732938</v>
      </c>
      <c r="O102" s="15">
        <v>0</v>
      </c>
      <c r="P102" s="15">
        <v>-1052240</v>
      </c>
      <c r="Q102" s="15">
        <v>-4006709</v>
      </c>
      <c r="R102" s="15">
        <v>24715260</v>
      </c>
      <c r="S102" s="15">
        <v>20708551</v>
      </c>
      <c r="T102" s="29"/>
      <c r="U102" s="29"/>
      <c r="V102" s="15">
        <v>44980169</v>
      </c>
      <c r="W102" s="15">
        <v>0</v>
      </c>
      <c r="X102" s="15">
        <v>0</v>
      </c>
      <c r="Y102" s="15">
        <v>-1192826</v>
      </c>
      <c r="Z102" s="15">
        <v>0</v>
      </c>
      <c r="AA102" s="15">
        <v>0</v>
      </c>
      <c r="AB102" s="15">
        <v>43787343</v>
      </c>
      <c r="AC102" s="15">
        <v>0</v>
      </c>
      <c r="AD102" s="15">
        <v>0</v>
      </c>
      <c r="AE102" s="15">
        <v>0</v>
      </c>
      <c r="AF102" s="64">
        <v>0</v>
      </c>
      <c r="AG102" s="67">
        <v>0</v>
      </c>
      <c r="AH102" s="66">
        <v>0</v>
      </c>
    </row>
    <row r="103" spans="1:34" s="9" customFormat="1" ht="15" x14ac:dyDescent="0.25">
      <c r="A103" s="61">
        <v>217</v>
      </c>
      <c r="B103" s="62" t="s">
        <v>122</v>
      </c>
      <c r="C103" s="63"/>
      <c r="D103"/>
      <c r="E103"/>
      <c r="F103"/>
      <c r="G103" s="63"/>
      <c r="H103" s="15">
        <v>9578793</v>
      </c>
      <c r="I103" s="15"/>
      <c r="J103" s="15">
        <v>724920</v>
      </c>
      <c r="K103" s="15">
        <v>377993</v>
      </c>
      <c r="L103" s="15">
        <v>0</v>
      </c>
      <c r="M103" s="15">
        <v>-364576</v>
      </c>
      <c r="N103" s="15">
        <v>-1964898</v>
      </c>
      <c r="O103" s="15">
        <v>0</v>
      </c>
      <c r="P103" s="15">
        <v>-436842</v>
      </c>
      <c r="Q103" s="15">
        <v>-1663403</v>
      </c>
      <c r="R103" s="15">
        <v>10260640</v>
      </c>
      <c r="S103" s="15">
        <v>8597237</v>
      </c>
      <c r="T103" s="29"/>
      <c r="U103" s="29"/>
      <c r="V103" s="15">
        <v>18557274</v>
      </c>
      <c r="W103" s="15">
        <v>0</v>
      </c>
      <c r="X103" s="15">
        <v>0</v>
      </c>
      <c r="Y103" s="15">
        <v>-492119</v>
      </c>
      <c r="Z103" s="15">
        <v>0</v>
      </c>
      <c r="AA103" s="15">
        <v>0</v>
      </c>
      <c r="AB103" s="15">
        <v>18065155</v>
      </c>
      <c r="AC103" s="15">
        <v>0</v>
      </c>
      <c r="AD103" s="15">
        <v>0</v>
      </c>
      <c r="AE103" s="15">
        <v>0</v>
      </c>
      <c r="AF103" s="64">
        <v>0</v>
      </c>
      <c r="AG103" s="67">
        <v>0</v>
      </c>
      <c r="AH103" s="66">
        <v>0</v>
      </c>
    </row>
    <row r="104" spans="1:34" s="9" customFormat="1" ht="15" x14ac:dyDescent="0.25">
      <c r="A104" s="61">
        <v>218</v>
      </c>
      <c r="B104" s="62" t="s">
        <v>123</v>
      </c>
      <c r="C104" s="63"/>
      <c r="D104"/>
      <c r="E104"/>
      <c r="F104"/>
      <c r="G104" s="63"/>
      <c r="H104" s="15">
        <v>1049337</v>
      </c>
      <c r="I104" s="15"/>
      <c r="J104" s="15">
        <v>72615</v>
      </c>
      <c r="K104" s="15">
        <v>37863</v>
      </c>
      <c r="L104" s="15">
        <v>0</v>
      </c>
      <c r="M104" s="15">
        <v>-36521</v>
      </c>
      <c r="N104" s="15">
        <v>-196824</v>
      </c>
      <c r="O104" s="15">
        <v>0</v>
      </c>
      <c r="P104" s="15">
        <v>-43758</v>
      </c>
      <c r="Q104" s="15">
        <v>-166625</v>
      </c>
      <c r="R104" s="15">
        <v>1027807</v>
      </c>
      <c r="S104" s="15">
        <v>861182</v>
      </c>
      <c r="T104" s="29"/>
      <c r="U104" s="29"/>
      <c r="V104" s="15">
        <v>1974765</v>
      </c>
      <c r="W104" s="15">
        <v>0</v>
      </c>
      <c r="X104" s="15">
        <v>0</v>
      </c>
      <c r="Y104" s="15">
        <v>-52369</v>
      </c>
      <c r="Z104" s="15">
        <v>0</v>
      </c>
      <c r="AA104" s="15">
        <v>0</v>
      </c>
      <c r="AB104" s="15">
        <v>1922396</v>
      </c>
      <c r="AC104" s="15">
        <v>0</v>
      </c>
      <c r="AD104" s="15">
        <v>0</v>
      </c>
      <c r="AE104" s="15">
        <v>0</v>
      </c>
      <c r="AF104" s="64">
        <v>0</v>
      </c>
      <c r="AG104" s="67">
        <v>0</v>
      </c>
      <c r="AH104" s="66">
        <v>0</v>
      </c>
    </row>
    <row r="105" spans="1:34" s="9" customFormat="1" ht="15" x14ac:dyDescent="0.25">
      <c r="A105" s="61">
        <v>219</v>
      </c>
      <c r="B105" s="62" t="s">
        <v>124</v>
      </c>
      <c r="C105" s="63"/>
      <c r="D105"/>
      <c r="E105"/>
      <c r="F105"/>
      <c r="G105" s="63"/>
      <c r="H105" s="15">
        <v>0</v>
      </c>
      <c r="I105" s="15"/>
      <c r="J105" s="15">
        <v>0</v>
      </c>
      <c r="K105" s="15">
        <v>0</v>
      </c>
      <c r="L105" s="15">
        <v>0</v>
      </c>
      <c r="M105" s="15">
        <v>0</v>
      </c>
      <c r="N105" s="15">
        <v>0</v>
      </c>
      <c r="O105" s="15">
        <v>0</v>
      </c>
      <c r="P105" s="15">
        <v>0</v>
      </c>
      <c r="Q105" s="15">
        <v>0</v>
      </c>
      <c r="R105" s="15">
        <v>0</v>
      </c>
      <c r="S105" s="15">
        <v>0</v>
      </c>
      <c r="T105" s="29"/>
      <c r="U105" s="29"/>
      <c r="V105" s="15">
        <v>0</v>
      </c>
      <c r="W105" s="15">
        <v>0</v>
      </c>
      <c r="X105" s="15">
        <v>0</v>
      </c>
      <c r="Y105" s="15">
        <v>0</v>
      </c>
      <c r="Z105" s="15">
        <v>0</v>
      </c>
      <c r="AA105" s="15">
        <v>0</v>
      </c>
      <c r="AB105" s="15">
        <v>0</v>
      </c>
      <c r="AC105" s="15">
        <v>0</v>
      </c>
      <c r="AD105" s="15">
        <v>0</v>
      </c>
      <c r="AE105" s="15">
        <v>0</v>
      </c>
      <c r="AF105" s="64">
        <v>0</v>
      </c>
      <c r="AG105" s="67">
        <v>0</v>
      </c>
      <c r="AH105" s="66">
        <v>0</v>
      </c>
    </row>
    <row r="106" spans="1:34" s="9" customFormat="1" ht="15" x14ac:dyDescent="0.25">
      <c r="A106" s="61">
        <v>220</v>
      </c>
      <c r="B106" s="62" t="s">
        <v>125</v>
      </c>
      <c r="C106" s="63"/>
      <c r="D106"/>
      <c r="E106"/>
      <c r="F106"/>
      <c r="G106" s="63"/>
      <c r="H106" s="15">
        <v>0</v>
      </c>
      <c r="I106" s="15"/>
      <c r="J106" s="15">
        <v>0</v>
      </c>
      <c r="K106" s="15">
        <v>0</v>
      </c>
      <c r="L106" s="15">
        <v>0</v>
      </c>
      <c r="M106" s="15">
        <v>0</v>
      </c>
      <c r="N106" s="15">
        <v>0</v>
      </c>
      <c r="O106" s="15">
        <v>0</v>
      </c>
      <c r="P106" s="15">
        <v>0</v>
      </c>
      <c r="Q106" s="15">
        <v>0</v>
      </c>
      <c r="R106" s="15">
        <v>0</v>
      </c>
      <c r="S106" s="15">
        <v>0</v>
      </c>
      <c r="T106" s="29"/>
      <c r="U106" s="29"/>
      <c r="V106" s="15">
        <v>0</v>
      </c>
      <c r="W106" s="15">
        <v>0</v>
      </c>
      <c r="X106" s="15">
        <v>0</v>
      </c>
      <c r="Y106" s="15">
        <v>0</v>
      </c>
      <c r="Z106" s="15">
        <v>0</v>
      </c>
      <c r="AA106" s="15">
        <v>0</v>
      </c>
      <c r="AB106" s="15">
        <v>0</v>
      </c>
      <c r="AC106" s="15">
        <v>0</v>
      </c>
      <c r="AD106" s="15">
        <v>0</v>
      </c>
      <c r="AE106" s="15">
        <v>0</v>
      </c>
      <c r="AF106" s="64">
        <v>0</v>
      </c>
      <c r="AG106" s="67">
        <v>0</v>
      </c>
      <c r="AH106" s="66">
        <v>0</v>
      </c>
    </row>
    <row r="107" spans="1:34" s="9" customFormat="1" ht="15" x14ac:dyDescent="0.25">
      <c r="A107" s="61">
        <v>221</v>
      </c>
      <c r="B107" s="62" t="s">
        <v>126</v>
      </c>
      <c r="C107" s="63"/>
      <c r="D107"/>
      <c r="E107"/>
      <c r="F107"/>
      <c r="G107" s="63"/>
      <c r="H107" s="15">
        <v>17122587</v>
      </c>
      <c r="I107" s="15"/>
      <c r="J107" s="15">
        <v>1216544</v>
      </c>
      <c r="K107" s="15">
        <v>634339</v>
      </c>
      <c r="L107" s="15">
        <v>0</v>
      </c>
      <c r="M107" s="15">
        <v>-611821</v>
      </c>
      <c r="N107" s="15">
        <v>-3297447</v>
      </c>
      <c r="O107" s="15">
        <v>0</v>
      </c>
      <c r="P107" s="15">
        <v>-733098</v>
      </c>
      <c r="Q107" s="15">
        <v>-2791483</v>
      </c>
      <c r="R107" s="15">
        <v>17219170</v>
      </c>
      <c r="S107" s="15">
        <v>14427687</v>
      </c>
      <c r="T107" s="29"/>
      <c r="U107" s="29"/>
      <c r="V107" s="15">
        <v>32598825</v>
      </c>
      <c r="W107" s="15">
        <v>0</v>
      </c>
      <c r="X107" s="15">
        <v>0</v>
      </c>
      <c r="Y107" s="15">
        <v>-864486</v>
      </c>
      <c r="Z107" s="15">
        <v>0</v>
      </c>
      <c r="AA107" s="15">
        <v>0</v>
      </c>
      <c r="AB107" s="15">
        <v>31734339</v>
      </c>
      <c r="AC107" s="15">
        <v>0</v>
      </c>
      <c r="AD107" s="15">
        <v>0</v>
      </c>
      <c r="AE107" s="15">
        <v>0</v>
      </c>
      <c r="AF107" s="64">
        <v>0</v>
      </c>
      <c r="AG107" s="67">
        <v>0</v>
      </c>
      <c r="AH107" s="66">
        <v>0</v>
      </c>
    </row>
    <row r="108" spans="1:34" s="9" customFormat="1" ht="15" x14ac:dyDescent="0.25">
      <c r="A108" s="61">
        <v>222</v>
      </c>
      <c r="B108" s="62" t="s">
        <v>127</v>
      </c>
      <c r="C108" s="63"/>
      <c r="D108"/>
      <c r="E108"/>
      <c r="F108"/>
      <c r="G108" s="63"/>
      <c r="H108" s="15">
        <v>1313778</v>
      </c>
      <c r="I108" s="15"/>
      <c r="J108" s="15">
        <v>86606</v>
      </c>
      <c r="K108" s="15">
        <v>45159</v>
      </c>
      <c r="L108" s="15">
        <v>0</v>
      </c>
      <c r="M108" s="15">
        <v>-43556</v>
      </c>
      <c r="N108" s="15">
        <v>-234746</v>
      </c>
      <c r="O108" s="15">
        <v>0</v>
      </c>
      <c r="P108" s="15">
        <v>-52189</v>
      </c>
      <c r="Q108" s="15">
        <v>-198726</v>
      </c>
      <c r="R108" s="15">
        <v>1225834</v>
      </c>
      <c r="S108" s="15">
        <v>1027108</v>
      </c>
      <c r="T108" s="29"/>
      <c r="U108" s="29"/>
      <c r="V108" s="15">
        <v>2491898</v>
      </c>
      <c r="W108" s="15">
        <v>0</v>
      </c>
      <c r="X108" s="15">
        <v>0</v>
      </c>
      <c r="Y108" s="15">
        <v>-66082</v>
      </c>
      <c r="Z108" s="15">
        <v>0</v>
      </c>
      <c r="AA108" s="15">
        <v>0</v>
      </c>
      <c r="AB108" s="15">
        <v>2425816</v>
      </c>
      <c r="AC108" s="15">
        <v>0</v>
      </c>
      <c r="AD108" s="15">
        <v>0</v>
      </c>
      <c r="AE108" s="15">
        <v>0</v>
      </c>
      <c r="AF108" s="64">
        <v>0</v>
      </c>
      <c r="AG108" s="67">
        <v>0</v>
      </c>
      <c r="AH108" s="66">
        <v>0</v>
      </c>
    </row>
    <row r="109" spans="1:34" s="9" customFormat="1" ht="15" x14ac:dyDescent="0.25">
      <c r="A109" s="61">
        <v>223</v>
      </c>
      <c r="B109" s="62" t="s">
        <v>128</v>
      </c>
      <c r="C109" s="63"/>
      <c r="D109"/>
      <c r="E109"/>
      <c r="F109"/>
      <c r="G109" s="63"/>
      <c r="H109" s="15">
        <v>1539121</v>
      </c>
      <c r="I109" s="15"/>
      <c r="J109" s="15">
        <v>118198</v>
      </c>
      <c r="K109" s="15">
        <v>61631</v>
      </c>
      <c r="L109" s="15">
        <v>0</v>
      </c>
      <c r="M109" s="15">
        <v>-59443</v>
      </c>
      <c r="N109" s="15">
        <v>-320375</v>
      </c>
      <c r="O109" s="15">
        <v>0</v>
      </c>
      <c r="P109" s="15">
        <v>-71227</v>
      </c>
      <c r="Q109" s="15">
        <v>-271216</v>
      </c>
      <c r="R109" s="15">
        <v>1672989</v>
      </c>
      <c r="S109" s="15">
        <v>1401773</v>
      </c>
      <c r="T109" s="29"/>
      <c r="U109" s="29"/>
      <c r="V109" s="15">
        <v>2796829</v>
      </c>
      <c r="W109" s="15">
        <v>0</v>
      </c>
      <c r="X109" s="15">
        <v>0</v>
      </c>
      <c r="Y109" s="15">
        <v>-74169</v>
      </c>
      <c r="Z109" s="15">
        <v>0</v>
      </c>
      <c r="AA109" s="15">
        <v>0</v>
      </c>
      <c r="AB109" s="15">
        <v>2722660</v>
      </c>
      <c r="AC109" s="15">
        <v>0</v>
      </c>
      <c r="AD109" s="15">
        <v>0</v>
      </c>
      <c r="AE109" s="15">
        <v>0</v>
      </c>
      <c r="AF109" s="64">
        <v>0</v>
      </c>
      <c r="AG109" s="67">
        <v>0</v>
      </c>
      <c r="AH109" s="66">
        <v>0</v>
      </c>
    </row>
    <row r="110" spans="1:34" s="9" customFormat="1" ht="15" x14ac:dyDescent="0.25">
      <c r="A110" s="61">
        <v>226</v>
      </c>
      <c r="B110" s="62" t="s">
        <v>129</v>
      </c>
      <c r="C110" s="63"/>
      <c r="D110"/>
      <c r="E110"/>
      <c r="F110"/>
      <c r="G110" s="63"/>
      <c r="H110" s="15">
        <v>85498</v>
      </c>
      <c r="I110" s="15"/>
      <c r="J110" s="15">
        <v>6425</v>
      </c>
      <c r="K110" s="15">
        <v>3350</v>
      </c>
      <c r="L110" s="15">
        <v>0</v>
      </c>
      <c r="M110" s="15">
        <v>-3231</v>
      </c>
      <c r="N110" s="15">
        <v>-17415</v>
      </c>
      <c r="O110" s="15">
        <v>0</v>
      </c>
      <c r="P110" s="15">
        <v>-3872</v>
      </c>
      <c r="Q110" s="15">
        <v>-14743</v>
      </c>
      <c r="R110" s="15">
        <v>90942</v>
      </c>
      <c r="S110" s="15">
        <v>76199</v>
      </c>
      <c r="T110" s="29"/>
      <c r="U110" s="29"/>
      <c r="V110" s="15">
        <v>163800</v>
      </c>
      <c r="W110" s="15">
        <v>0</v>
      </c>
      <c r="X110" s="15">
        <v>0</v>
      </c>
      <c r="Y110" s="15">
        <v>-4344</v>
      </c>
      <c r="Z110" s="15">
        <v>0</v>
      </c>
      <c r="AA110" s="15">
        <v>0</v>
      </c>
      <c r="AB110" s="15">
        <v>159456</v>
      </c>
      <c r="AC110" s="15">
        <v>0</v>
      </c>
      <c r="AD110" s="15">
        <v>0</v>
      </c>
      <c r="AE110" s="15">
        <v>0</v>
      </c>
      <c r="AF110" s="64">
        <v>0</v>
      </c>
      <c r="AG110" s="67">
        <v>0</v>
      </c>
      <c r="AH110" s="66">
        <v>0</v>
      </c>
    </row>
    <row r="111" spans="1:34" s="9" customFormat="1" ht="15" x14ac:dyDescent="0.25">
      <c r="A111" s="61">
        <v>229</v>
      </c>
      <c r="B111" s="62" t="s">
        <v>130</v>
      </c>
      <c r="C111" s="63"/>
      <c r="D111"/>
      <c r="E111"/>
      <c r="F111"/>
      <c r="G111" s="63"/>
      <c r="H111" s="15">
        <v>6408057</v>
      </c>
      <c r="I111" s="15"/>
      <c r="J111" s="15">
        <v>449521</v>
      </c>
      <c r="K111" s="15">
        <v>234392</v>
      </c>
      <c r="L111" s="15">
        <v>0</v>
      </c>
      <c r="M111" s="15">
        <v>-226070</v>
      </c>
      <c r="N111" s="15">
        <v>-1218428</v>
      </c>
      <c r="O111" s="15">
        <v>0</v>
      </c>
      <c r="P111" s="15">
        <v>-270884</v>
      </c>
      <c r="Q111" s="15">
        <v>-1031469</v>
      </c>
      <c r="R111" s="15">
        <v>6362594</v>
      </c>
      <c r="S111" s="15">
        <v>5331125</v>
      </c>
      <c r="T111" s="29"/>
      <c r="U111" s="29"/>
      <c r="V111" s="15">
        <v>12216824</v>
      </c>
      <c r="W111" s="15">
        <v>0</v>
      </c>
      <c r="X111" s="15">
        <v>0</v>
      </c>
      <c r="Y111" s="15">
        <v>-323977</v>
      </c>
      <c r="Z111" s="15">
        <v>0</v>
      </c>
      <c r="AA111" s="15">
        <v>0</v>
      </c>
      <c r="AB111" s="15">
        <v>11892847</v>
      </c>
      <c r="AC111" s="15">
        <v>0</v>
      </c>
      <c r="AD111" s="15">
        <v>0</v>
      </c>
      <c r="AE111" s="15">
        <v>0</v>
      </c>
      <c r="AF111" s="64">
        <v>0</v>
      </c>
      <c r="AG111" s="67">
        <v>0</v>
      </c>
      <c r="AH111" s="66">
        <v>0</v>
      </c>
    </row>
    <row r="112" spans="1:34" s="9" customFormat="1" ht="15" x14ac:dyDescent="0.25">
      <c r="A112" s="61">
        <v>230</v>
      </c>
      <c r="B112" s="62" t="s">
        <v>131</v>
      </c>
      <c r="C112" s="63"/>
      <c r="D112"/>
      <c r="E112"/>
      <c r="F112"/>
      <c r="G112" s="63"/>
      <c r="H112" s="15">
        <v>0</v>
      </c>
      <c r="I112" s="15"/>
      <c r="J112" s="15">
        <v>0</v>
      </c>
      <c r="K112" s="15">
        <v>0</v>
      </c>
      <c r="L112" s="15">
        <v>0</v>
      </c>
      <c r="M112" s="15">
        <v>0</v>
      </c>
      <c r="N112" s="15">
        <v>0</v>
      </c>
      <c r="O112" s="15">
        <v>0</v>
      </c>
      <c r="P112" s="15">
        <v>0</v>
      </c>
      <c r="Q112" s="15">
        <v>0</v>
      </c>
      <c r="R112" s="15">
        <v>0</v>
      </c>
      <c r="S112" s="15">
        <v>0</v>
      </c>
      <c r="T112" s="29"/>
      <c r="U112" s="29"/>
      <c r="V112" s="15">
        <v>0</v>
      </c>
      <c r="W112" s="15">
        <v>0</v>
      </c>
      <c r="X112" s="15">
        <v>0</v>
      </c>
      <c r="Y112" s="15">
        <v>0</v>
      </c>
      <c r="Z112" s="15">
        <v>0</v>
      </c>
      <c r="AA112" s="15">
        <v>0</v>
      </c>
      <c r="AB112" s="15">
        <v>0</v>
      </c>
      <c r="AC112" s="15">
        <v>0</v>
      </c>
      <c r="AD112" s="15">
        <v>0</v>
      </c>
      <c r="AE112" s="15">
        <v>0</v>
      </c>
      <c r="AF112" s="64">
        <v>0</v>
      </c>
      <c r="AG112" s="67">
        <v>0</v>
      </c>
      <c r="AH112" s="66">
        <v>0</v>
      </c>
    </row>
    <row r="113" spans="1:34" s="9" customFormat="1" ht="15" x14ac:dyDescent="0.25">
      <c r="A113" s="61">
        <v>231</v>
      </c>
      <c r="B113" s="62" t="s">
        <v>132</v>
      </c>
      <c r="C113" s="63"/>
      <c r="D113"/>
      <c r="E113"/>
      <c r="F113"/>
      <c r="G113" s="63"/>
      <c r="H113" s="15">
        <v>0</v>
      </c>
      <c r="I113" s="15"/>
      <c r="J113" s="15">
        <v>0</v>
      </c>
      <c r="K113" s="15">
        <v>0</v>
      </c>
      <c r="L113" s="15">
        <v>0</v>
      </c>
      <c r="M113" s="15">
        <v>0</v>
      </c>
      <c r="N113" s="15">
        <v>0</v>
      </c>
      <c r="O113" s="15">
        <v>0</v>
      </c>
      <c r="P113" s="15">
        <v>0</v>
      </c>
      <c r="Q113" s="15">
        <v>0</v>
      </c>
      <c r="R113" s="15">
        <v>0</v>
      </c>
      <c r="S113" s="15">
        <v>0</v>
      </c>
      <c r="T113" s="29"/>
      <c r="U113" s="29"/>
      <c r="V113" s="15">
        <v>0</v>
      </c>
      <c r="W113" s="15">
        <v>0</v>
      </c>
      <c r="X113" s="15">
        <v>0</v>
      </c>
      <c r="Y113" s="15">
        <v>0</v>
      </c>
      <c r="Z113" s="15">
        <v>0</v>
      </c>
      <c r="AA113" s="15">
        <v>0</v>
      </c>
      <c r="AB113" s="15">
        <v>0</v>
      </c>
      <c r="AC113" s="15">
        <v>0</v>
      </c>
      <c r="AD113" s="15">
        <v>0</v>
      </c>
      <c r="AE113" s="15">
        <v>0</v>
      </c>
      <c r="AF113" s="64">
        <v>0</v>
      </c>
      <c r="AG113" s="67">
        <v>0</v>
      </c>
      <c r="AH113" s="66">
        <v>0</v>
      </c>
    </row>
    <row r="114" spans="1:34" s="9" customFormat="1" ht="15" x14ac:dyDescent="0.25">
      <c r="A114" s="61">
        <v>232</v>
      </c>
      <c r="B114" s="62" t="s">
        <v>133</v>
      </c>
      <c r="C114" s="63"/>
      <c r="D114"/>
      <c r="E114"/>
      <c r="F114"/>
      <c r="G114" s="63"/>
      <c r="H114" s="15">
        <v>0</v>
      </c>
      <c r="I114" s="15"/>
      <c r="J114" s="15">
        <v>0</v>
      </c>
      <c r="K114" s="15">
        <v>0</v>
      </c>
      <c r="L114" s="15">
        <v>0</v>
      </c>
      <c r="M114" s="15">
        <v>0</v>
      </c>
      <c r="N114" s="15">
        <v>0</v>
      </c>
      <c r="O114" s="15">
        <v>0</v>
      </c>
      <c r="P114" s="15">
        <v>0</v>
      </c>
      <c r="Q114" s="15">
        <v>0</v>
      </c>
      <c r="R114" s="15">
        <v>0</v>
      </c>
      <c r="S114" s="15">
        <v>0</v>
      </c>
      <c r="T114" s="29"/>
      <c r="U114" s="29"/>
      <c r="V114" s="15">
        <v>0</v>
      </c>
      <c r="W114" s="15">
        <v>0</v>
      </c>
      <c r="X114" s="15">
        <v>0</v>
      </c>
      <c r="Y114" s="15">
        <v>0</v>
      </c>
      <c r="Z114" s="15">
        <v>0</v>
      </c>
      <c r="AA114" s="15">
        <v>0</v>
      </c>
      <c r="AB114" s="15">
        <v>0</v>
      </c>
      <c r="AC114" s="15">
        <v>0</v>
      </c>
      <c r="AD114" s="15">
        <v>0</v>
      </c>
      <c r="AE114" s="15">
        <v>0</v>
      </c>
      <c r="AF114" s="64">
        <v>0</v>
      </c>
      <c r="AG114" s="67">
        <v>0</v>
      </c>
      <c r="AH114" s="66">
        <v>0</v>
      </c>
    </row>
    <row r="115" spans="1:34" s="9" customFormat="1" ht="15" x14ac:dyDescent="0.25">
      <c r="A115" s="61">
        <v>233</v>
      </c>
      <c r="B115" s="62" t="s">
        <v>134</v>
      </c>
      <c r="C115" s="63"/>
      <c r="D115"/>
      <c r="E115"/>
      <c r="F115"/>
      <c r="G115" s="63"/>
      <c r="H115" s="15">
        <v>60659</v>
      </c>
      <c r="I115" s="15"/>
      <c r="J115" s="15">
        <v>3977</v>
      </c>
      <c r="K115" s="15">
        <v>2074</v>
      </c>
      <c r="L115" s="15">
        <v>0</v>
      </c>
      <c r="M115" s="15">
        <v>-2003</v>
      </c>
      <c r="N115" s="15">
        <v>-10779</v>
      </c>
      <c r="O115" s="15">
        <v>0</v>
      </c>
      <c r="P115" s="15">
        <v>-2396</v>
      </c>
      <c r="Q115" s="15">
        <v>-9127</v>
      </c>
      <c r="R115" s="15">
        <v>56288</v>
      </c>
      <c r="S115" s="15">
        <v>47161</v>
      </c>
      <c r="T115" s="29"/>
      <c r="U115" s="29"/>
      <c r="V115" s="15">
        <v>128982</v>
      </c>
      <c r="W115" s="15">
        <v>0</v>
      </c>
      <c r="X115" s="15">
        <v>0</v>
      </c>
      <c r="Y115" s="15">
        <v>-3420</v>
      </c>
      <c r="Z115" s="15">
        <v>0</v>
      </c>
      <c r="AA115" s="15">
        <v>0</v>
      </c>
      <c r="AB115" s="15">
        <v>125562</v>
      </c>
      <c r="AC115" s="15">
        <v>0</v>
      </c>
      <c r="AD115" s="15">
        <v>0</v>
      </c>
      <c r="AE115" s="15">
        <v>0</v>
      </c>
      <c r="AF115" s="64">
        <v>0</v>
      </c>
      <c r="AG115" s="67">
        <v>0</v>
      </c>
      <c r="AH115" s="66">
        <v>0</v>
      </c>
    </row>
    <row r="116" spans="1:34" s="9" customFormat="1" ht="15" x14ac:dyDescent="0.25">
      <c r="A116" s="61">
        <v>234</v>
      </c>
      <c r="B116" s="62" t="s">
        <v>135</v>
      </c>
      <c r="C116" s="63"/>
      <c r="D116"/>
      <c r="E116"/>
      <c r="F116"/>
      <c r="G116" s="63"/>
      <c r="H116" s="15">
        <v>554011</v>
      </c>
      <c r="I116" s="15"/>
      <c r="J116" s="15">
        <v>41132</v>
      </c>
      <c r="K116" s="15">
        <v>21448</v>
      </c>
      <c r="L116" s="15">
        <v>0</v>
      </c>
      <c r="M116" s="15">
        <v>-20687</v>
      </c>
      <c r="N116" s="15">
        <v>-111490</v>
      </c>
      <c r="O116" s="15">
        <v>0</v>
      </c>
      <c r="P116" s="15">
        <v>-24787</v>
      </c>
      <c r="Q116" s="15">
        <v>-94384</v>
      </c>
      <c r="R116" s="15">
        <v>582195</v>
      </c>
      <c r="S116" s="15">
        <v>487811</v>
      </c>
      <c r="T116" s="29"/>
      <c r="U116" s="29"/>
      <c r="V116" s="15">
        <v>1000601</v>
      </c>
      <c r="W116" s="15">
        <v>0</v>
      </c>
      <c r="X116" s="15">
        <v>0</v>
      </c>
      <c r="Y116" s="15">
        <v>-26535</v>
      </c>
      <c r="Z116" s="15">
        <v>0</v>
      </c>
      <c r="AA116" s="15">
        <v>0</v>
      </c>
      <c r="AB116" s="15">
        <v>974066</v>
      </c>
      <c r="AC116" s="15">
        <v>0</v>
      </c>
      <c r="AD116" s="15">
        <v>0</v>
      </c>
      <c r="AE116" s="15">
        <v>0</v>
      </c>
      <c r="AF116" s="64">
        <v>0</v>
      </c>
      <c r="AG116" s="67">
        <v>0</v>
      </c>
      <c r="AH116" s="66">
        <v>0</v>
      </c>
    </row>
    <row r="117" spans="1:34" s="9" customFormat="1" ht="15" x14ac:dyDescent="0.25">
      <c r="A117" s="61">
        <v>236</v>
      </c>
      <c r="B117" s="62" t="s">
        <v>136</v>
      </c>
      <c r="C117" s="63"/>
      <c r="D117"/>
      <c r="E117"/>
      <c r="F117"/>
      <c r="G117" s="63"/>
      <c r="H117" s="15">
        <v>46230342</v>
      </c>
      <c r="I117" s="15"/>
      <c r="J117" s="15">
        <v>3336574</v>
      </c>
      <c r="K117" s="15">
        <v>1739779</v>
      </c>
      <c r="L117" s="15">
        <v>0</v>
      </c>
      <c r="M117" s="15">
        <v>-1678022</v>
      </c>
      <c r="N117" s="15">
        <v>-9043796</v>
      </c>
      <c r="O117" s="15">
        <v>0</v>
      </c>
      <c r="P117" s="15">
        <v>-2010643</v>
      </c>
      <c r="Q117" s="15">
        <v>-7656108</v>
      </c>
      <c r="R117" s="15">
        <v>47226431</v>
      </c>
      <c r="S117" s="15">
        <v>39570323</v>
      </c>
      <c r="T117" s="29"/>
      <c r="U117" s="29"/>
      <c r="V117" s="15">
        <v>86414364</v>
      </c>
      <c r="W117" s="15">
        <v>0</v>
      </c>
      <c r="X117" s="15">
        <v>0</v>
      </c>
      <c r="Y117" s="15">
        <v>-2291617</v>
      </c>
      <c r="Z117" s="15">
        <v>0</v>
      </c>
      <c r="AA117" s="15">
        <v>0</v>
      </c>
      <c r="AB117" s="15">
        <v>84122747</v>
      </c>
      <c r="AC117" s="15">
        <v>0</v>
      </c>
      <c r="AD117" s="15">
        <v>0</v>
      </c>
      <c r="AE117" s="15">
        <v>0</v>
      </c>
      <c r="AF117" s="64">
        <v>0</v>
      </c>
      <c r="AG117" s="67">
        <v>0</v>
      </c>
      <c r="AH117" s="66">
        <v>0</v>
      </c>
    </row>
    <row r="118" spans="1:34" s="9" customFormat="1" ht="15" x14ac:dyDescent="0.25">
      <c r="A118" s="61">
        <v>238</v>
      </c>
      <c r="B118" s="62" t="s">
        <v>137</v>
      </c>
      <c r="C118" s="63"/>
      <c r="D118"/>
      <c r="E118"/>
      <c r="F118"/>
      <c r="G118" s="63"/>
      <c r="H118" s="15">
        <v>1514933</v>
      </c>
      <c r="I118" s="15"/>
      <c r="J118" s="15">
        <v>109314</v>
      </c>
      <c r="K118" s="15">
        <v>57000</v>
      </c>
      <c r="L118" s="15">
        <v>0</v>
      </c>
      <c r="M118" s="15">
        <v>-54976</v>
      </c>
      <c r="N118" s="15">
        <v>-296297</v>
      </c>
      <c r="O118" s="15">
        <v>0</v>
      </c>
      <c r="P118" s="15">
        <v>-65874</v>
      </c>
      <c r="Q118" s="15">
        <v>-250833</v>
      </c>
      <c r="R118" s="15">
        <v>1547256</v>
      </c>
      <c r="S118" s="15">
        <v>1296423</v>
      </c>
      <c r="T118" s="29"/>
      <c r="U118" s="29"/>
      <c r="V118" s="15">
        <v>2737042</v>
      </c>
      <c r="W118" s="15">
        <v>0</v>
      </c>
      <c r="X118" s="15">
        <v>0</v>
      </c>
      <c r="Y118" s="15">
        <v>-72583</v>
      </c>
      <c r="Z118" s="15">
        <v>0</v>
      </c>
      <c r="AA118" s="15">
        <v>0</v>
      </c>
      <c r="AB118" s="15">
        <v>2664459</v>
      </c>
      <c r="AC118" s="15">
        <v>0</v>
      </c>
      <c r="AD118" s="15">
        <v>0</v>
      </c>
      <c r="AE118" s="15">
        <v>0</v>
      </c>
      <c r="AF118" s="64">
        <v>0</v>
      </c>
      <c r="AG118" s="67">
        <v>0</v>
      </c>
      <c r="AH118" s="66">
        <v>0</v>
      </c>
    </row>
    <row r="119" spans="1:34" s="9" customFormat="1" ht="15" x14ac:dyDescent="0.25">
      <c r="A119" s="61">
        <v>239</v>
      </c>
      <c r="B119" s="62" t="s">
        <v>138</v>
      </c>
      <c r="C119" s="63"/>
      <c r="D119"/>
      <c r="E119"/>
      <c r="F119"/>
      <c r="G119" s="63"/>
      <c r="H119" s="15">
        <v>237768</v>
      </c>
      <c r="I119" s="15"/>
      <c r="J119" s="15">
        <v>17661</v>
      </c>
      <c r="K119" s="15">
        <v>9209</v>
      </c>
      <c r="L119" s="15">
        <v>0</v>
      </c>
      <c r="M119" s="15">
        <v>-8885</v>
      </c>
      <c r="N119" s="15">
        <v>-47870</v>
      </c>
      <c r="O119" s="15">
        <v>0</v>
      </c>
      <c r="P119" s="15">
        <v>-10643</v>
      </c>
      <c r="Q119" s="15">
        <v>-40528</v>
      </c>
      <c r="R119" s="15">
        <v>249978</v>
      </c>
      <c r="S119" s="15">
        <v>209450</v>
      </c>
      <c r="T119" s="29"/>
      <c r="U119" s="29"/>
      <c r="V119" s="15">
        <v>436837</v>
      </c>
      <c r="W119" s="15">
        <v>0</v>
      </c>
      <c r="X119" s="15">
        <v>0</v>
      </c>
      <c r="Y119" s="15">
        <v>-11584</v>
      </c>
      <c r="Z119" s="15">
        <v>0</v>
      </c>
      <c r="AA119" s="15">
        <v>0</v>
      </c>
      <c r="AB119" s="15">
        <v>425253</v>
      </c>
      <c r="AC119" s="15">
        <v>0</v>
      </c>
      <c r="AD119" s="15">
        <v>0</v>
      </c>
      <c r="AE119" s="15">
        <v>0</v>
      </c>
      <c r="AF119" s="64">
        <v>0</v>
      </c>
      <c r="AG119" s="67">
        <v>0</v>
      </c>
      <c r="AH119" s="66">
        <v>0</v>
      </c>
    </row>
    <row r="120" spans="1:34" s="9" customFormat="1" ht="15" x14ac:dyDescent="0.25">
      <c r="A120" s="61">
        <v>241</v>
      </c>
      <c r="B120" s="62" t="s">
        <v>139</v>
      </c>
      <c r="C120" s="63"/>
      <c r="D120"/>
      <c r="E120"/>
      <c r="F120"/>
      <c r="G120" s="63"/>
      <c r="H120" s="15">
        <v>821189</v>
      </c>
      <c r="I120" s="15"/>
      <c r="J120" s="15">
        <v>59162</v>
      </c>
      <c r="K120" s="15">
        <v>30849</v>
      </c>
      <c r="L120" s="15">
        <v>0</v>
      </c>
      <c r="M120" s="15">
        <v>-29752</v>
      </c>
      <c r="N120" s="15">
        <v>-160359</v>
      </c>
      <c r="O120" s="15">
        <v>0</v>
      </c>
      <c r="P120" s="15">
        <v>-35651</v>
      </c>
      <c r="Q120" s="15">
        <v>-135751</v>
      </c>
      <c r="R120" s="15">
        <v>837390</v>
      </c>
      <c r="S120" s="15">
        <v>701639</v>
      </c>
      <c r="T120" s="29"/>
      <c r="U120" s="29"/>
      <c r="V120" s="15">
        <v>1732343</v>
      </c>
      <c r="W120" s="15">
        <v>0</v>
      </c>
      <c r="X120" s="15">
        <v>0</v>
      </c>
      <c r="Y120" s="15">
        <v>-45940</v>
      </c>
      <c r="Z120" s="15">
        <v>0</v>
      </c>
      <c r="AA120" s="15">
        <v>0</v>
      </c>
      <c r="AB120" s="15">
        <v>1686403</v>
      </c>
      <c r="AC120" s="15">
        <v>0</v>
      </c>
      <c r="AD120" s="15">
        <v>0</v>
      </c>
      <c r="AE120" s="15">
        <v>0</v>
      </c>
      <c r="AF120" s="64">
        <v>0</v>
      </c>
      <c r="AG120" s="67">
        <v>0</v>
      </c>
      <c r="AH120" s="66">
        <v>0</v>
      </c>
    </row>
    <row r="121" spans="1:34" s="9" customFormat="1" ht="15" x14ac:dyDescent="0.25">
      <c r="A121" s="61">
        <v>242</v>
      </c>
      <c r="B121" s="62" t="s">
        <v>140</v>
      </c>
      <c r="C121" s="63"/>
      <c r="D121"/>
      <c r="E121"/>
      <c r="F121"/>
      <c r="G121" s="63"/>
      <c r="H121" s="15">
        <v>6668084</v>
      </c>
      <c r="I121" s="15"/>
      <c r="J121" s="15">
        <v>474713</v>
      </c>
      <c r="K121" s="15">
        <v>247528</v>
      </c>
      <c r="L121" s="15">
        <v>0</v>
      </c>
      <c r="M121" s="15">
        <v>-238742</v>
      </c>
      <c r="N121" s="15">
        <v>-1286712</v>
      </c>
      <c r="O121" s="15">
        <v>0</v>
      </c>
      <c r="P121" s="15">
        <v>-286066</v>
      </c>
      <c r="Q121" s="15">
        <v>-1089279</v>
      </c>
      <c r="R121" s="15">
        <v>6719172</v>
      </c>
      <c r="S121" s="15">
        <v>5629893</v>
      </c>
      <c r="T121" s="29"/>
      <c r="U121" s="29"/>
      <c r="V121" s="15">
        <v>12377785</v>
      </c>
      <c r="W121" s="15">
        <v>0</v>
      </c>
      <c r="X121" s="15">
        <v>0</v>
      </c>
      <c r="Y121" s="15">
        <v>-328246</v>
      </c>
      <c r="Z121" s="15">
        <v>0</v>
      </c>
      <c r="AA121" s="15">
        <v>0</v>
      </c>
      <c r="AB121" s="15">
        <v>12049539</v>
      </c>
      <c r="AC121" s="15">
        <v>0</v>
      </c>
      <c r="AD121" s="15">
        <v>0</v>
      </c>
      <c r="AE121" s="15">
        <v>0</v>
      </c>
      <c r="AF121" s="64">
        <v>0</v>
      </c>
      <c r="AG121" s="67">
        <v>0</v>
      </c>
      <c r="AH121" s="66">
        <v>0</v>
      </c>
    </row>
    <row r="122" spans="1:34" s="9" customFormat="1" ht="15" x14ac:dyDescent="0.25">
      <c r="A122" s="61">
        <v>245</v>
      </c>
      <c r="B122" s="62" t="s">
        <v>141</v>
      </c>
      <c r="C122" s="63"/>
      <c r="D122"/>
      <c r="E122"/>
      <c r="F122"/>
      <c r="G122" s="63"/>
      <c r="H122" s="15">
        <v>362480</v>
      </c>
      <c r="I122" s="15"/>
      <c r="J122" s="15">
        <v>25405</v>
      </c>
      <c r="K122" s="15">
        <v>13247</v>
      </c>
      <c r="L122" s="15">
        <v>0</v>
      </c>
      <c r="M122" s="15">
        <v>-12777</v>
      </c>
      <c r="N122" s="15">
        <v>-68860</v>
      </c>
      <c r="O122" s="15">
        <v>0</v>
      </c>
      <c r="P122" s="15">
        <v>-15309</v>
      </c>
      <c r="Q122" s="15">
        <v>-58294</v>
      </c>
      <c r="R122" s="15">
        <v>359587</v>
      </c>
      <c r="S122" s="15">
        <v>301293</v>
      </c>
      <c r="T122" s="29"/>
      <c r="U122" s="29"/>
      <c r="V122" s="15">
        <v>639693</v>
      </c>
      <c r="W122" s="15">
        <v>0</v>
      </c>
      <c r="X122" s="15">
        <v>0</v>
      </c>
      <c r="Y122" s="15">
        <v>-16964</v>
      </c>
      <c r="Z122" s="15">
        <v>0</v>
      </c>
      <c r="AA122" s="15">
        <v>0</v>
      </c>
      <c r="AB122" s="15">
        <v>622729</v>
      </c>
      <c r="AC122" s="15">
        <v>0</v>
      </c>
      <c r="AD122" s="15">
        <v>0</v>
      </c>
      <c r="AE122" s="15">
        <v>0</v>
      </c>
      <c r="AF122" s="64">
        <v>0</v>
      </c>
      <c r="AG122" s="67">
        <v>0</v>
      </c>
      <c r="AH122" s="66">
        <v>0</v>
      </c>
    </row>
    <row r="123" spans="1:34" s="9" customFormat="1" ht="15" x14ac:dyDescent="0.25">
      <c r="A123" s="61">
        <v>246</v>
      </c>
      <c r="B123" s="62" t="s">
        <v>142</v>
      </c>
      <c r="C123" s="63"/>
      <c r="D123"/>
      <c r="E123"/>
      <c r="F123"/>
      <c r="G123" s="63"/>
      <c r="H123" s="15">
        <v>0</v>
      </c>
      <c r="I123" s="15"/>
      <c r="J123" s="15">
        <v>0</v>
      </c>
      <c r="K123" s="15">
        <v>0</v>
      </c>
      <c r="L123" s="15">
        <v>0</v>
      </c>
      <c r="M123" s="15">
        <v>0</v>
      </c>
      <c r="N123" s="15">
        <v>0</v>
      </c>
      <c r="O123" s="15">
        <v>0</v>
      </c>
      <c r="P123" s="15">
        <v>0</v>
      </c>
      <c r="Q123" s="15">
        <v>0</v>
      </c>
      <c r="R123" s="15">
        <v>0</v>
      </c>
      <c r="S123" s="15">
        <v>0</v>
      </c>
      <c r="T123" s="29"/>
      <c r="U123" s="29"/>
      <c r="V123" s="15">
        <v>0</v>
      </c>
      <c r="W123" s="15">
        <v>0</v>
      </c>
      <c r="X123" s="15">
        <v>0</v>
      </c>
      <c r="Y123" s="15">
        <v>0</v>
      </c>
      <c r="Z123" s="15">
        <v>0</v>
      </c>
      <c r="AA123" s="15">
        <v>0</v>
      </c>
      <c r="AB123" s="15">
        <v>0</v>
      </c>
      <c r="AC123" s="15">
        <v>0</v>
      </c>
      <c r="AD123" s="15">
        <v>0</v>
      </c>
      <c r="AE123" s="15">
        <v>0</v>
      </c>
      <c r="AF123" s="64">
        <v>0</v>
      </c>
      <c r="AG123" s="67">
        <v>0</v>
      </c>
      <c r="AH123" s="66">
        <v>0</v>
      </c>
    </row>
    <row r="124" spans="1:34" s="9" customFormat="1" ht="15" x14ac:dyDescent="0.25">
      <c r="A124" s="61">
        <v>247</v>
      </c>
      <c r="B124" s="62" t="s">
        <v>143</v>
      </c>
      <c r="C124" s="63"/>
      <c r="D124"/>
      <c r="E124"/>
      <c r="F124"/>
      <c r="G124" s="63"/>
      <c r="H124" s="15">
        <v>27636542</v>
      </c>
      <c r="I124" s="15"/>
      <c r="J124" s="15">
        <v>2007024</v>
      </c>
      <c r="K124" s="15">
        <v>1046516</v>
      </c>
      <c r="L124" s="15">
        <v>0</v>
      </c>
      <c r="M124" s="15">
        <v>-1009367</v>
      </c>
      <c r="N124" s="15">
        <v>-5440046</v>
      </c>
      <c r="O124" s="15">
        <v>0</v>
      </c>
      <c r="P124" s="15">
        <v>-1209447</v>
      </c>
      <c r="Q124" s="15">
        <v>-4605320</v>
      </c>
      <c r="R124" s="15">
        <v>28407758</v>
      </c>
      <c r="S124" s="15">
        <v>23802438</v>
      </c>
      <c r="T124" s="29"/>
      <c r="U124" s="29"/>
      <c r="V124" s="15">
        <v>51608012</v>
      </c>
      <c r="W124" s="15">
        <v>0</v>
      </c>
      <c r="X124" s="15">
        <v>0</v>
      </c>
      <c r="Y124" s="15">
        <v>-1368590</v>
      </c>
      <c r="Z124" s="15">
        <v>0</v>
      </c>
      <c r="AA124" s="15">
        <v>0</v>
      </c>
      <c r="AB124" s="15">
        <v>50239422</v>
      </c>
      <c r="AC124" s="15">
        <v>0</v>
      </c>
      <c r="AD124" s="15">
        <v>0</v>
      </c>
      <c r="AE124" s="15">
        <v>0</v>
      </c>
      <c r="AF124" s="64">
        <v>0</v>
      </c>
      <c r="AG124" s="67">
        <v>0</v>
      </c>
      <c r="AH124" s="66">
        <v>0</v>
      </c>
    </row>
    <row r="125" spans="1:34" s="9" customFormat="1" ht="15" x14ac:dyDescent="0.25">
      <c r="A125" s="61">
        <v>261</v>
      </c>
      <c r="B125" s="62" t="s">
        <v>144</v>
      </c>
      <c r="C125" s="63"/>
      <c r="D125"/>
      <c r="E125"/>
      <c r="F125"/>
      <c r="G125" s="63"/>
      <c r="H125" s="15">
        <v>1638546</v>
      </c>
      <c r="I125" s="15"/>
      <c r="J125" s="15">
        <v>107771</v>
      </c>
      <c r="K125" s="15">
        <v>56194</v>
      </c>
      <c r="L125" s="15">
        <v>0</v>
      </c>
      <c r="M125" s="15">
        <v>-54197</v>
      </c>
      <c r="N125" s="15">
        <v>-292113</v>
      </c>
      <c r="O125" s="15">
        <v>0</v>
      </c>
      <c r="P125" s="15">
        <v>-64943</v>
      </c>
      <c r="Q125" s="15">
        <v>-247288</v>
      </c>
      <c r="R125" s="15">
        <v>1525404</v>
      </c>
      <c r="S125" s="15">
        <v>1278116</v>
      </c>
      <c r="T125" s="29"/>
      <c r="U125" s="29"/>
      <c r="V125" s="15">
        <v>3298520</v>
      </c>
      <c r="W125" s="15">
        <v>0</v>
      </c>
      <c r="X125" s="15">
        <v>0</v>
      </c>
      <c r="Y125" s="15">
        <v>-87473</v>
      </c>
      <c r="Z125" s="15">
        <v>0</v>
      </c>
      <c r="AA125" s="15">
        <v>0</v>
      </c>
      <c r="AB125" s="15">
        <v>3211047</v>
      </c>
      <c r="AC125" s="15">
        <v>0</v>
      </c>
      <c r="AD125" s="15">
        <v>0</v>
      </c>
      <c r="AE125" s="15">
        <v>0</v>
      </c>
      <c r="AF125" s="64">
        <v>0</v>
      </c>
      <c r="AG125" s="67">
        <v>0</v>
      </c>
      <c r="AH125" s="66">
        <v>0</v>
      </c>
    </row>
    <row r="126" spans="1:34" s="9" customFormat="1" ht="15" x14ac:dyDescent="0.25">
      <c r="A126" s="61">
        <v>262</v>
      </c>
      <c r="B126" s="62" t="s">
        <v>145</v>
      </c>
      <c r="C126" s="63"/>
      <c r="D126"/>
      <c r="E126"/>
      <c r="F126"/>
      <c r="G126" s="63"/>
      <c r="H126" s="15">
        <v>5974016</v>
      </c>
      <c r="I126" s="15"/>
      <c r="J126" s="15">
        <v>407017</v>
      </c>
      <c r="K126" s="15">
        <v>212230</v>
      </c>
      <c r="L126" s="15">
        <v>0</v>
      </c>
      <c r="M126" s="15">
        <v>-204696</v>
      </c>
      <c r="N126" s="15">
        <v>-1103221</v>
      </c>
      <c r="O126" s="15">
        <v>0</v>
      </c>
      <c r="P126" s="15">
        <v>-245271</v>
      </c>
      <c r="Q126" s="15">
        <v>-933941</v>
      </c>
      <c r="R126" s="15">
        <v>5760988</v>
      </c>
      <c r="S126" s="15">
        <v>4827047</v>
      </c>
      <c r="T126" s="29"/>
      <c r="U126" s="29"/>
      <c r="V126" s="15">
        <v>11891968</v>
      </c>
      <c r="W126" s="15">
        <v>0</v>
      </c>
      <c r="X126" s="15">
        <v>0</v>
      </c>
      <c r="Y126" s="15">
        <v>-315362</v>
      </c>
      <c r="Z126" s="15">
        <v>0</v>
      </c>
      <c r="AA126" s="15">
        <v>0</v>
      </c>
      <c r="AB126" s="15">
        <v>11576606</v>
      </c>
      <c r="AC126" s="15">
        <v>0</v>
      </c>
      <c r="AD126" s="15">
        <v>0</v>
      </c>
      <c r="AE126" s="15">
        <v>0</v>
      </c>
      <c r="AF126" s="64">
        <v>0</v>
      </c>
      <c r="AG126" s="67">
        <v>0</v>
      </c>
      <c r="AH126" s="66">
        <v>0</v>
      </c>
    </row>
    <row r="127" spans="1:34" s="9" customFormat="1" ht="15" x14ac:dyDescent="0.25">
      <c r="A127" s="61">
        <v>263</v>
      </c>
      <c r="B127" s="62" t="s">
        <v>146</v>
      </c>
      <c r="C127" s="63"/>
      <c r="D127"/>
      <c r="E127"/>
      <c r="F127"/>
      <c r="G127" s="63"/>
      <c r="H127" s="15">
        <v>135957</v>
      </c>
      <c r="I127" s="15"/>
      <c r="J127" s="15">
        <v>8560</v>
      </c>
      <c r="K127" s="15">
        <v>4463</v>
      </c>
      <c r="L127" s="15">
        <v>0</v>
      </c>
      <c r="M127" s="15">
        <v>-4304</v>
      </c>
      <c r="N127" s="15">
        <v>-23201</v>
      </c>
      <c r="O127" s="15">
        <v>0</v>
      </c>
      <c r="P127" s="15">
        <v>-5158</v>
      </c>
      <c r="Q127" s="15">
        <v>-19640</v>
      </c>
      <c r="R127" s="15">
        <v>121155</v>
      </c>
      <c r="S127" s="15">
        <v>101515</v>
      </c>
      <c r="T127" s="29"/>
      <c r="U127" s="29"/>
      <c r="V127" s="15">
        <v>311360</v>
      </c>
      <c r="W127" s="15">
        <v>0</v>
      </c>
      <c r="X127" s="15">
        <v>0</v>
      </c>
      <c r="Y127" s="15">
        <v>-8257</v>
      </c>
      <c r="Z127" s="15">
        <v>0</v>
      </c>
      <c r="AA127" s="15">
        <v>0</v>
      </c>
      <c r="AB127" s="15">
        <v>303103</v>
      </c>
      <c r="AC127" s="15">
        <v>0</v>
      </c>
      <c r="AD127" s="15">
        <v>0</v>
      </c>
      <c r="AE127" s="15">
        <v>0</v>
      </c>
      <c r="AF127" s="64">
        <v>0</v>
      </c>
      <c r="AG127" s="67">
        <v>0</v>
      </c>
      <c r="AH127" s="66">
        <v>0</v>
      </c>
    </row>
    <row r="128" spans="1:34" s="9" customFormat="1" ht="15" x14ac:dyDescent="0.25">
      <c r="A128" s="61">
        <v>268</v>
      </c>
      <c r="B128" s="62" t="s">
        <v>147</v>
      </c>
      <c r="C128" s="63"/>
      <c r="D128"/>
      <c r="E128"/>
      <c r="F128"/>
      <c r="G128" s="63"/>
      <c r="H128" s="15">
        <v>2207288</v>
      </c>
      <c r="I128" s="15"/>
      <c r="J128" s="15">
        <v>156136</v>
      </c>
      <c r="K128" s="15">
        <v>81413</v>
      </c>
      <c r="L128" s="15">
        <v>0</v>
      </c>
      <c r="M128" s="15">
        <v>-78524</v>
      </c>
      <c r="N128" s="15">
        <v>-423207</v>
      </c>
      <c r="O128" s="15">
        <v>0</v>
      </c>
      <c r="P128" s="15">
        <v>-94089</v>
      </c>
      <c r="Q128" s="15">
        <v>-358271</v>
      </c>
      <c r="R128" s="15">
        <v>2209973</v>
      </c>
      <c r="S128" s="15">
        <v>1851702</v>
      </c>
      <c r="T128" s="29"/>
      <c r="U128" s="29"/>
      <c r="V128" s="15">
        <v>4256250</v>
      </c>
      <c r="W128" s="15">
        <v>0</v>
      </c>
      <c r="X128" s="15">
        <v>0</v>
      </c>
      <c r="Y128" s="15">
        <v>-112871</v>
      </c>
      <c r="Z128" s="15">
        <v>0</v>
      </c>
      <c r="AA128" s="15">
        <v>0</v>
      </c>
      <c r="AB128" s="15">
        <v>4143379</v>
      </c>
      <c r="AC128" s="15">
        <v>0</v>
      </c>
      <c r="AD128" s="15">
        <v>0</v>
      </c>
      <c r="AE128" s="15">
        <v>0</v>
      </c>
      <c r="AF128" s="64">
        <v>0</v>
      </c>
      <c r="AG128" s="67">
        <v>0</v>
      </c>
      <c r="AH128" s="66">
        <v>0</v>
      </c>
    </row>
    <row r="129" spans="1:34" s="9" customFormat="1" ht="15" x14ac:dyDescent="0.25">
      <c r="A129" s="61">
        <v>270</v>
      </c>
      <c r="B129" s="62" t="s">
        <v>148</v>
      </c>
      <c r="C129" s="63"/>
      <c r="D129"/>
      <c r="E129"/>
      <c r="F129"/>
      <c r="G129" s="63"/>
      <c r="H129" s="15">
        <v>658657</v>
      </c>
      <c r="I129" s="15"/>
      <c r="J129" s="15">
        <v>50629</v>
      </c>
      <c r="K129" s="15">
        <v>26399</v>
      </c>
      <c r="L129" s="15">
        <v>0</v>
      </c>
      <c r="M129" s="15">
        <v>-25462</v>
      </c>
      <c r="N129" s="15">
        <v>-137231</v>
      </c>
      <c r="O129" s="15">
        <v>0</v>
      </c>
      <c r="P129" s="15">
        <v>-30510</v>
      </c>
      <c r="Q129" s="15">
        <v>-116175</v>
      </c>
      <c r="R129" s="15">
        <v>716615</v>
      </c>
      <c r="S129" s="15">
        <v>600440</v>
      </c>
      <c r="T129" s="29"/>
      <c r="U129" s="29"/>
      <c r="V129" s="15">
        <v>731982</v>
      </c>
      <c r="W129" s="15">
        <v>0</v>
      </c>
      <c r="X129" s="15">
        <v>0</v>
      </c>
      <c r="Y129" s="15">
        <v>-19411</v>
      </c>
      <c r="Z129" s="15">
        <v>0</v>
      </c>
      <c r="AA129" s="15">
        <v>0</v>
      </c>
      <c r="AB129" s="15">
        <v>712571</v>
      </c>
      <c r="AC129" s="15">
        <v>0</v>
      </c>
      <c r="AD129" s="15">
        <v>0</v>
      </c>
      <c r="AE129" s="15">
        <v>0</v>
      </c>
      <c r="AF129" s="64">
        <v>0</v>
      </c>
      <c r="AG129" s="67">
        <v>0</v>
      </c>
      <c r="AH129" s="66">
        <v>0</v>
      </c>
    </row>
    <row r="130" spans="1:34" s="9" customFormat="1" ht="15" x14ac:dyDescent="0.25">
      <c r="A130" s="61">
        <v>275</v>
      </c>
      <c r="B130" s="62" t="s">
        <v>149</v>
      </c>
      <c r="C130" s="63"/>
      <c r="D130"/>
      <c r="E130"/>
      <c r="F130"/>
      <c r="G130" s="63"/>
      <c r="H130" s="15">
        <v>951233</v>
      </c>
      <c r="I130" s="15"/>
      <c r="J130" s="15">
        <v>66345</v>
      </c>
      <c r="K130" s="15">
        <v>34594</v>
      </c>
      <c r="L130" s="15">
        <v>0</v>
      </c>
      <c r="M130" s="15">
        <v>-33369</v>
      </c>
      <c r="N130" s="15">
        <v>-179830</v>
      </c>
      <c r="O130" s="15">
        <v>0</v>
      </c>
      <c r="P130" s="15">
        <v>-39980</v>
      </c>
      <c r="Q130" s="15">
        <v>-152240</v>
      </c>
      <c r="R130" s="15">
        <v>939065</v>
      </c>
      <c r="S130" s="15">
        <v>786825</v>
      </c>
      <c r="T130" s="29"/>
      <c r="U130" s="29"/>
      <c r="V130" s="15">
        <v>1864121</v>
      </c>
      <c r="W130" s="15">
        <v>0</v>
      </c>
      <c r="X130" s="15">
        <v>0</v>
      </c>
      <c r="Y130" s="15">
        <v>-49434</v>
      </c>
      <c r="Z130" s="15">
        <v>0</v>
      </c>
      <c r="AA130" s="15">
        <v>0</v>
      </c>
      <c r="AB130" s="15">
        <v>1814687</v>
      </c>
      <c r="AC130" s="15">
        <v>0</v>
      </c>
      <c r="AD130" s="15">
        <v>0</v>
      </c>
      <c r="AE130" s="15">
        <v>0</v>
      </c>
      <c r="AF130" s="64">
        <v>0</v>
      </c>
      <c r="AG130" s="67">
        <v>0</v>
      </c>
      <c r="AH130" s="66">
        <v>0</v>
      </c>
    </row>
    <row r="131" spans="1:34" s="9" customFormat="1" ht="15" x14ac:dyDescent="0.25">
      <c r="A131" s="61">
        <v>276</v>
      </c>
      <c r="B131" s="62" t="s">
        <v>150</v>
      </c>
      <c r="C131" s="63"/>
      <c r="D131"/>
      <c r="E131"/>
      <c r="F131"/>
      <c r="G131" s="63"/>
      <c r="H131" s="15">
        <v>1340431</v>
      </c>
      <c r="I131" s="15"/>
      <c r="J131" s="15">
        <v>90149</v>
      </c>
      <c r="K131" s="15">
        <v>47006</v>
      </c>
      <c r="L131" s="15">
        <v>0</v>
      </c>
      <c r="M131" s="15">
        <v>-45336</v>
      </c>
      <c r="N131" s="15">
        <v>-244350</v>
      </c>
      <c r="O131" s="15">
        <v>0</v>
      </c>
      <c r="P131" s="15">
        <v>-54325</v>
      </c>
      <c r="Q131" s="15">
        <v>-206856</v>
      </c>
      <c r="R131" s="15">
        <v>1275990</v>
      </c>
      <c r="S131" s="15">
        <v>1069134</v>
      </c>
      <c r="T131" s="29"/>
      <c r="U131" s="29"/>
      <c r="V131" s="15">
        <v>2540550</v>
      </c>
      <c r="W131" s="15">
        <v>0</v>
      </c>
      <c r="X131" s="15">
        <v>0</v>
      </c>
      <c r="Y131" s="15">
        <v>-67373</v>
      </c>
      <c r="Z131" s="15">
        <v>0</v>
      </c>
      <c r="AA131" s="15">
        <v>0</v>
      </c>
      <c r="AB131" s="15">
        <v>2473177</v>
      </c>
      <c r="AC131" s="15">
        <v>0</v>
      </c>
      <c r="AD131" s="15">
        <v>0</v>
      </c>
      <c r="AE131" s="15">
        <v>0</v>
      </c>
      <c r="AF131" s="64">
        <v>0</v>
      </c>
      <c r="AG131" s="67">
        <v>0</v>
      </c>
      <c r="AH131" s="66">
        <v>0</v>
      </c>
    </row>
    <row r="132" spans="1:34" s="9" customFormat="1" ht="15" x14ac:dyDescent="0.25">
      <c r="A132" s="61">
        <v>277</v>
      </c>
      <c r="B132" s="62" t="s">
        <v>151</v>
      </c>
      <c r="C132" s="63"/>
      <c r="D132"/>
      <c r="E132"/>
      <c r="F132"/>
      <c r="G132" s="63"/>
      <c r="H132" s="15">
        <v>512018</v>
      </c>
      <c r="I132" s="15"/>
      <c r="J132" s="15">
        <v>35611</v>
      </c>
      <c r="K132" s="15">
        <v>18569</v>
      </c>
      <c r="L132" s="15">
        <v>0</v>
      </c>
      <c r="M132" s="15">
        <v>-17909</v>
      </c>
      <c r="N132" s="15">
        <v>-96525</v>
      </c>
      <c r="O132" s="15">
        <v>0</v>
      </c>
      <c r="P132" s="15">
        <v>-21460</v>
      </c>
      <c r="Q132" s="15">
        <v>-81714</v>
      </c>
      <c r="R132" s="15">
        <v>504048</v>
      </c>
      <c r="S132" s="15">
        <v>422334</v>
      </c>
      <c r="T132" s="29"/>
      <c r="U132" s="29"/>
      <c r="V132" s="15">
        <v>970774</v>
      </c>
      <c r="W132" s="15">
        <v>0</v>
      </c>
      <c r="X132" s="15">
        <v>0</v>
      </c>
      <c r="Y132" s="15">
        <v>-25744</v>
      </c>
      <c r="Z132" s="15">
        <v>0</v>
      </c>
      <c r="AA132" s="15">
        <v>0</v>
      </c>
      <c r="AB132" s="15">
        <v>945030</v>
      </c>
      <c r="AC132" s="15">
        <v>0</v>
      </c>
      <c r="AD132" s="15">
        <v>0</v>
      </c>
      <c r="AE132" s="15">
        <v>0</v>
      </c>
      <c r="AF132" s="64">
        <v>0</v>
      </c>
      <c r="AG132" s="67">
        <v>0</v>
      </c>
      <c r="AH132" s="66">
        <v>0</v>
      </c>
    </row>
    <row r="133" spans="1:34" s="9" customFormat="1" ht="15" x14ac:dyDescent="0.25">
      <c r="A133" s="61">
        <v>278</v>
      </c>
      <c r="B133" s="62" t="s">
        <v>152</v>
      </c>
      <c r="C133" s="63"/>
      <c r="D133"/>
      <c r="E133"/>
      <c r="F133"/>
      <c r="G133" s="63"/>
      <c r="H133" s="15">
        <v>796984</v>
      </c>
      <c r="I133" s="15"/>
      <c r="J133" s="15">
        <v>58693</v>
      </c>
      <c r="K133" s="15">
        <v>30604</v>
      </c>
      <c r="L133" s="15">
        <v>0</v>
      </c>
      <c r="M133" s="15">
        <v>-29517</v>
      </c>
      <c r="N133" s="15">
        <v>-159086</v>
      </c>
      <c r="O133" s="15">
        <v>0</v>
      </c>
      <c r="P133" s="15">
        <v>-35369</v>
      </c>
      <c r="Q133" s="15">
        <v>-134675</v>
      </c>
      <c r="R133" s="15">
        <v>830744</v>
      </c>
      <c r="S133" s="15">
        <v>696069</v>
      </c>
      <c r="T133" s="29"/>
      <c r="U133" s="29"/>
      <c r="V133" s="15">
        <v>1414264</v>
      </c>
      <c r="W133" s="15">
        <v>0</v>
      </c>
      <c r="X133" s="15">
        <v>0</v>
      </c>
      <c r="Y133" s="15">
        <v>-37505</v>
      </c>
      <c r="Z133" s="15">
        <v>0</v>
      </c>
      <c r="AA133" s="15">
        <v>0</v>
      </c>
      <c r="AB133" s="15">
        <v>1376759</v>
      </c>
      <c r="AC133" s="15">
        <v>0</v>
      </c>
      <c r="AD133" s="15">
        <v>0</v>
      </c>
      <c r="AE133" s="15">
        <v>0</v>
      </c>
      <c r="AF133" s="64">
        <v>0</v>
      </c>
      <c r="AG133" s="67">
        <v>0</v>
      </c>
      <c r="AH133" s="66">
        <v>0</v>
      </c>
    </row>
    <row r="134" spans="1:34" s="9" customFormat="1" ht="15" x14ac:dyDescent="0.25">
      <c r="A134" s="61">
        <v>279</v>
      </c>
      <c r="B134" s="62" t="s">
        <v>153</v>
      </c>
      <c r="C134" s="63"/>
      <c r="D134"/>
      <c r="E134"/>
      <c r="F134"/>
      <c r="G134" s="63"/>
      <c r="H134" s="15">
        <v>909550</v>
      </c>
      <c r="I134" s="15"/>
      <c r="J134" s="15">
        <v>60189</v>
      </c>
      <c r="K134" s="15">
        <v>31384</v>
      </c>
      <c r="L134" s="15">
        <v>0</v>
      </c>
      <c r="M134" s="15">
        <v>-30270</v>
      </c>
      <c r="N134" s="15">
        <v>-163143</v>
      </c>
      <c r="O134" s="15">
        <v>0</v>
      </c>
      <c r="P134" s="15">
        <v>-36270</v>
      </c>
      <c r="Q134" s="15">
        <v>-138110</v>
      </c>
      <c r="R134" s="15">
        <v>851926</v>
      </c>
      <c r="S134" s="15">
        <v>713816</v>
      </c>
      <c r="T134" s="29"/>
      <c r="U134" s="29"/>
      <c r="V134" s="15">
        <v>1920113</v>
      </c>
      <c r="W134" s="15">
        <v>0</v>
      </c>
      <c r="X134" s="15">
        <v>0</v>
      </c>
      <c r="Y134" s="15">
        <v>-50919</v>
      </c>
      <c r="Z134" s="15">
        <v>0</v>
      </c>
      <c r="AA134" s="15">
        <v>0</v>
      </c>
      <c r="AB134" s="15">
        <v>1869194</v>
      </c>
      <c r="AC134" s="15">
        <v>0</v>
      </c>
      <c r="AD134" s="15">
        <v>0</v>
      </c>
      <c r="AE134" s="15">
        <v>0</v>
      </c>
      <c r="AF134" s="64">
        <v>0</v>
      </c>
      <c r="AG134" s="67">
        <v>0</v>
      </c>
      <c r="AH134" s="66">
        <v>0</v>
      </c>
    </row>
    <row r="135" spans="1:34" s="9" customFormat="1" ht="15" x14ac:dyDescent="0.25">
      <c r="A135" s="61">
        <v>280</v>
      </c>
      <c r="B135" s="62" t="s">
        <v>154</v>
      </c>
      <c r="C135" s="63"/>
      <c r="D135"/>
      <c r="E135"/>
      <c r="F135"/>
      <c r="G135" s="63"/>
      <c r="H135" s="15">
        <v>10821187</v>
      </c>
      <c r="I135" s="15"/>
      <c r="J135" s="15">
        <v>760327</v>
      </c>
      <c r="K135" s="15">
        <v>396455</v>
      </c>
      <c r="L135" s="15">
        <v>0</v>
      </c>
      <c r="M135" s="15">
        <v>-382382</v>
      </c>
      <c r="N135" s="15">
        <v>-2060869</v>
      </c>
      <c r="O135" s="15">
        <v>0</v>
      </c>
      <c r="P135" s="15">
        <v>-458178</v>
      </c>
      <c r="Q135" s="15">
        <v>-1744647</v>
      </c>
      <c r="R135" s="15">
        <v>10761798</v>
      </c>
      <c r="S135" s="15">
        <v>9017151</v>
      </c>
      <c r="T135" s="29"/>
      <c r="U135" s="29"/>
      <c r="V135" s="15">
        <v>20705958</v>
      </c>
      <c r="W135" s="15">
        <v>0</v>
      </c>
      <c r="X135" s="15">
        <v>0</v>
      </c>
      <c r="Y135" s="15">
        <v>-549100</v>
      </c>
      <c r="Z135" s="15">
        <v>0</v>
      </c>
      <c r="AA135" s="15">
        <v>0</v>
      </c>
      <c r="AB135" s="15">
        <v>20156858</v>
      </c>
      <c r="AC135" s="15">
        <v>0</v>
      </c>
      <c r="AD135" s="15">
        <v>0</v>
      </c>
      <c r="AE135" s="15">
        <v>0</v>
      </c>
      <c r="AF135" s="64">
        <v>0</v>
      </c>
      <c r="AG135" s="67">
        <v>0</v>
      </c>
      <c r="AH135" s="66">
        <v>0</v>
      </c>
    </row>
    <row r="136" spans="1:34" s="9" customFormat="1" ht="15" x14ac:dyDescent="0.25">
      <c r="A136" s="61">
        <v>282</v>
      </c>
      <c r="B136" s="62" t="s">
        <v>155</v>
      </c>
      <c r="C136" s="63"/>
      <c r="D136"/>
      <c r="E136"/>
      <c r="F136"/>
      <c r="G136" s="63"/>
      <c r="H136" s="15">
        <v>1489710</v>
      </c>
      <c r="I136" s="15"/>
      <c r="J136" s="15">
        <v>103566</v>
      </c>
      <c r="K136" s="15">
        <v>54002</v>
      </c>
      <c r="L136" s="15">
        <v>0</v>
      </c>
      <c r="M136" s="15">
        <v>-52084</v>
      </c>
      <c r="N136" s="15">
        <v>-280715</v>
      </c>
      <c r="O136" s="15">
        <v>0</v>
      </c>
      <c r="P136" s="15">
        <v>-62409</v>
      </c>
      <c r="Q136" s="15">
        <v>-237640</v>
      </c>
      <c r="R136" s="15">
        <v>1465887</v>
      </c>
      <c r="S136" s="15">
        <v>1228247</v>
      </c>
      <c r="T136" s="29"/>
      <c r="U136" s="29"/>
      <c r="V136" s="15">
        <v>2804628</v>
      </c>
      <c r="W136" s="15">
        <v>0</v>
      </c>
      <c r="X136" s="15">
        <v>0</v>
      </c>
      <c r="Y136" s="15">
        <v>-74376</v>
      </c>
      <c r="Z136" s="15">
        <v>0</v>
      </c>
      <c r="AA136" s="15">
        <v>0</v>
      </c>
      <c r="AB136" s="15">
        <v>2730252</v>
      </c>
      <c r="AC136" s="15">
        <v>0</v>
      </c>
      <c r="AD136" s="15">
        <v>0</v>
      </c>
      <c r="AE136" s="15">
        <v>0</v>
      </c>
      <c r="AF136" s="64">
        <v>0</v>
      </c>
      <c r="AG136" s="67">
        <v>0</v>
      </c>
      <c r="AH136" s="66">
        <v>0</v>
      </c>
    </row>
    <row r="137" spans="1:34" s="9" customFormat="1" ht="15" x14ac:dyDescent="0.25">
      <c r="A137" s="61">
        <v>283</v>
      </c>
      <c r="B137" s="62" t="s">
        <v>156</v>
      </c>
      <c r="C137" s="63"/>
      <c r="D137"/>
      <c r="E137"/>
      <c r="F137"/>
      <c r="G137" s="63"/>
      <c r="H137" s="15">
        <v>2901276</v>
      </c>
      <c r="I137" s="15"/>
      <c r="J137" s="15">
        <v>196589</v>
      </c>
      <c r="K137" s="15">
        <v>102507</v>
      </c>
      <c r="L137" s="15">
        <v>0</v>
      </c>
      <c r="M137" s="15">
        <v>-98870</v>
      </c>
      <c r="N137" s="15">
        <v>-532856</v>
      </c>
      <c r="O137" s="15">
        <v>0</v>
      </c>
      <c r="P137" s="15">
        <v>-118466</v>
      </c>
      <c r="Q137" s="15">
        <v>-451096</v>
      </c>
      <c r="R137" s="15">
        <v>2782560</v>
      </c>
      <c r="S137" s="15">
        <v>2331464</v>
      </c>
      <c r="T137" s="29"/>
      <c r="U137" s="29"/>
      <c r="V137" s="15">
        <v>5863159</v>
      </c>
      <c r="W137" s="15">
        <v>0</v>
      </c>
      <c r="X137" s="15">
        <v>0</v>
      </c>
      <c r="Y137" s="15">
        <v>-155485</v>
      </c>
      <c r="Z137" s="15">
        <v>0</v>
      </c>
      <c r="AA137" s="15">
        <v>0</v>
      </c>
      <c r="AB137" s="15">
        <v>5707674</v>
      </c>
      <c r="AC137" s="15">
        <v>0</v>
      </c>
      <c r="AD137" s="15">
        <v>0</v>
      </c>
      <c r="AE137" s="15">
        <v>0</v>
      </c>
      <c r="AF137" s="64">
        <v>0</v>
      </c>
      <c r="AG137" s="67">
        <v>0</v>
      </c>
      <c r="AH137" s="66">
        <v>0</v>
      </c>
    </row>
    <row r="138" spans="1:34" s="9" customFormat="1" ht="15" x14ac:dyDescent="0.25">
      <c r="A138" s="61">
        <v>284</v>
      </c>
      <c r="B138" s="62" t="s">
        <v>157</v>
      </c>
      <c r="C138" s="63"/>
      <c r="D138"/>
      <c r="E138"/>
      <c r="F138"/>
      <c r="G138" s="63"/>
      <c r="H138" s="15">
        <v>372279</v>
      </c>
      <c r="I138" s="15"/>
      <c r="J138" s="15">
        <v>26344</v>
      </c>
      <c r="K138" s="15">
        <v>13736</v>
      </c>
      <c r="L138" s="15">
        <v>0</v>
      </c>
      <c r="M138" s="15">
        <v>-13251</v>
      </c>
      <c r="N138" s="15">
        <v>-71404</v>
      </c>
      <c r="O138" s="15">
        <v>0</v>
      </c>
      <c r="P138" s="15">
        <v>-15875</v>
      </c>
      <c r="Q138" s="15">
        <v>-60450</v>
      </c>
      <c r="R138" s="15">
        <v>372871</v>
      </c>
      <c r="S138" s="15">
        <v>312421</v>
      </c>
      <c r="T138" s="29"/>
      <c r="U138" s="29"/>
      <c r="V138" s="15">
        <v>755314</v>
      </c>
      <c r="W138" s="15">
        <v>0</v>
      </c>
      <c r="X138" s="15">
        <v>0</v>
      </c>
      <c r="Y138" s="15">
        <v>-20030</v>
      </c>
      <c r="Z138" s="15">
        <v>0</v>
      </c>
      <c r="AA138" s="15">
        <v>0</v>
      </c>
      <c r="AB138" s="15">
        <v>735284</v>
      </c>
      <c r="AC138" s="15">
        <v>0</v>
      </c>
      <c r="AD138" s="15">
        <v>0</v>
      </c>
      <c r="AE138" s="15">
        <v>0</v>
      </c>
      <c r="AF138" s="64">
        <v>0</v>
      </c>
      <c r="AG138" s="67">
        <v>0</v>
      </c>
      <c r="AH138" s="66">
        <v>0</v>
      </c>
    </row>
    <row r="139" spans="1:34" s="9" customFormat="1" ht="15" x14ac:dyDescent="0.25">
      <c r="A139" s="61">
        <v>285</v>
      </c>
      <c r="B139" s="62" t="s">
        <v>158</v>
      </c>
      <c r="C139" s="63"/>
      <c r="D139"/>
      <c r="E139"/>
      <c r="F139"/>
      <c r="G139" s="63"/>
      <c r="H139" s="15">
        <v>1353323</v>
      </c>
      <c r="I139" s="15"/>
      <c r="J139" s="15">
        <v>99427</v>
      </c>
      <c r="K139" s="15">
        <v>51844</v>
      </c>
      <c r="L139" s="15">
        <v>0</v>
      </c>
      <c r="M139" s="15">
        <v>-50006</v>
      </c>
      <c r="N139" s="15">
        <v>-269498</v>
      </c>
      <c r="O139" s="15">
        <v>0</v>
      </c>
      <c r="P139" s="15">
        <v>-59916</v>
      </c>
      <c r="Q139" s="15">
        <v>-228149</v>
      </c>
      <c r="R139" s="15">
        <v>1407312</v>
      </c>
      <c r="S139" s="15">
        <v>1179163</v>
      </c>
      <c r="T139" s="29"/>
      <c r="U139" s="29"/>
      <c r="V139" s="15">
        <v>2588549</v>
      </c>
      <c r="W139" s="15">
        <v>0</v>
      </c>
      <c r="X139" s="15">
        <v>0</v>
      </c>
      <c r="Y139" s="15">
        <v>-68646</v>
      </c>
      <c r="Z139" s="15">
        <v>0</v>
      </c>
      <c r="AA139" s="15">
        <v>0</v>
      </c>
      <c r="AB139" s="15">
        <v>2519903</v>
      </c>
      <c r="AC139" s="15">
        <v>0</v>
      </c>
      <c r="AD139" s="15">
        <v>0</v>
      </c>
      <c r="AE139" s="15">
        <v>0</v>
      </c>
      <c r="AF139" s="64">
        <v>0</v>
      </c>
      <c r="AG139" s="67">
        <v>0</v>
      </c>
      <c r="AH139" s="66">
        <v>0</v>
      </c>
    </row>
    <row r="140" spans="1:34" s="9" customFormat="1" ht="15" x14ac:dyDescent="0.25">
      <c r="A140" s="61">
        <v>286</v>
      </c>
      <c r="B140" s="62" t="s">
        <v>159</v>
      </c>
      <c r="C140" s="63"/>
      <c r="D140"/>
      <c r="E140"/>
      <c r="F140"/>
      <c r="G140" s="63"/>
      <c r="H140" s="15">
        <v>1821333</v>
      </c>
      <c r="I140" s="15"/>
      <c r="J140" s="15">
        <v>128384</v>
      </c>
      <c r="K140" s="15">
        <v>66943</v>
      </c>
      <c r="L140" s="15">
        <v>0</v>
      </c>
      <c r="M140" s="15">
        <v>-64566</v>
      </c>
      <c r="N140" s="15">
        <v>-347987</v>
      </c>
      <c r="O140" s="15">
        <v>0</v>
      </c>
      <c r="P140" s="15">
        <v>-77365</v>
      </c>
      <c r="Q140" s="15">
        <v>-294591</v>
      </c>
      <c r="R140" s="15">
        <v>1817176</v>
      </c>
      <c r="S140" s="15">
        <v>1522585</v>
      </c>
      <c r="T140" s="29"/>
      <c r="U140" s="29"/>
      <c r="V140" s="15">
        <v>3607326</v>
      </c>
      <c r="W140" s="15">
        <v>0</v>
      </c>
      <c r="X140" s="15">
        <v>0</v>
      </c>
      <c r="Y140" s="15">
        <v>-95662</v>
      </c>
      <c r="Z140" s="15">
        <v>0</v>
      </c>
      <c r="AA140" s="15">
        <v>0</v>
      </c>
      <c r="AB140" s="15">
        <v>3511664</v>
      </c>
      <c r="AC140" s="15">
        <v>0</v>
      </c>
      <c r="AD140" s="15">
        <v>0</v>
      </c>
      <c r="AE140" s="15">
        <v>0</v>
      </c>
      <c r="AF140" s="64">
        <v>0</v>
      </c>
      <c r="AG140" s="67">
        <v>0</v>
      </c>
      <c r="AH140" s="66">
        <v>0</v>
      </c>
    </row>
    <row r="141" spans="1:34" s="9" customFormat="1" ht="15" x14ac:dyDescent="0.25">
      <c r="A141" s="61">
        <v>287</v>
      </c>
      <c r="B141" s="62" t="s">
        <v>160</v>
      </c>
      <c r="C141" s="63"/>
      <c r="D141"/>
      <c r="E141"/>
      <c r="F141"/>
      <c r="G141" s="63"/>
      <c r="H141" s="15">
        <v>533890</v>
      </c>
      <c r="I141" s="15"/>
      <c r="J141" s="15">
        <v>33563</v>
      </c>
      <c r="K141" s="15">
        <v>17501</v>
      </c>
      <c r="L141" s="15">
        <v>0</v>
      </c>
      <c r="M141" s="15">
        <v>-16878</v>
      </c>
      <c r="N141" s="15">
        <v>-90974</v>
      </c>
      <c r="O141" s="15">
        <v>0</v>
      </c>
      <c r="P141" s="15">
        <v>-20226</v>
      </c>
      <c r="Q141" s="15">
        <v>-77014</v>
      </c>
      <c r="R141" s="15">
        <v>475062</v>
      </c>
      <c r="S141" s="15">
        <v>398048</v>
      </c>
      <c r="T141" s="29"/>
      <c r="U141" s="29"/>
      <c r="V141" s="15">
        <v>1047827</v>
      </c>
      <c r="W141" s="15">
        <v>0</v>
      </c>
      <c r="X141" s="15">
        <v>0</v>
      </c>
      <c r="Y141" s="15">
        <v>-27787</v>
      </c>
      <c r="Z141" s="15">
        <v>0</v>
      </c>
      <c r="AA141" s="15">
        <v>0</v>
      </c>
      <c r="AB141" s="15">
        <v>1020040</v>
      </c>
      <c r="AC141" s="15">
        <v>0</v>
      </c>
      <c r="AD141" s="15">
        <v>0</v>
      </c>
      <c r="AE141" s="15">
        <v>0</v>
      </c>
      <c r="AF141" s="64">
        <v>0</v>
      </c>
      <c r="AG141" s="67">
        <v>0</v>
      </c>
      <c r="AH141" s="66">
        <v>0</v>
      </c>
    </row>
    <row r="142" spans="1:34" s="9" customFormat="1" ht="15" x14ac:dyDescent="0.25">
      <c r="A142" s="61">
        <v>288</v>
      </c>
      <c r="B142" s="62" t="s">
        <v>161</v>
      </c>
      <c r="C142" s="63"/>
      <c r="D142"/>
      <c r="E142"/>
      <c r="F142"/>
      <c r="G142" s="63"/>
      <c r="H142" s="15">
        <v>870303</v>
      </c>
      <c r="I142" s="15"/>
      <c r="J142" s="15">
        <v>62177</v>
      </c>
      <c r="K142" s="15">
        <v>32421</v>
      </c>
      <c r="L142" s="15">
        <v>0</v>
      </c>
      <c r="M142" s="15">
        <v>-31272</v>
      </c>
      <c r="N142" s="15">
        <v>-168530</v>
      </c>
      <c r="O142" s="15">
        <v>0</v>
      </c>
      <c r="P142" s="15">
        <v>-37468</v>
      </c>
      <c r="Q142" s="15">
        <v>-142672</v>
      </c>
      <c r="R142" s="15">
        <v>880058</v>
      </c>
      <c r="S142" s="15">
        <v>737386</v>
      </c>
      <c r="T142" s="29"/>
      <c r="U142" s="29"/>
      <c r="V142" s="15">
        <v>1741825</v>
      </c>
      <c r="W142" s="15">
        <v>0</v>
      </c>
      <c r="X142" s="15">
        <v>0</v>
      </c>
      <c r="Y142" s="15">
        <v>-46191</v>
      </c>
      <c r="Z142" s="15">
        <v>0</v>
      </c>
      <c r="AA142" s="15">
        <v>0</v>
      </c>
      <c r="AB142" s="15">
        <v>1695634</v>
      </c>
      <c r="AC142" s="15">
        <v>0</v>
      </c>
      <c r="AD142" s="15">
        <v>0</v>
      </c>
      <c r="AE142" s="15">
        <v>0</v>
      </c>
      <c r="AF142" s="64">
        <v>0</v>
      </c>
      <c r="AG142" s="67">
        <v>0</v>
      </c>
      <c r="AH142" s="66">
        <v>0</v>
      </c>
    </row>
    <row r="143" spans="1:34" s="9" customFormat="1" ht="15" x14ac:dyDescent="0.25">
      <c r="A143" s="61">
        <v>290</v>
      </c>
      <c r="B143" s="62" t="s">
        <v>162</v>
      </c>
      <c r="C143" s="63"/>
      <c r="D143"/>
      <c r="E143"/>
      <c r="F143"/>
      <c r="G143" s="63"/>
      <c r="H143" s="15">
        <v>2041631</v>
      </c>
      <c r="I143" s="15"/>
      <c r="J143" s="15">
        <v>145784</v>
      </c>
      <c r="K143" s="15">
        <v>76016</v>
      </c>
      <c r="L143" s="15">
        <v>0</v>
      </c>
      <c r="M143" s="15">
        <v>-73318</v>
      </c>
      <c r="N143" s="15">
        <v>-395149</v>
      </c>
      <c r="O143" s="15">
        <v>0</v>
      </c>
      <c r="P143" s="15">
        <v>-87851</v>
      </c>
      <c r="Q143" s="15">
        <v>-334518</v>
      </c>
      <c r="R143" s="15">
        <v>2063458</v>
      </c>
      <c r="S143" s="15">
        <v>1728940</v>
      </c>
      <c r="T143" s="29"/>
      <c r="U143" s="29"/>
      <c r="V143" s="15">
        <v>3826996</v>
      </c>
      <c r="W143" s="15">
        <v>0</v>
      </c>
      <c r="X143" s="15">
        <v>0</v>
      </c>
      <c r="Y143" s="15">
        <v>-101488</v>
      </c>
      <c r="Z143" s="15">
        <v>0</v>
      </c>
      <c r="AA143" s="15">
        <v>0</v>
      </c>
      <c r="AB143" s="15">
        <v>3725508</v>
      </c>
      <c r="AC143" s="15">
        <v>0</v>
      </c>
      <c r="AD143" s="15">
        <v>0</v>
      </c>
      <c r="AE143" s="15">
        <v>0</v>
      </c>
      <c r="AF143" s="64">
        <v>0</v>
      </c>
      <c r="AG143" s="67">
        <v>0</v>
      </c>
      <c r="AH143" s="66">
        <v>0</v>
      </c>
    </row>
    <row r="144" spans="1:34" s="9" customFormat="1" ht="15" x14ac:dyDescent="0.25">
      <c r="A144" s="61">
        <v>291</v>
      </c>
      <c r="B144" s="62" t="s">
        <v>163</v>
      </c>
      <c r="C144" s="63"/>
      <c r="D144"/>
      <c r="E144"/>
      <c r="F144"/>
      <c r="G144" s="63"/>
      <c r="H144" s="15">
        <v>1407551</v>
      </c>
      <c r="I144" s="15"/>
      <c r="J144" s="15">
        <v>99011</v>
      </c>
      <c r="K144" s="15">
        <v>51627</v>
      </c>
      <c r="L144" s="15">
        <v>0</v>
      </c>
      <c r="M144" s="15">
        <v>-49796</v>
      </c>
      <c r="N144" s="15">
        <v>-268370</v>
      </c>
      <c r="O144" s="15">
        <v>0</v>
      </c>
      <c r="P144" s="15">
        <v>-59665</v>
      </c>
      <c r="Q144" s="15">
        <v>-227193</v>
      </c>
      <c r="R144" s="15">
        <v>1401420</v>
      </c>
      <c r="S144" s="15">
        <v>1174227</v>
      </c>
      <c r="T144" s="29"/>
      <c r="U144" s="29"/>
      <c r="V144" s="15">
        <v>2551113</v>
      </c>
      <c r="W144" s="15">
        <v>0</v>
      </c>
      <c r="X144" s="15">
        <v>0</v>
      </c>
      <c r="Y144" s="15">
        <v>-67653</v>
      </c>
      <c r="Z144" s="15">
        <v>0</v>
      </c>
      <c r="AA144" s="15">
        <v>0</v>
      </c>
      <c r="AB144" s="15">
        <v>2483460</v>
      </c>
      <c r="AC144" s="15">
        <v>0</v>
      </c>
      <c r="AD144" s="15">
        <v>0</v>
      </c>
      <c r="AE144" s="15">
        <v>0</v>
      </c>
      <c r="AF144" s="64">
        <v>0</v>
      </c>
      <c r="AG144" s="67">
        <v>0</v>
      </c>
      <c r="AH144" s="66">
        <v>0</v>
      </c>
    </row>
    <row r="145" spans="1:34" s="9" customFormat="1" ht="15" x14ac:dyDescent="0.25">
      <c r="A145" s="61">
        <v>292</v>
      </c>
      <c r="B145" s="62" t="s">
        <v>164</v>
      </c>
      <c r="C145" s="63"/>
      <c r="D145"/>
      <c r="E145"/>
      <c r="F145"/>
      <c r="G145" s="63"/>
      <c r="H145" s="15">
        <v>1073416</v>
      </c>
      <c r="I145" s="15"/>
      <c r="J145" s="15">
        <v>78008</v>
      </c>
      <c r="K145" s="15">
        <v>40676</v>
      </c>
      <c r="L145" s="15">
        <v>0</v>
      </c>
      <c r="M145" s="15">
        <v>-39229</v>
      </c>
      <c r="N145" s="15">
        <v>-211442</v>
      </c>
      <c r="O145" s="15">
        <v>0</v>
      </c>
      <c r="P145" s="15">
        <v>-47008</v>
      </c>
      <c r="Q145" s="15">
        <v>-178995</v>
      </c>
      <c r="R145" s="15">
        <v>1104143</v>
      </c>
      <c r="S145" s="15">
        <v>925148</v>
      </c>
      <c r="T145" s="29"/>
      <c r="U145" s="29"/>
      <c r="V145" s="15">
        <v>2025562</v>
      </c>
      <c r="W145" s="15">
        <v>0</v>
      </c>
      <c r="X145" s="15">
        <v>0</v>
      </c>
      <c r="Y145" s="15">
        <v>-53716</v>
      </c>
      <c r="Z145" s="15">
        <v>0</v>
      </c>
      <c r="AA145" s="15">
        <v>0</v>
      </c>
      <c r="AB145" s="15">
        <v>1971846</v>
      </c>
      <c r="AC145" s="15">
        <v>0</v>
      </c>
      <c r="AD145" s="15">
        <v>0</v>
      </c>
      <c r="AE145" s="15">
        <v>0</v>
      </c>
      <c r="AF145" s="64">
        <v>0</v>
      </c>
      <c r="AG145" s="67">
        <v>0</v>
      </c>
      <c r="AH145" s="66">
        <v>0</v>
      </c>
    </row>
    <row r="146" spans="1:34" s="9" customFormat="1" ht="15" x14ac:dyDescent="0.25">
      <c r="A146" s="61">
        <v>293</v>
      </c>
      <c r="B146" s="62" t="s">
        <v>165</v>
      </c>
      <c r="C146" s="63"/>
      <c r="D146"/>
      <c r="E146"/>
      <c r="F146"/>
      <c r="G146" s="63"/>
      <c r="H146" s="15">
        <v>2466809</v>
      </c>
      <c r="I146" s="15"/>
      <c r="J146" s="15">
        <v>150450</v>
      </c>
      <c r="K146" s="15">
        <v>78449</v>
      </c>
      <c r="L146" s="15">
        <v>0</v>
      </c>
      <c r="M146" s="15">
        <v>-75664</v>
      </c>
      <c r="N146" s="15">
        <v>-407796</v>
      </c>
      <c r="O146" s="15">
        <v>0</v>
      </c>
      <c r="P146" s="15">
        <v>-90662</v>
      </c>
      <c r="Q146" s="15">
        <v>-345223</v>
      </c>
      <c r="R146" s="15">
        <v>2129498</v>
      </c>
      <c r="S146" s="15">
        <v>1784275</v>
      </c>
      <c r="T146" s="29"/>
      <c r="U146" s="29"/>
      <c r="V146" s="15">
        <v>5108342</v>
      </c>
      <c r="W146" s="15">
        <v>0</v>
      </c>
      <c r="X146" s="15">
        <v>0</v>
      </c>
      <c r="Y146" s="15">
        <v>-135468</v>
      </c>
      <c r="Z146" s="15">
        <v>0</v>
      </c>
      <c r="AA146" s="15">
        <v>0</v>
      </c>
      <c r="AB146" s="15">
        <v>4972874</v>
      </c>
      <c r="AC146" s="15">
        <v>0</v>
      </c>
      <c r="AD146" s="15">
        <v>0</v>
      </c>
      <c r="AE146" s="15">
        <v>0</v>
      </c>
      <c r="AF146" s="64">
        <v>0</v>
      </c>
      <c r="AG146" s="67">
        <v>0</v>
      </c>
      <c r="AH146" s="66">
        <v>0</v>
      </c>
    </row>
    <row r="147" spans="1:34" s="9" customFormat="1" ht="15" x14ac:dyDescent="0.25">
      <c r="A147" s="61">
        <v>294</v>
      </c>
      <c r="B147" s="62" t="s">
        <v>166</v>
      </c>
      <c r="C147" s="63"/>
      <c r="D147"/>
      <c r="E147"/>
      <c r="F147"/>
      <c r="G147" s="63"/>
      <c r="H147" s="15">
        <v>990995</v>
      </c>
      <c r="I147" s="15"/>
      <c r="J147" s="15">
        <v>73017</v>
      </c>
      <c r="K147" s="15">
        <v>38073</v>
      </c>
      <c r="L147" s="15">
        <v>0</v>
      </c>
      <c r="M147" s="15">
        <v>-36723</v>
      </c>
      <c r="N147" s="15">
        <v>-197912</v>
      </c>
      <c r="O147" s="15">
        <v>0</v>
      </c>
      <c r="P147" s="15">
        <v>-44000</v>
      </c>
      <c r="Q147" s="15">
        <v>-167545</v>
      </c>
      <c r="R147" s="15">
        <v>1033492</v>
      </c>
      <c r="S147" s="15">
        <v>865947</v>
      </c>
      <c r="T147" s="29"/>
      <c r="U147" s="29"/>
      <c r="V147" s="15">
        <v>1905451</v>
      </c>
      <c r="W147" s="15">
        <v>0</v>
      </c>
      <c r="X147" s="15">
        <v>0</v>
      </c>
      <c r="Y147" s="15">
        <v>-50531</v>
      </c>
      <c r="Z147" s="15">
        <v>0</v>
      </c>
      <c r="AA147" s="15">
        <v>0</v>
      </c>
      <c r="AB147" s="15">
        <v>1854920</v>
      </c>
      <c r="AC147" s="15">
        <v>0</v>
      </c>
      <c r="AD147" s="15">
        <v>0</v>
      </c>
      <c r="AE147" s="15">
        <v>0</v>
      </c>
      <c r="AF147" s="64">
        <v>0</v>
      </c>
      <c r="AG147" s="67">
        <v>0</v>
      </c>
      <c r="AH147" s="66">
        <v>0</v>
      </c>
    </row>
    <row r="148" spans="1:34" s="9" customFormat="1" ht="15" x14ac:dyDescent="0.25">
      <c r="A148" s="61">
        <v>295</v>
      </c>
      <c r="B148" s="62" t="s">
        <v>167</v>
      </c>
      <c r="C148" s="63"/>
      <c r="D148"/>
      <c r="E148"/>
      <c r="F148"/>
      <c r="G148" s="63"/>
      <c r="H148" s="15">
        <v>5794186</v>
      </c>
      <c r="I148" s="15"/>
      <c r="J148" s="15">
        <v>388147</v>
      </c>
      <c r="K148" s="15">
        <v>202390</v>
      </c>
      <c r="L148" s="15">
        <v>0</v>
      </c>
      <c r="M148" s="15">
        <v>-195206</v>
      </c>
      <c r="N148" s="15">
        <v>-1052073</v>
      </c>
      <c r="O148" s="15">
        <v>0</v>
      </c>
      <c r="P148" s="15">
        <v>-233900</v>
      </c>
      <c r="Q148" s="15">
        <v>-890642</v>
      </c>
      <c r="R148" s="15">
        <v>5493892</v>
      </c>
      <c r="S148" s="15">
        <v>4603250</v>
      </c>
      <c r="T148" s="29"/>
      <c r="U148" s="29"/>
      <c r="V148" s="15">
        <v>12499148</v>
      </c>
      <c r="W148" s="15">
        <v>0</v>
      </c>
      <c r="X148" s="15">
        <v>0</v>
      </c>
      <c r="Y148" s="15">
        <v>-331464</v>
      </c>
      <c r="Z148" s="15">
        <v>0</v>
      </c>
      <c r="AA148" s="15">
        <v>0</v>
      </c>
      <c r="AB148" s="15">
        <v>12167684</v>
      </c>
      <c r="AC148" s="15">
        <v>0</v>
      </c>
      <c r="AD148" s="15">
        <v>0</v>
      </c>
      <c r="AE148" s="15">
        <v>0</v>
      </c>
      <c r="AF148" s="64">
        <v>0</v>
      </c>
      <c r="AG148" s="67">
        <v>0</v>
      </c>
      <c r="AH148" s="66">
        <v>0</v>
      </c>
    </row>
    <row r="149" spans="1:34" s="9" customFormat="1" ht="15" x14ac:dyDescent="0.25">
      <c r="A149" s="61">
        <v>296</v>
      </c>
      <c r="B149" s="62" t="s">
        <v>168</v>
      </c>
      <c r="C149" s="63"/>
      <c r="D149"/>
      <c r="E149"/>
      <c r="F149"/>
      <c r="G149" s="63"/>
      <c r="H149" s="15">
        <v>929270</v>
      </c>
      <c r="I149" s="15"/>
      <c r="J149" s="15">
        <v>65576</v>
      </c>
      <c r="K149" s="15">
        <v>34193</v>
      </c>
      <c r="L149" s="15">
        <v>0</v>
      </c>
      <c r="M149" s="15">
        <v>-32976</v>
      </c>
      <c r="N149" s="15">
        <v>-177744</v>
      </c>
      <c r="O149" s="15">
        <v>0</v>
      </c>
      <c r="P149" s="15">
        <v>-39517</v>
      </c>
      <c r="Q149" s="15">
        <v>-150468</v>
      </c>
      <c r="R149" s="15">
        <v>928175</v>
      </c>
      <c r="S149" s="15">
        <v>777707</v>
      </c>
      <c r="T149" s="29"/>
      <c r="U149" s="29"/>
      <c r="V149" s="15">
        <v>1793811</v>
      </c>
      <c r="W149" s="15">
        <v>0</v>
      </c>
      <c r="X149" s="15">
        <v>0</v>
      </c>
      <c r="Y149" s="15">
        <v>-47570</v>
      </c>
      <c r="Z149" s="15">
        <v>0</v>
      </c>
      <c r="AA149" s="15">
        <v>0</v>
      </c>
      <c r="AB149" s="15">
        <v>1746241</v>
      </c>
      <c r="AC149" s="15">
        <v>0</v>
      </c>
      <c r="AD149" s="15">
        <v>0</v>
      </c>
      <c r="AE149" s="15">
        <v>0</v>
      </c>
      <c r="AF149" s="64">
        <v>0</v>
      </c>
      <c r="AG149" s="67">
        <v>0</v>
      </c>
      <c r="AH149" s="66">
        <v>0</v>
      </c>
    </row>
    <row r="150" spans="1:34" s="9" customFormat="1" ht="15" x14ac:dyDescent="0.25">
      <c r="A150" s="61">
        <v>297</v>
      </c>
      <c r="B150" s="62" t="s">
        <v>169</v>
      </c>
      <c r="C150" s="63"/>
      <c r="D150"/>
      <c r="E150"/>
      <c r="F150"/>
      <c r="G150" s="63"/>
      <c r="H150" s="15">
        <v>1603184</v>
      </c>
      <c r="I150" s="15"/>
      <c r="J150" s="15">
        <v>117256</v>
      </c>
      <c r="K150" s="15">
        <v>61140</v>
      </c>
      <c r="L150" s="15">
        <v>0</v>
      </c>
      <c r="M150" s="15">
        <v>-58970</v>
      </c>
      <c r="N150" s="15">
        <v>-317822</v>
      </c>
      <c r="O150" s="15">
        <v>0</v>
      </c>
      <c r="P150" s="15">
        <v>-70659</v>
      </c>
      <c r="Q150" s="15">
        <v>-269055</v>
      </c>
      <c r="R150" s="15">
        <v>1659656</v>
      </c>
      <c r="S150" s="15">
        <v>1390601</v>
      </c>
      <c r="T150" s="29"/>
      <c r="U150" s="29"/>
      <c r="V150" s="15">
        <v>3028038</v>
      </c>
      <c r="W150" s="15">
        <v>0</v>
      </c>
      <c r="X150" s="15">
        <v>0</v>
      </c>
      <c r="Y150" s="15">
        <v>-80300</v>
      </c>
      <c r="Z150" s="15">
        <v>0</v>
      </c>
      <c r="AA150" s="15">
        <v>0</v>
      </c>
      <c r="AB150" s="15">
        <v>2947738</v>
      </c>
      <c r="AC150" s="15">
        <v>0</v>
      </c>
      <c r="AD150" s="15">
        <v>0</v>
      </c>
      <c r="AE150" s="15">
        <v>0</v>
      </c>
      <c r="AF150" s="64">
        <v>0</v>
      </c>
      <c r="AG150" s="67">
        <v>0</v>
      </c>
      <c r="AH150" s="66">
        <v>0</v>
      </c>
    </row>
    <row r="151" spans="1:34" s="9" customFormat="1" ht="15" x14ac:dyDescent="0.25">
      <c r="A151" s="61">
        <v>298</v>
      </c>
      <c r="B151" s="62" t="s">
        <v>170</v>
      </c>
      <c r="C151" s="63"/>
      <c r="D151"/>
      <c r="E151"/>
      <c r="F151"/>
      <c r="G151" s="63"/>
      <c r="H151" s="15">
        <v>1698814</v>
      </c>
      <c r="I151" s="15"/>
      <c r="J151" s="15">
        <v>120521</v>
      </c>
      <c r="K151" s="15">
        <v>62843</v>
      </c>
      <c r="L151" s="15">
        <v>0</v>
      </c>
      <c r="M151" s="15">
        <v>-60611</v>
      </c>
      <c r="N151" s="15">
        <v>-326674</v>
      </c>
      <c r="O151" s="15">
        <v>0</v>
      </c>
      <c r="P151" s="15">
        <v>-72627</v>
      </c>
      <c r="Q151" s="15">
        <v>-276548</v>
      </c>
      <c r="R151" s="15">
        <v>1705880</v>
      </c>
      <c r="S151" s="15">
        <v>1429332</v>
      </c>
      <c r="T151" s="29"/>
      <c r="U151" s="29"/>
      <c r="V151" s="15">
        <v>3203065</v>
      </c>
      <c r="W151" s="15">
        <v>0</v>
      </c>
      <c r="X151" s="15">
        <v>0</v>
      </c>
      <c r="Y151" s="15">
        <v>-84942</v>
      </c>
      <c r="Z151" s="15">
        <v>0</v>
      </c>
      <c r="AA151" s="15">
        <v>0</v>
      </c>
      <c r="AB151" s="15">
        <v>3118123</v>
      </c>
      <c r="AC151" s="15">
        <v>0</v>
      </c>
      <c r="AD151" s="15">
        <v>0</v>
      </c>
      <c r="AE151" s="15">
        <v>0</v>
      </c>
      <c r="AF151" s="64">
        <v>0</v>
      </c>
      <c r="AG151" s="67">
        <v>0</v>
      </c>
      <c r="AH151" s="66">
        <v>0</v>
      </c>
    </row>
    <row r="152" spans="1:34" s="9" customFormat="1" ht="15" x14ac:dyDescent="0.25">
      <c r="A152" s="61">
        <v>299</v>
      </c>
      <c r="B152" s="62" t="s">
        <v>171</v>
      </c>
      <c r="C152" s="63"/>
      <c r="D152"/>
      <c r="E152"/>
      <c r="F152"/>
      <c r="G152" s="63"/>
      <c r="H152" s="15">
        <v>1016371</v>
      </c>
      <c r="I152" s="15"/>
      <c r="J152" s="15">
        <v>70886</v>
      </c>
      <c r="K152" s="15">
        <v>36962</v>
      </c>
      <c r="L152" s="15">
        <v>0</v>
      </c>
      <c r="M152" s="15">
        <v>-35649</v>
      </c>
      <c r="N152" s="15">
        <v>-192136</v>
      </c>
      <c r="O152" s="15">
        <v>0</v>
      </c>
      <c r="P152" s="15">
        <v>-42716</v>
      </c>
      <c r="Q152" s="15">
        <v>-162653</v>
      </c>
      <c r="R152" s="15">
        <v>1003330</v>
      </c>
      <c r="S152" s="15">
        <v>840677</v>
      </c>
      <c r="T152" s="29"/>
      <c r="U152" s="29"/>
      <c r="V152" s="15">
        <v>1908201</v>
      </c>
      <c r="W152" s="15">
        <v>0</v>
      </c>
      <c r="X152" s="15">
        <v>0</v>
      </c>
      <c r="Y152" s="15">
        <v>-50603</v>
      </c>
      <c r="Z152" s="15">
        <v>0</v>
      </c>
      <c r="AA152" s="15">
        <v>0</v>
      </c>
      <c r="AB152" s="15">
        <v>1857598</v>
      </c>
      <c r="AC152" s="15">
        <v>0</v>
      </c>
      <c r="AD152" s="15">
        <v>0</v>
      </c>
      <c r="AE152" s="15">
        <v>0</v>
      </c>
      <c r="AF152" s="64">
        <v>0</v>
      </c>
      <c r="AG152" s="67">
        <v>0</v>
      </c>
      <c r="AH152" s="66">
        <v>0</v>
      </c>
    </row>
    <row r="153" spans="1:34" s="9" customFormat="1" ht="15" x14ac:dyDescent="0.25">
      <c r="A153" s="61">
        <v>301</v>
      </c>
      <c r="B153" s="62" t="s">
        <v>172</v>
      </c>
      <c r="C153" s="63"/>
      <c r="D153"/>
      <c r="E153"/>
      <c r="F153"/>
      <c r="G153" s="63"/>
      <c r="H153" s="15">
        <v>3360295</v>
      </c>
      <c r="I153" s="15"/>
      <c r="J153" s="15">
        <v>238836</v>
      </c>
      <c r="K153" s="15">
        <v>124536</v>
      </c>
      <c r="L153" s="15">
        <v>0</v>
      </c>
      <c r="M153" s="15">
        <v>-120115</v>
      </c>
      <c r="N153" s="15">
        <v>-647367</v>
      </c>
      <c r="O153" s="15">
        <v>0</v>
      </c>
      <c r="P153" s="15">
        <v>-143924</v>
      </c>
      <c r="Q153" s="15">
        <v>-548034</v>
      </c>
      <c r="R153" s="15">
        <v>3380531</v>
      </c>
      <c r="S153" s="15">
        <v>2832497</v>
      </c>
      <c r="T153" s="29"/>
      <c r="U153" s="29"/>
      <c r="V153" s="15">
        <v>6419847</v>
      </c>
      <c r="W153" s="15">
        <v>0</v>
      </c>
      <c r="X153" s="15">
        <v>0</v>
      </c>
      <c r="Y153" s="15">
        <v>-170248</v>
      </c>
      <c r="Z153" s="15">
        <v>0</v>
      </c>
      <c r="AA153" s="15">
        <v>0</v>
      </c>
      <c r="AB153" s="15">
        <v>6249599</v>
      </c>
      <c r="AC153" s="15">
        <v>0</v>
      </c>
      <c r="AD153" s="15">
        <v>0</v>
      </c>
      <c r="AE153" s="15">
        <v>0</v>
      </c>
      <c r="AF153" s="64">
        <v>0</v>
      </c>
      <c r="AG153" s="67">
        <v>0</v>
      </c>
      <c r="AH153" s="66">
        <v>0</v>
      </c>
    </row>
    <row r="154" spans="1:34" s="9" customFormat="1" ht="15" x14ac:dyDescent="0.25">
      <c r="A154" s="61">
        <v>305</v>
      </c>
      <c r="B154" s="62" t="s">
        <v>173</v>
      </c>
      <c r="C154" s="63"/>
      <c r="D154"/>
      <c r="E154"/>
      <c r="F154"/>
      <c r="G154" s="63"/>
      <c r="H154" s="15">
        <v>0</v>
      </c>
      <c r="I154" s="15"/>
      <c r="J154" s="15">
        <v>0</v>
      </c>
      <c r="K154" s="15">
        <v>0</v>
      </c>
      <c r="L154" s="15">
        <v>0</v>
      </c>
      <c r="M154" s="15">
        <v>0</v>
      </c>
      <c r="N154" s="15">
        <v>0</v>
      </c>
      <c r="O154" s="15">
        <v>0</v>
      </c>
      <c r="P154" s="15">
        <v>0</v>
      </c>
      <c r="Q154" s="15">
        <v>0</v>
      </c>
      <c r="R154" s="15">
        <v>0</v>
      </c>
      <c r="S154" s="15">
        <v>0</v>
      </c>
      <c r="T154" s="29"/>
      <c r="U154" s="29"/>
      <c r="V154" s="15">
        <v>0</v>
      </c>
      <c r="W154" s="15">
        <v>0</v>
      </c>
      <c r="X154" s="15">
        <v>0</v>
      </c>
      <c r="Y154" s="15">
        <v>0</v>
      </c>
      <c r="Z154" s="15">
        <v>0</v>
      </c>
      <c r="AA154" s="15">
        <v>0</v>
      </c>
      <c r="AB154" s="15">
        <v>0</v>
      </c>
      <c r="AC154" s="15">
        <v>0</v>
      </c>
      <c r="AD154" s="15">
        <v>0</v>
      </c>
      <c r="AE154" s="15">
        <v>0</v>
      </c>
      <c r="AF154" s="64">
        <v>0</v>
      </c>
      <c r="AG154" s="67">
        <v>0</v>
      </c>
      <c r="AH154" s="66">
        <v>0</v>
      </c>
    </row>
    <row r="155" spans="1:34" s="9" customFormat="1" ht="15" x14ac:dyDescent="0.25">
      <c r="A155" s="61">
        <v>310</v>
      </c>
      <c r="B155" s="62" t="s">
        <v>174</v>
      </c>
      <c r="C155" s="63"/>
      <c r="D155"/>
      <c r="E155"/>
      <c r="F155"/>
      <c r="G155" s="63"/>
      <c r="H155" s="15">
        <v>832916</v>
      </c>
      <c r="I155" s="15"/>
      <c r="J155" s="15">
        <v>65315</v>
      </c>
      <c r="K155" s="15">
        <v>34057</v>
      </c>
      <c r="L155" s="15">
        <v>0</v>
      </c>
      <c r="M155" s="15">
        <v>-32851</v>
      </c>
      <c r="N155" s="15">
        <v>-177036</v>
      </c>
      <c r="O155" s="15">
        <v>0</v>
      </c>
      <c r="P155" s="15">
        <v>-39359</v>
      </c>
      <c r="Q155" s="15">
        <v>-149874</v>
      </c>
      <c r="R155" s="15">
        <v>924476</v>
      </c>
      <c r="S155" s="15">
        <v>774602</v>
      </c>
      <c r="T155" s="29"/>
      <c r="U155" s="29"/>
      <c r="V155" s="15">
        <v>1684572</v>
      </c>
      <c r="W155" s="15">
        <v>0</v>
      </c>
      <c r="X155" s="15">
        <v>0</v>
      </c>
      <c r="Y155" s="15">
        <v>-44673</v>
      </c>
      <c r="Z155" s="15">
        <v>0</v>
      </c>
      <c r="AA155" s="15">
        <v>0</v>
      </c>
      <c r="AB155" s="15">
        <v>1639899</v>
      </c>
      <c r="AC155" s="15">
        <v>0</v>
      </c>
      <c r="AD155" s="15">
        <v>0</v>
      </c>
      <c r="AE155" s="15">
        <v>0</v>
      </c>
      <c r="AF155" s="64">
        <v>0</v>
      </c>
      <c r="AG155" s="67">
        <v>0</v>
      </c>
      <c r="AH155" s="66">
        <v>0</v>
      </c>
    </row>
    <row r="156" spans="1:34" s="9" customFormat="1" ht="15" x14ac:dyDescent="0.25">
      <c r="A156" s="61">
        <v>311</v>
      </c>
      <c r="B156" s="62" t="s">
        <v>175</v>
      </c>
      <c r="C156" s="63"/>
      <c r="D156"/>
      <c r="E156"/>
      <c r="F156"/>
      <c r="G156" s="63"/>
      <c r="H156" s="15">
        <v>0</v>
      </c>
      <c r="I156" s="15"/>
      <c r="J156" s="15">
        <v>0</v>
      </c>
      <c r="K156" s="15">
        <v>0</v>
      </c>
      <c r="L156" s="15">
        <v>0</v>
      </c>
      <c r="M156" s="15">
        <v>0</v>
      </c>
      <c r="N156" s="15">
        <v>0</v>
      </c>
      <c r="O156" s="15">
        <v>0</v>
      </c>
      <c r="P156" s="15">
        <v>0</v>
      </c>
      <c r="Q156" s="15">
        <v>0</v>
      </c>
      <c r="R156" s="15">
        <v>0</v>
      </c>
      <c r="S156" s="15">
        <v>0</v>
      </c>
      <c r="T156" s="29"/>
      <c r="U156" s="29"/>
      <c r="V156" s="15">
        <v>0</v>
      </c>
      <c r="W156" s="15">
        <v>0</v>
      </c>
      <c r="X156" s="15">
        <v>0</v>
      </c>
      <c r="Y156" s="15">
        <v>0</v>
      </c>
      <c r="Z156" s="15">
        <v>0</v>
      </c>
      <c r="AA156" s="15">
        <v>0</v>
      </c>
      <c r="AB156" s="15">
        <v>0</v>
      </c>
      <c r="AC156" s="15">
        <v>0</v>
      </c>
      <c r="AD156" s="15">
        <v>0</v>
      </c>
      <c r="AE156" s="15">
        <v>0</v>
      </c>
      <c r="AF156" s="64">
        <v>0</v>
      </c>
      <c r="AG156" s="67">
        <v>0</v>
      </c>
      <c r="AH156" s="66">
        <v>0</v>
      </c>
    </row>
    <row r="157" spans="1:34" s="9" customFormat="1" ht="15" x14ac:dyDescent="0.25">
      <c r="A157" s="61">
        <v>319</v>
      </c>
      <c r="B157" s="62" t="s">
        <v>176</v>
      </c>
      <c r="C157" s="63"/>
      <c r="D157"/>
      <c r="E157"/>
      <c r="F157"/>
      <c r="G157" s="63"/>
      <c r="H157" s="15">
        <v>0</v>
      </c>
      <c r="I157" s="15"/>
      <c r="J157" s="15">
        <v>0</v>
      </c>
      <c r="K157" s="15">
        <v>0</v>
      </c>
      <c r="L157" s="15">
        <v>0</v>
      </c>
      <c r="M157" s="15">
        <v>0</v>
      </c>
      <c r="N157" s="15">
        <v>0</v>
      </c>
      <c r="O157" s="15">
        <v>0</v>
      </c>
      <c r="P157" s="15">
        <v>0</v>
      </c>
      <c r="Q157" s="15">
        <v>0</v>
      </c>
      <c r="R157" s="15">
        <v>0</v>
      </c>
      <c r="S157" s="15">
        <v>0</v>
      </c>
      <c r="T157" s="29"/>
      <c r="U157" s="29"/>
      <c r="V157" s="15">
        <v>0</v>
      </c>
      <c r="W157" s="15">
        <v>0</v>
      </c>
      <c r="X157" s="15">
        <v>0</v>
      </c>
      <c r="Y157" s="15">
        <v>0</v>
      </c>
      <c r="Z157" s="15">
        <v>0</v>
      </c>
      <c r="AA157" s="15">
        <v>0</v>
      </c>
      <c r="AB157" s="15">
        <v>0</v>
      </c>
      <c r="AC157" s="15">
        <v>0</v>
      </c>
      <c r="AD157" s="15">
        <v>0</v>
      </c>
      <c r="AE157" s="15">
        <v>0</v>
      </c>
      <c r="AF157" s="64">
        <v>0</v>
      </c>
      <c r="AG157" s="67">
        <v>0</v>
      </c>
      <c r="AH157" s="66">
        <v>0</v>
      </c>
    </row>
    <row r="158" spans="1:34" s="9" customFormat="1" ht="15" x14ac:dyDescent="0.25">
      <c r="A158" s="61">
        <v>320</v>
      </c>
      <c r="B158" s="62" t="s">
        <v>177</v>
      </c>
      <c r="C158" s="63"/>
      <c r="D158"/>
      <c r="E158"/>
      <c r="F158"/>
      <c r="G158" s="63"/>
      <c r="H158" s="15">
        <v>569920</v>
      </c>
      <c r="I158" s="15"/>
      <c r="J158" s="15">
        <v>39324</v>
      </c>
      <c r="K158" s="15">
        <v>20505</v>
      </c>
      <c r="L158" s="15">
        <v>0</v>
      </c>
      <c r="M158" s="15">
        <v>-19777</v>
      </c>
      <c r="N158" s="15">
        <v>-106588</v>
      </c>
      <c r="O158" s="15">
        <v>0</v>
      </c>
      <c r="P158" s="15">
        <v>-23697</v>
      </c>
      <c r="Q158" s="15">
        <v>-90233</v>
      </c>
      <c r="R158" s="15">
        <v>556598</v>
      </c>
      <c r="S158" s="15">
        <v>466365</v>
      </c>
      <c r="T158" s="29"/>
      <c r="U158" s="29"/>
      <c r="V158" s="15">
        <v>1019490</v>
      </c>
      <c r="W158" s="15">
        <v>0</v>
      </c>
      <c r="X158" s="15">
        <v>0</v>
      </c>
      <c r="Y158" s="15">
        <v>-27036</v>
      </c>
      <c r="Z158" s="15">
        <v>0</v>
      </c>
      <c r="AA158" s="15">
        <v>0</v>
      </c>
      <c r="AB158" s="15">
        <v>992454</v>
      </c>
      <c r="AC158" s="15">
        <v>0</v>
      </c>
      <c r="AD158" s="15">
        <v>0</v>
      </c>
      <c r="AE158" s="15">
        <v>0</v>
      </c>
      <c r="AF158" s="64">
        <v>0</v>
      </c>
      <c r="AG158" s="67">
        <v>0</v>
      </c>
      <c r="AH158" s="66">
        <v>0</v>
      </c>
    </row>
    <row r="159" spans="1:34" s="9" customFormat="1" ht="15" x14ac:dyDescent="0.25">
      <c r="A159" s="61">
        <v>325</v>
      </c>
      <c r="B159" s="62" t="s">
        <v>178</v>
      </c>
      <c r="C159" s="63"/>
      <c r="D159"/>
      <c r="E159"/>
      <c r="F159"/>
      <c r="G159" s="63"/>
      <c r="H159" s="15">
        <v>0</v>
      </c>
      <c r="I159" s="15"/>
      <c r="J159" s="15">
        <v>0</v>
      </c>
      <c r="K159" s="15">
        <v>0</v>
      </c>
      <c r="L159" s="15">
        <v>0</v>
      </c>
      <c r="M159" s="15">
        <v>0</v>
      </c>
      <c r="N159" s="15">
        <v>0</v>
      </c>
      <c r="O159" s="15">
        <v>0</v>
      </c>
      <c r="P159" s="15">
        <v>0</v>
      </c>
      <c r="Q159" s="15">
        <v>0</v>
      </c>
      <c r="R159" s="15">
        <v>0</v>
      </c>
      <c r="S159" s="15">
        <v>0</v>
      </c>
      <c r="T159" s="29"/>
      <c r="U159" s="29"/>
      <c r="V159" s="15">
        <v>0</v>
      </c>
      <c r="W159" s="15">
        <v>0</v>
      </c>
      <c r="X159" s="15">
        <v>0</v>
      </c>
      <c r="Y159" s="15">
        <v>0</v>
      </c>
      <c r="Z159" s="15">
        <v>0</v>
      </c>
      <c r="AA159" s="15">
        <v>0</v>
      </c>
      <c r="AB159" s="15">
        <v>0</v>
      </c>
      <c r="AC159" s="15">
        <v>0</v>
      </c>
      <c r="AD159" s="15">
        <v>0</v>
      </c>
      <c r="AE159" s="15">
        <v>0</v>
      </c>
      <c r="AF159" s="64">
        <v>0</v>
      </c>
      <c r="AG159" s="67">
        <v>0</v>
      </c>
      <c r="AH159" s="66">
        <v>0</v>
      </c>
    </row>
    <row r="160" spans="1:34" s="9" customFormat="1" ht="15" x14ac:dyDescent="0.25">
      <c r="A160" s="61">
        <v>326</v>
      </c>
      <c r="B160" s="62" t="s">
        <v>179</v>
      </c>
      <c r="C160" s="63"/>
      <c r="D160"/>
      <c r="E160"/>
      <c r="F160"/>
      <c r="G160" s="63"/>
      <c r="H160" s="15">
        <v>0</v>
      </c>
      <c r="I160" s="15"/>
      <c r="J160" s="15">
        <v>0</v>
      </c>
      <c r="K160" s="15">
        <v>0</v>
      </c>
      <c r="L160" s="15">
        <v>0</v>
      </c>
      <c r="M160" s="15">
        <v>0</v>
      </c>
      <c r="N160" s="15">
        <v>0</v>
      </c>
      <c r="O160" s="15">
        <v>0</v>
      </c>
      <c r="P160" s="15">
        <v>0</v>
      </c>
      <c r="Q160" s="15">
        <v>0</v>
      </c>
      <c r="R160" s="15">
        <v>0</v>
      </c>
      <c r="S160" s="15">
        <v>0</v>
      </c>
      <c r="T160" s="29"/>
      <c r="U160" s="29"/>
      <c r="V160" s="15">
        <v>0</v>
      </c>
      <c r="W160" s="15">
        <v>0</v>
      </c>
      <c r="X160" s="15">
        <v>0</v>
      </c>
      <c r="Y160" s="15">
        <v>0</v>
      </c>
      <c r="Z160" s="15">
        <v>0</v>
      </c>
      <c r="AA160" s="15">
        <v>0</v>
      </c>
      <c r="AB160" s="15">
        <v>0</v>
      </c>
      <c r="AC160" s="15">
        <v>0</v>
      </c>
      <c r="AD160" s="15">
        <v>0</v>
      </c>
      <c r="AE160" s="15">
        <v>0</v>
      </c>
      <c r="AF160" s="64">
        <v>0</v>
      </c>
      <c r="AG160" s="67">
        <v>0</v>
      </c>
      <c r="AH160" s="66">
        <v>0</v>
      </c>
    </row>
    <row r="161" spans="1:34" s="9" customFormat="1" ht="15" x14ac:dyDescent="0.25">
      <c r="A161" s="61">
        <v>330</v>
      </c>
      <c r="B161" s="62" t="s">
        <v>180</v>
      </c>
      <c r="C161" s="63"/>
      <c r="D161"/>
      <c r="E161"/>
      <c r="F161"/>
      <c r="G161" s="63"/>
      <c r="H161" s="15">
        <v>4704</v>
      </c>
      <c r="I161" s="15"/>
      <c r="J161" s="15">
        <v>593</v>
      </c>
      <c r="K161" s="15">
        <v>309</v>
      </c>
      <c r="L161" s="15">
        <v>0</v>
      </c>
      <c r="M161" s="15">
        <v>-300</v>
      </c>
      <c r="N161" s="15">
        <v>-1608</v>
      </c>
      <c r="O161" s="15">
        <v>0</v>
      </c>
      <c r="P161" s="15">
        <v>-358</v>
      </c>
      <c r="Q161" s="15">
        <v>-1364</v>
      </c>
      <c r="R161" s="15">
        <v>8398</v>
      </c>
      <c r="S161" s="15">
        <v>7034</v>
      </c>
      <c r="T161" s="29"/>
      <c r="U161" s="29"/>
      <c r="V161" s="15">
        <v>4012</v>
      </c>
      <c r="W161" s="15">
        <v>0</v>
      </c>
      <c r="X161" s="15">
        <v>0</v>
      </c>
      <c r="Y161" s="15">
        <v>-106</v>
      </c>
      <c r="Z161" s="15">
        <v>0</v>
      </c>
      <c r="AA161" s="15">
        <v>0</v>
      </c>
      <c r="AB161" s="15">
        <v>3906</v>
      </c>
      <c r="AC161" s="15">
        <v>0</v>
      </c>
      <c r="AD161" s="15">
        <v>0</v>
      </c>
      <c r="AE161" s="15">
        <v>0</v>
      </c>
      <c r="AF161" s="64">
        <v>0</v>
      </c>
      <c r="AG161" s="67">
        <v>0</v>
      </c>
      <c r="AH161" s="66">
        <v>0</v>
      </c>
    </row>
    <row r="162" spans="1:34" s="9" customFormat="1" ht="15" x14ac:dyDescent="0.25">
      <c r="A162" s="61">
        <v>350</v>
      </c>
      <c r="B162" s="62" t="s">
        <v>181</v>
      </c>
      <c r="C162" s="63"/>
      <c r="D162"/>
      <c r="E162"/>
      <c r="F162"/>
      <c r="G162" s="63"/>
      <c r="H162" s="15">
        <v>239225</v>
      </c>
      <c r="I162" s="15"/>
      <c r="J162" s="15">
        <v>17234</v>
      </c>
      <c r="K162" s="15">
        <v>8986</v>
      </c>
      <c r="L162" s="15">
        <v>0</v>
      </c>
      <c r="M162" s="15">
        <v>-8668</v>
      </c>
      <c r="N162" s="15">
        <v>-46712</v>
      </c>
      <c r="O162" s="15">
        <v>0</v>
      </c>
      <c r="P162" s="15">
        <v>-10385</v>
      </c>
      <c r="Q162" s="15">
        <v>-39545</v>
      </c>
      <c r="R162" s="15">
        <v>243929</v>
      </c>
      <c r="S162" s="15">
        <v>204384</v>
      </c>
      <c r="T162" s="29"/>
      <c r="U162" s="29"/>
      <c r="V162" s="15">
        <v>413191</v>
      </c>
      <c r="W162" s="15">
        <v>0</v>
      </c>
      <c r="X162" s="15">
        <v>0</v>
      </c>
      <c r="Y162" s="15">
        <v>-10957</v>
      </c>
      <c r="Z162" s="15">
        <v>0</v>
      </c>
      <c r="AA162" s="15">
        <v>0</v>
      </c>
      <c r="AB162" s="15">
        <v>402234</v>
      </c>
      <c r="AC162" s="15">
        <v>0</v>
      </c>
      <c r="AD162" s="15">
        <v>0</v>
      </c>
      <c r="AE162" s="15">
        <v>0</v>
      </c>
      <c r="AF162" s="64">
        <v>0</v>
      </c>
      <c r="AG162" s="67">
        <v>0</v>
      </c>
      <c r="AH162" s="66">
        <v>0</v>
      </c>
    </row>
    <row r="163" spans="1:34" s="9" customFormat="1" ht="15" x14ac:dyDescent="0.25">
      <c r="A163" s="61">
        <v>360</v>
      </c>
      <c r="B163" s="62" t="s">
        <v>182</v>
      </c>
      <c r="C163" s="63"/>
      <c r="D163"/>
      <c r="E163"/>
      <c r="F163"/>
      <c r="G163" s="63"/>
      <c r="H163" s="15">
        <v>179301</v>
      </c>
      <c r="I163" s="15"/>
      <c r="J163" s="15">
        <v>11379</v>
      </c>
      <c r="K163" s="15">
        <v>5933</v>
      </c>
      <c r="L163" s="15">
        <v>0</v>
      </c>
      <c r="M163" s="15">
        <v>-5724</v>
      </c>
      <c r="N163" s="15">
        <v>-30843</v>
      </c>
      <c r="O163" s="15">
        <v>0</v>
      </c>
      <c r="P163" s="15">
        <v>-6857</v>
      </c>
      <c r="Q163" s="15">
        <v>-26112</v>
      </c>
      <c r="R163" s="15">
        <v>161061</v>
      </c>
      <c r="S163" s="15">
        <v>134949</v>
      </c>
      <c r="T163" s="29"/>
      <c r="U163" s="29"/>
      <c r="V163" s="15">
        <v>391432</v>
      </c>
      <c r="W163" s="15">
        <v>0</v>
      </c>
      <c r="X163" s="15">
        <v>0</v>
      </c>
      <c r="Y163" s="15">
        <v>-10380</v>
      </c>
      <c r="Z163" s="15">
        <v>0</v>
      </c>
      <c r="AA163" s="15">
        <v>0</v>
      </c>
      <c r="AB163" s="15">
        <v>381052</v>
      </c>
      <c r="AC163" s="15">
        <v>0</v>
      </c>
      <c r="AD163" s="15">
        <v>0</v>
      </c>
      <c r="AE163" s="15">
        <v>0</v>
      </c>
      <c r="AF163" s="64">
        <v>0</v>
      </c>
      <c r="AG163" s="67">
        <v>0</v>
      </c>
      <c r="AH163" s="66">
        <v>0</v>
      </c>
    </row>
    <row r="164" spans="1:34" s="9" customFormat="1" ht="15" x14ac:dyDescent="0.25">
      <c r="A164" s="61">
        <v>400</v>
      </c>
      <c r="B164" s="62" t="s">
        <v>183</v>
      </c>
      <c r="C164" s="63"/>
      <c r="D164"/>
      <c r="E164"/>
      <c r="F164"/>
      <c r="G164" s="63"/>
      <c r="H164" s="15">
        <v>58601</v>
      </c>
      <c r="I164" s="15"/>
      <c r="J164" s="15">
        <v>0</v>
      </c>
      <c r="K164" s="15">
        <v>0</v>
      </c>
      <c r="L164" s="15">
        <v>0</v>
      </c>
      <c r="M164" s="15">
        <v>1</v>
      </c>
      <c r="N164" s="15">
        <v>0</v>
      </c>
      <c r="O164" s="15">
        <v>0</v>
      </c>
      <c r="P164" s="15">
        <v>0</v>
      </c>
      <c r="Q164" s="15">
        <v>1</v>
      </c>
      <c r="R164" s="15">
        <v>0</v>
      </c>
      <c r="S164" s="15">
        <v>1</v>
      </c>
      <c r="T164" s="29"/>
      <c r="U164" s="29"/>
      <c r="V164" s="15">
        <v>77020</v>
      </c>
      <c r="W164" s="15">
        <v>0</v>
      </c>
      <c r="X164" s="15">
        <v>0</v>
      </c>
      <c r="Y164" s="15">
        <v>-2042</v>
      </c>
      <c r="Z164" s="15">
        <v>0</v>
      </c>
      <c r="AA164" s="15">
        <v>0</v>
      </c>
      <c r="AB164" s="15">
        <v>74978</v>
      </c>
      <c r="AC164" s="15">
        <v>0</v>
      </c>
      <c r="AD164" s="15">
        <v>0</v>
      </c>
      <c r="AE164" s="15">
        <v>0</v>
      </c>
      <c r="AF164" s="64">
        <v>0</v>
      </c>
      <c r="AG164" s="67">
        <v>0</v>
      </c>
      <c r="AH164" s="66">
        <v>0</v>
      </c>
    </row>
    <row r="165" spans="1:34" s="9" customFormat="1" ht="15" x14ac:dyDescent="0.25">
      <c r="A165" s="61">
        <v>402</v>
      </c>
      <c r="B165" s="62" t="s">
        <v>184</v>
      </c>
      <c r="C165" s="63"/>
      <c r="D165"/>
      <c r="E165"/>
      <c r="F165"/>
      <c r="G165" s="63"/>
      <c r="H165" s="15">
        <v>1173120</v>
      </c>
      <c r="I165" s="15"/>
      <c r="J165" s="15">
        <v>85274</v>
      </c>
      <c r="K165" s="15">
        <v>44464</v>
      </c>
      <c r="L165" s="15">
        <v>0</v>
      </c>
      <c r="M165" s="15">
        <v>-42885</v>
      </c>
      <c r="N165" s="15">
        <v>-231136</v>
      </c>
      <c r="O165" s="15">
        <v>0</v>
      </c>
      <c r="P165" s="15">
        <v>-51387</v>
      </c>
      <c r="Q165" s="15">
        <v>-195670</v>
      </c>
      <c r="R165" s="15">
        <v>1206984</v>
      </c>
      <c r="S165" s="15">
        <v>1011314</v>
      </c>
      <c r="T165" s="29"/>
      <c r="U165" s="29"/>
      <c r="V165" s="15">
        <v>2206817</v>
      </c>
      <c r="W165" s="15">
        <v>0</v>
      </c>
      <c r="X165" s="15">
        <v>0</v>
      </c>
      <c r="Y165" s="15">
        <v>-58522</v>
      </c>
      <c r="Z165" s="15">
        <v>0</v>
      </c>
      <c r="AA165" s="15">
        <v>0</v>
      </c>
      <c r="AB165" s="15">
        <v>2148295</v>
      </c>
      <c r="AC165" s="15">
        <v>0</v>
      </c>
      <c r="AD165" s="15">
        <v>0</v>
      </c>
      <c r="AE165" s="15">
        <v>0</v>
      </c>
      <c r="AF165" s="64">
        <v>0</v>
      </c>
      <c r="AG165" s="67">
        <v>0</v>
      </c>
      <c r="AH165" s="66">
        <v>0</v>
      </c>
    </row>
    <row r="166" spans="1:34" s="9" customFormat="1" ht="15" x14ac:dyDescent="0.25">
      <c r="A166" s="61">
        <v>403</v>
      </c>
      <c r="B166" s="62" t="s">
        <v>185</v>
      </c>
      <c r="C166" s="63"/>
      <c r="D166"/>
      <c r="E166"/>
      <c r="F166"/>
      <c r="G166" s="63"/>
      <c r="H166" s="15">
        <v>3615129</v>
      </c>
      <c r="I166" s="15"/>
      <c r="J166" s="15">
        <v>248607</v>
      </c>
      <c r="K166" s="15">
        <v>129630</v>
      </c>
      <c r="L166" s="15">
        <v>0</v>
      </c>
      <c r="M166" s="15">
        <v>-125030</v>
      </c>
      <c r="N166" s="15">
        <v>-673849</v>
      </c>
      <c r="O166" s="15">
        <v>0</v>
      </c>
      <c r="P166" s="15">
        <v>-149812</v>
      </c>
      <c r="Q166" s="15">
        <v>-570454</v>
      </c>
      <c r="R166" s="15">
        <v>3518821</v>
      </c>
      <c r="S166" s="15">
        <v>2948367</v>
      </c>
      <c r="T166" s="29"/>
      <c r="U166" s="29"/>
      <c r="V166" s="15">
        <v>6963952</v>
      </c>
      <c r="W166" s="15">
        <v>0</v>
      </c>
      <c r="X166" s="15">
        <v>0</v>
      </c>
      <c r="Y166" s="15">
        <v>-184677</v>
      </c>
      <c r="Z166" s="15">
        <v>0</v>
      </c>
      <c r="AA166" s="15">
        <v>0</v>
      </c>
      <c r="AB166" s="15">
        <v>6779275</v>
      </c>
      <c r="AC166" s="15">
        <v>0</v>
      </c>
      <c r="AD166" s="15">
        <v>0</v>
      </c>
      <c r="AE166" s="15">
        <v>0</v>
      </c>
      <c r="AF166" s="64">
        <v>0</v>
      </c>
      <c r="AG166" s="67">
        <v>0</v>
      </c>
      <c r="AH166" s="66">
        <v>0</v>
      </c>
    </row>
    <row r="167" spans="1:34" s="9" customFormat="1" ht="15" x14ac:dyDescent="0.25">
      <c r="A167" s="61">
        <v>405</v>
      </c>
      <c r="B167" s="62" t="s">
        <v>186</v>
      </c>
      <c r="C167" s="63"/>
      <c r="D167"/>
      <c r="E167"/>
      <c r="F167"/>
      <c r="G167" s="63"/>
      <c r="H167" s="15">
        <v>20759</v>
      </c>
      <c r="I167" s="15"/>
      <c r="J167" s="15">
        <v>1608</v>
      </c>
      <c r="K167" s="15">
        <v>839</v>
      </c>
      <c r="L167" s="15">
        <v>0</v>
      </c>
      <c r="M167" s="15">
        <v>-807</v>
      </c>
      <c r="N167" s="15">
        <v>-4359</v>
      </c>
      <c r="O167" s="15">
        <v>0</v>
      </c>
      <c r="P167" s="15">
        <v>-969</v>
      </c>
      <c r="Q167" s="15">
        <v>-3688</v>
      </c>
      <c r="R167" s="15">
        <v>22764</v>
      </c>
      <c r="S167" s="15">
        <v>19076</v>
      </c>
      <c r="T167" s="29"/>
      <c r="U167" s="29"/>
      <c r="V167" s="15">
        <v>39582</v>
      </c>
      <c r="W167" s="15">
        <v>0</v>
      </c>
      <c r="X167" s="15">
        <v>0</v>
      </c>
      <c r="Y167" s="15">
        <v>-1050</v>
      </c>
      <c r="Z167" s="15">
        <v>0</v>
      </c>
      <c r="AA167" s="15">
        <v>0</v>
      </c>
      <c r="AB167" s="15">
        <v>38532</v>
      </c>
      <c r="AC167" s="15">
        <v>0</v>
      </c>
      <c r="AD167" s="15">
        <v>0</v>
      </c>
      <c r="AE167" s="15">
        <v>0</v>
      </c>
      <c r="AF167" s="64">
        <v>0</v>
      </c>
      <c r="AG167" s="67">
        <v>0</v>
      </c>
      <c r="AH167" s="66">
        <v>0</v>
      </c>
    </row>
    <row r="168" spans="1:34" s="9" customFormat="1" ht="15" x14ac:dyDescent="0.25">
      <c r="A168" s="61">
        <v>407</v>
      </c>
      <c r="B168" s="62" t="s">
        <v>187</v>
      </c>
      <c r="C168" s="63"/>
      <c r="D168"/>
      <c r="E168"/>
      <c r="F168"/>
      <c r="G168" s="63"/>
      <c r="H168" s="15">
        <v>12340</v>
      </c>
      <c r="I168" s="15"/>
      <c r="J168" s="15">
        <v>870</v>
      </c>
      <c r="K168" s="15">
        <v>454</v>
      </c>
      <c r="L168" s="15">
        <v>0</v>
      </c>
      <c r="M168" s="15">
        <v>-439</v>
      </c>
      <c r="N168" s="15">
        <v>-2358</v>
      </c>
      <c r="O168" s="15">
        <v>0</v>
      </c>
      <c r="P168" s="15">
        <v>-524</v>
      </c>
      <c r="Q168" s="15">
        <v>-1997</v>
      </c>
      <c r="R168" s="15">
        <v>12313</v>
      </c>
      <c r="S168" s="15">
        <v>10316</v>
      </c>
      <c r="T168" s="29"/>
      <c r="U168" s="29"/>
      <c r="V168" s="15">
        <v>43138</v>
      </c>
      <c r="W168" s="15">
        <v>0</v>
      </c>
      <c r="X168" s="15">
        <v>0</v>
      </c>
      <c r="Y168" s="15">
        <v>-1144</v>
      </c>
      <c r="Z168" s="15">
        <v>0</v>
      </c>
      <c r="AA168" s="15">
        <v>0</v>
      </c>
      <c r="AB168" s="15">
        <v>41994</v>
      </c>
      <c r="AC168" s="15">
        <v>0</v>
      </c>
      <c r="AD168" s="15">
        <v>0</v>
      </c>
      <c r="AE168" s="15">
        <v>0</v>
      </c>
      <c r="AF168" s="64">
        <v>0</v>
      </c>
      <c r="AG168" s="67">
        <v>0</v>
      </c>
      <c r="AH168" s="66">
        <v>0</v>
      </c>
    </row>
    <row r="169" spans="1:34" s="9" customFormat="1" ht="15" x14ac:dyDescent="0.25">
      <c r="A169" s="61">
        <v>408</v>
      </c>
      <c r="B169" s="62" t="s">
        <v>188</v>
      </c>
      <c r="C169" s="63"/>
      <c r="D169"/>
      <c r="E169"/>
      <c r="F169"/>
      <c r="G169" s="63"/>
      <c r="H169" s="15">
        <v>0</v>
      </c>
      <c r="I169" s="15"/>
      <c r="J169" s="15">
        <v>0</v>
      </c>
      <c r="K169" s="15">
        <v>0</v>
      </c>
      <c r="L169" s="15">
        <v>0</v>
      </c>
      <c r="M169" s="15">
        <v>0</v>
      </c>
      <c r="N169" s="15">
        <v>0</v>
      </c>
      <c r="O169" s="15">
        <v>0</v>
      </c>
      <c r="P169" s="15">
        <v>0</v>
      </c>
      <c r="Q169" s="15">
        <v>0</v>
      </c>
      <c r="R169" s="15">
        <v>0</v>
      </c>
      <c r="S169" s="15">
        <v>0</v>
      </c>
      <c r="T169" s="29"/>
      <c r="U169" s="29"/>
      <c r="V169" s="15">
        <v>0</v>
      </c>
      <c r="W169" s="15">
        <v>0</v>
      </c>
      <c r="X169" s="15">
        <v>0</v>
      </c>
      <c r="Y169" s="15">
        <v>0</v>
      </c>
      <c r="Z169" s="15">
        <v>0</v>
      </c>
      <c r="AA169" s="15">
        <v>0</v>
      </c>
      <c r="AB169" s="15">
        <v>0</v>
      </c>
      <c r="AC169" s="15">
        <v>0</v>
      </c>
      <c r="AD169" s="15">
        <v>0</v>
      </c>
      <c r="AE169" s="15">
        <v>0</v>
      </c>
      <c r="AF169" s="64">
        <v>0</v>
      </c>
      <c r="AG169" s="67">
        <v>0</v>
      </c>
      <c r="AH169" s="66">
        <v>0</v>
      </c>
    </row>
    <row r="170" spans="1:34" s="9" customFormat="1" ht="15" x14ac:dyDescent="0.25">
      <c r="A170" s="61">
        <v>409</v>
      </c>
      <c r="B170" s="62" t="s">
        <v>189</v>
      </c>
      <c r="C170" s="63"/>
      <c r="D170"/>
      <c r="E170"/>
      <c r="F170"/>
      <c r="G170" s="63"/>
      <c r="H170" s="15">
        <v>1447552</v>
      </c>
      <c r="I170" s="15"/>
      <c r="J170" s="15">
        <v>103005</v>
      </c>
      <c r="K170" s="15">
        <v>53710</v>
      </c>
      <c r="L170" s="15">
        <v>0</v>
      </c>
      <c r="M170" s="15">
        <v>-51802</v>
      </c>
      <c r="N170" s="15">
        <v>-279196</v>
      </c>
      <c r="O170" s="15">
        <v>0</v>
      </c>
      <c r="P170" s="15">
        <v>-62072</v>
      </c>
      <c r="Q170" s="15">
        <v>-236355</v>
      </c>
      <c r="R170" s="15">
        <v>1457952</v>
      </c>
      <c r="S170" s="15">
        <v>1221597</v>
      </c>
      <c r="T170" s="29"/>
      <c r="U170" s="29"/>
      <c r="V170" s="15">
        <v>2901918</v>
      </c>
      <c r="W170" s="15">
        <v>0</v>
      </c>
      <c r="X170" s="15">
        <v>0</v>
      </c>
      <c r="Y170" s="15">
        <v>-76956</v>
      </c>
      <c r="Z170" s="15">
        <v>0</v>
      </c>
      <c r="AA170" s="15">
        <v>0</v>
      </c>
      <c r="AB170" s="15">
        <v>2824962</v>
      </c>
      <c r="AC170" s="15">
        <v>0</v>
      </c>
      <c r="AD170" s="15">
        <v>0</v>
      </c>
      <c r="AE170" s="15">
        <v>0</v>
      </c>
      <c r="AF170" s="64">
        <v>0</v>
      </c>
      <c r="AG170" s="67">
        <v>0</v>
      </c>
      <c r="AH170" s="66">
        <v>0</v>
      </c>
    </row>
    <row r="171" spans="1:34" s="9" customFormat="1" ht="15" x14ac:dyDescent="0.25">
      <c r="A171" s="61">
        <v>411</v>
      </c>
      <c r="B171" s="62" t="s">
        <v>190</v>
      </c>
      <c r="C171" s="63"/>
      <c r="D171"/>
      <c r="E171"/>
      <c r="F171"/>
      <c r="G171" s="63"/>
      <c r="H171" s="15">
        <v>1956319</v>
      </c>
      <c r="I171" s="15"/>
      <c r="J171" s="15">
        <v>141499</v>
      </c>
      <c r="K171" s="15">
        <v>73781</v>
      </c>
      <c r="L171" s="15">
        <v>0</v>
      </c>
      <c r="M171" s="15">
        <v>-71162</v>
      </c>
      <c r="N171" s="15">
        <v>-383532</v>
      </c>
      <c r="O171" s="15">
        <v>0</v>
      </c>
      <c r="P171" s="15">
        <v>-85268</v>
      </c>
      <c r="Q171" s="15">
        <v>-324682</v>
      </c>
      <c r="R171" s="15">
        <v>2002795</v>
      </c>
      <c r="S171" s="15">
        <v>1678113</v>
      </c>
      <c r="T171" s="29"/>
      <c r="U171" s="29"/>
      <c r="V171" s="15">
        <v>3699896</v>
      </c>
      <c r="W171" s="15">
        <v>0</v>
      </c>
      <c r="X171" s="15">
        <v>0</v>
      </c>
      <c r="Y171" s="15">
        <v>-98117</v>
      </c>
      <c r="Z171" s="15">
        <v>0</v>
      </c>
      <c r="AA171" s="15">
        <v>0</v>
      </c>
      <c r="AB171" s="15">
        <v>3601779</v>
      </c>
      <c r="AC171" s="15">
        <v>0</v>
      </c>
      <c r="AD171" s="15">
        <v>0</v>
      </c>
      <c r="AE171" s="15">
        <v>0</v>
      </c>
      <c r="AF171" s="64">
        <v>0</v>
      </c>
      <c r="AG171" s="67">
        <v>0</v>
      </c>
      <c r="AH171" s="66">
        <v>0</v>
      </c>
    </row>
    <row r="172" spans="1:34" s="9" customFormat="1" ht="15" x14ac:dyDescent="0.25">
      <c r="A172" s="61">
        <v>413</v>
      </c>
      <c r="B172" s="62" t="s">
        <v>191</v>
      </c>
      <c r="C172" s="63"/>
      <c r="D172"/>
      <c r="E172"/>
      <c r="F172"/>
      <c r="G172" s="63"/>
      <c r="H172" s="15">
        <v>61295</v>
      </c>
      <c r="I172" s="15"/>
      <c r="J172" s="15">
        <v>5133</v>
      </c>
      <c r="K172" s="15">
        <v>2676</v>
      </c>
      <c r="L172" s="15">
        <v>0</v>
      </c>
      <c r="M172" s="15">
        <v>-2583</v>
      </c>
      <c r="N172" s="15">
        <v>-13912</v>
      </c>
      <c r="O172" s="15">
        <v>0</v>
      </c>
      <c r="P172" s="15">
        <v>-3093</v>
      </c>
      <c r="Q172" s="15">
        <v>-11779</v>
      </c>
      <c r="R172" s="15">
        <v>72648</v>
      </c>
      <c r="S172" s="15">
        <v>60869</v>
      </c>
      <c r="T172" s="29"/>
      <c r="U172" s="29"/>
      <c r="V172" s="15">
        <v>130964</v>
      </c>
      <c r="W172" s="15">
        <v>0</v>
      </c>
      <c r="X172" s="15">
        <v>0</v>
      </c>
      <c r="Y172" s="15">
        <v>-3473</v>
      </c>
      <c r="Z172" s="15">
        <v>0</v>
      </c>
      <c r="AA172" s="15">
        <v>0</v>
      </c>
      <c r="AB172" s="15">
        <v>127491</v>
      </c>
      <c r="AC172" s="15">
        <v>0</v>
      </c>
      <c r="AD172" s="15">
        <v>0</v>
      </c>
      <c r="AE172" s="15">
        <v>0</v>
      </c>
      <c r="AF172" s="64">
        <v>0</v>
      </c>
      <c r="AG172" s="67">
        <v>0</v>
      </c>
      <c r="AH172" s="66">
        <v>0</v>
      </c>
    </row>
    <row r="173" spans="1:34" s="9" customFormat="1" ht="15" x14ac:dyDescent="0.25">
      <c r="A173" s="61">
        <v>417</v>
      </c>
      <c r="B173" s="62" t="s">
        <v>192</v>
      </c>
      <c r="C173" s="63"/>
      <c r="D173"/>
      <c r="E173"/>
      <c r="F173"/>
      <c r="G173" s="63"/>
      <c r="H173" s="15">
        <v>27143</v>
      </c>
      <c r="I173" s="15"/>
      <c r="J173" s="15">
        <v>1851</v>
      </c>
      <c r="K173" s="15">
        <v>965</v>
      </c>
      <c r="L173" s="15">
        <v>0</v>
      </c>
      <c r="M173" s="15">
        <v>-931</v>
      </c>
      <c r="N173" s="15">
        <v>-5018</v>
      </c>
      <c r="O173" s="15">
        <v>0</v>
      </c>
      <c r="P173" s="15">
        <v>-1116</v>
      </c>
      <c r="Q173" s="15">
        <v>-4249</v>
      </c>
      <c r="R173" s="15">
        <v>26205</v>
      </c>
      <c r="S173" s="15">
        <v>21956</v>
      </c>
      <c r="T173" s="29"/>
      <c r="U173" s="29"/>
      <c r="V173" s="15">
        <v>62170</v>
      </c>
      <c r="W173" s="15">
        <v>0</v>
      </c>
      <c r="X173" s="15">
        <v>0</v>
      </c>
      <c r="Y173" s="15">
        <v>-1649</v>
      </c>
      <c r="Z173" s="15">
        <v>0</v>
      </c>
      <c r="AA173" s="15">
        <v>0</v>
      </c>
      <c r="AB173" s="15">
        <v>60521</v>
      </c>
      <c r="AC173" s="15">
        <v>0</v>
      </c>
      <c r="AD173" s="15">
        <v>0</v>
      </c>
      <c r="AE173" s="15">
        <v>0</v>
      </c>
      <c r="AF173" s="64">
        <v>0</v>
      </c>
      <c r="AG173" s="67">
        <v>0</v>
      </c>
      <c r="AH173" s="66">
        <v>0</v>
      </c>
    </row>
    <row r="174" spans="1:34" s="9" customFormat="1" ht="15" x14ac:dyDescent="0.25">
      <c r="A174" s="61">
        <v>423</v>
      </c>
      <c r="B174" s="62" t="s">
        <v>193</v>
      </c>
      <c r="C174" s="63"/>
      <c r="D174"/>
      <c r="E174"/>
      <c r="F174"/>
      <c r="G174" s="63"/>
      <c r="H174" s="15">
        <v>290993</v>
      </c>
      <c r="I174" s="15"/>
      <c r="J174" s="15">
        <v>21142</v>
      </c>
      <c r="K174" s="15">
        <v>11024</v>
      </c>
      <c r="L174" s="15">
        <v>0</v>
      </c>
      <c r="M174" s="15">
        <v>-10632</v>
      </c>
      <c r="N174" s="15">
        <v>-57306</v>
      </c>
      <c r="O174" s="15">
        <v>0</v>
      </c>
      <c r="P174" s="15">
        <v>-12740</v>
      </c>
      <c r="Q174" s="15">
        <v>-48512</v>
      </c>
      <c r="R174" s="15">
        <v>299248</v>
      </c>
      <c r="S174" s="15">
        <v>250736</v>
      </c>
      <c r="T174" s="29"/>
      <c r="U174" s="29"/>
      <c r="V174" s="15">
        <v>533412</v>
      </c>
      <c r="W174" s="15">
        <v>0</v>
      </c>
      <c r="X174" s="15">
        <v>0</v>
      </c>
      <c r="Y174" s="15">
        <v>-14146</v>
      </c>
      <c r="Z174" s="15">
        <v>0</v>
      </c>
      <c r="AA174" s="15">
        <v>0</v>
      </c>
      <c r="AB174" s="15">
        <v>519266</v>
      </c>
      <c r="AC174" s="15">
        <v>0</v>
      </c>
      <c r="AD174" s="15">
        <v>0</v>
      </c>
      <c r="AE174" s="15">
        <v>0</v>
      </c>
      <c r="AF174" s="64">
        <v>0</v>
      </c>
      <c r="AG174" s="67">
        <v>0</v>
      </c>
      <c r="AH174" s="66">
        <v>0</v>
      </c>
    </row>
    <row r="175" spans="1:34" s="9" customFormat="1" ht="15" x14ac:dyDescent="0.25">
      <c r="A175" s="61">
        <v>425</v>
      </c>
      <c r="B175" s="62" t="s">
        <v>194</v>
      </c>
      <c r="C175" s="63"/>
      <c r="D175"/>
      <c r="E175"/>
      <c r="F175"/>
      <c r="G175" s="63"/>
      <c r="H175" s="15">
        <v>1016140</v>
      </c>
      <c r="I175" s="15"/>
      <c r="J175" s="15">
        <v>73088</v>
      </c>
      <c r="K175" s="15">
        <v>38110</v>
      </c>
      <c r="L175" s="15">
        <v>0</v>
      </c>
      <c r="M175" s="15">
        <v>-36755</v>
      </c>
      <c r="N175" s="15">
        <v>-198105</v>
      </c>
      <c r="O175" s="15">
        <v>0</v>
      </c>
      <c r="P175" s="15">
        <v>-44043</v>
      </c>
      <c r="Q175" s="15">
        <v>-167705</v>
      </c>
      <c r="R175" s="15">
        <v>1034496</v>
      </c>
      <c r="S175" s="15">
        <v>866791</v>
      </c>
      <c r="T175" s="29"/>
      <c r="U175" s="29"/>
      <c r="V175" s="15">
        <v>1833534</v>
      </c>
      <c r="W175" s="15">
        <v>0</v>
      </c>
      <c r="X175" s="15">
        <v>0</v>
      </c>
      <c r="Y175" s="15">
        <v>-48623</v>
      </c>
      <c r="Z175" s="15">
        <v>0</v>
      </c>
      <c r="AA175" s="15">
        <v>0</v>
      </c>
      <c r="AB175" s="15">
        <v>1784911</v>
      </c>
      <c r="AC175" s="15">
        <v>0</v>
      </c>
      <c r="AD175" s="15">
        <v>0</v>
      </c>
      <c r="AE175" s="15">
        <v>0</v>
      </c>
      <c r="AF175" s="64">
        <v>0</v>
      </c>
      <c r="AG175" s="67">
        <v>0</v>
      </c>
      <c r="AH175" s="66">
        <v>0</v>
      </c>
    </row>
    <row r="176" spans="1:34" s="9" customFormat="1" ht="15" x14ac:dyDescent="0.25">
      <c r="A176" s="61">
        <v>440</v>
      </c>
      <c r="B176" s="62" t="s">
        <v>195</v>
      </c>
      <c r="C176" s="63"/>
      <c r="D176"/>
      <c r="E176"/>
      <c r="F176"/>
      <c r="G176" s="63"/>
      <c r="H176" s="15">
        <v>6049084</v>
      </c>
      <c r="I176" s="15"/>
      <c r="J176" s="15">
        <v>423580</v>
      </c>
      <c r="K176" s="15">
        <v>220866</v>
      </c>
      <c r="L176" s="15">
        <v>0</v>
      </c>
      <c r="M176" s="15">
        <v>-213024</v>
      </c>
      <c r="N176" s="15">
        <v>-1148115</v>
      </c>
      <c r="O176" s="15">
        <v>0</v>
      </c>
      <c r="P176" s="15">
        <v>-255252</v>
      </c>
      <c r="Q176" s="15">
        <v>-971945</v>
      </c>
      <c r="R176" s="15">
        <v>5995420</v>
      </c>
      <c r="S176" s="15">
        <v>5023475</v>
      </c>
      <c r="T176" s="29"/>
      <c r="U176" s="29"/>
      <c r="V176" s="15">
        <v>11680403</v>
      </c>
      <c r="W176" s="15">
        <v>0</v>
      </c>
      <c r="X176" s="15">
        <v>0</v>
      </c>
      <c r="Y176" s="15">
        <v>-309752</v>
      </c>
      <c r="Z176" s="15">
        <v>0</v>
      </c>
      <c r="AA176" s="15">
        <v>0</v>
      </c>
      <c r="AB176" s="15">
        <v>11370651</v>
      </c>
      <c r="AC176" s="15">
        <v>0</v>
      </c>
      <c r="AD176" s="15">
        <v>0</v>
      </c>
      <c r="AE176" s="15">
        <v>0</v>
      </c>
      <c r="AF176" s="64">
        <v>0</v>
      </c>
      <c r="AG176" s="67">
        <v>0</v>
      </c>
      <c r="AH176" s="66">
        <v>0</v>
      </c>
    </row>
    <row r="177" spans="1:34" s="9" customFormat="1" ht="15" x14ac:dyDescent="0.25">
      <c r="A177" s="61">
        <v>450</v>
      </c>
      <c r="B177" s="62" t="s">
        <v>196</v>
      </c>
      <c r="C177" s="63"/>
      <c r="D177"/>
      <c r="E177"/>
      <c r="F177"/>
      <c r="G177" s="63"/>
      <c r="H177" s="15">
        <v>0</v>
      </c>
      <c r="I177" s="15"/>
      <c r="J177" s="15">
        <v>0</v>
      </c>
      <c r="K177" s="15">
        <v>0</v>
      </c>
      <c r="L177" s="15">
        <v>0</v>
      </c>
      <c r="M177" s="15">
        <v>0</v>
      </c>
      <c r="N177" s="15">
        <v>0</v>
      </c>
      <c r="O177" s="15">
        <v>0</v>
      </c>
      <c r="P177" s="15">
        <v>0</v>
      </c>
      <c r="Q177" s="15">
        <v>0</v>
      </c>
      <c r="R177" s="15">
        <v>0</v>
      </c>
      <c r="S177" s="15">
        <v>0</v>
      </c>
      <c r="T177" s="29"/>
      <c r="U177" s="29"/>
      <c r="V177" s="15">
        <v>0</v>
      </c>
      <c r="W177" s="15">
        <v>0</v>
      </c>
      <c r="X177" s="15">
        <v>0</v>
      </c>
      <c r="Y177" s="15">
        <v>0</v>
      </c>
      <c r="Z177" s="15">
        <v>0</v>
      </c>
      <c r="AA177" s="15">
        <v>0</v>
      </c>
      <c r="AB177" s="15">
        <v>0</v>
      </c>
      <c r="AC177" s="15">
        <v>0</v>
      </c>
      <c r="AD177" s="15">
        <v>0</v>
      </c>
      <c r="AE177" s="15">
        <v>0</v>
      </c>
      <c r="AF177" s="64">
        <v>0</v>
      </c>
      <c r="AG177" s="67">
        <v>0</v>
      </c>
      <c r="AH177" s="66">
        <v>0</v>
      </c>
    </row>
    <row r="178" spans="1:34" s="9" customFormat="1" ht="15" x14ac:dyDescent="0.25">
      <c r="A178" s="61">
        <v>451</v>
      </c>
      <c r="B178" s="62" t="s">
        <v>197</v>
      </c>
      <c r="C178" s="63"/>
      <c r="D178"/>
      <c r="E178"/>
      <c r="F178"/>
      <c r="G178" s="63"/>
      <c r="H178" s="15">
        <v>0</v>
      </c>
      <c r="I178" s="15"/>
      <c r="J178" s="15">
        <v>0</v>
      </c>
      <c r="K178" s="15">
        <v>0</v>
      </c>
      <c r="L178" s="15">
        <v>0</v>
      </c>
      <c r="M178" s="15">
        <v>0</v>
      </c>
      <c r="N178" s="15">
        <v>0</v>
      </c>
      <c r="O178" s="15">
        <v>0</v>
      </c>
      <c r="P178" s="15">
        <v>0</v>
      </c>
      <c r="Q178" s="15">
        <v>0</v>
      </c>
      <c r="R178" s="15">
        <v>0</v>
      </c>
      <c r="S178" s="15">
        <v>0</v>
      </c>
      <c r="T178" s="29"/>
      <c r="U178" s="29"/>
      <c r="V178" s="15">
        <v>0</v>
      </c>
      <c r="W178" s="15">
        <v>0</v>
      </c>
      <c r="X178" s="15">
        <v>0</v>
      </c>
      <c r="Y178" s="15">
        <v>0</v>
      </c>
      <c r="Z178" s="15">
        <v>0</v>
      </c>
      <c r="AA178" s="15">
        <v>0</v>
      </c>
      <c r="AB178" s="15">
        <v>0</v>
      </c>
      <c r="AC178" s="15">
        <v>0</v>
      </c>
      <c r="AD178" s="15">
        <v>0</v>
      </c>
      <c r="AE178" s="15">
        <v>0</v>
      </c>
      <c r="AF178" s="64">
        <v>0</v>
      </c>
      <c r="AG178" s="67">
        <v>0</v>
      </c>
      <c r="AH178" s="66">
        <v>0</v>
      </c>
    </row>
    <row r="179" spans="1:34" s="9" customFormat="1" ht="15" x14ac:dyDescent="0.25">
      <c r="A179" s="61">
        <v>452</v>
      </c>
      <c r="B179" s="62" t="s">
        <v>198</v>
      </c>
      <c r="C179" s="63"/>
      <c r="D179"/>
      <c r="E179"/>
      <c r="F179"/>
      <c r="G179" s="63"/>
      <c r="H179" s="15">
        <v>0</v>
      </c>
      <c r="I179" s="15"/>
      <c r="J179" s="15">
        <v>0</v>
      </c>
      <c r="K179" s="15">
        <v>0</v>
      </c>
      <c r="L179" s="15">
        <v>0</v>
      </c>
      <c r="M179" s="15">
        <v>0</v>
      </c>
      <c r="N179" s="15">
        <v>0</v>
      </c>
      <c r="O179" s="15">
        <v>0</v>
      </c>
      <c r="P179" s="15">
        <v>0</v>
      </c>
      <c r="Q179" s="15">
        <v>0</v>
      </c>
      <c r="R179" s="15">
        <v>0</v>
      </c>
      <c r="S179" s="15">
        <v>0</v>
      </c>
      <c r="T179" s="29"/>
      <c r="U179" s="29"/>
      <c r="V179" s="15">
        <v>0</v>
      </c>
      <c r="W179" s="15">
        <v>0</v>
      </c>
      <c r="X179" s="15">
        <v>0</v>
      </c>
      <c r="Y179" s="15">
        <v>0</v>
      </c>
      <c r="Z179" s="15">
        <v>0</v>
      </c>
      <c r="AA179" s="15">
        <v>0</v>
      </c>
      <c r="AB179" s="15">
        <v>0</v>
      </c>
      <c r="AC179" s="15">
        <v>0</v>
      </c>
      <c r="AD179" s="15">
        <v>0</v>
      </c>
      <c r="AE179" s="15">
        <v>0</v>
      </c>
      <c r="AF179" s="64">
        <v>0</v>
      </c>
      <c r="AG179" s="67">
        <v>0</v>
      </c>
      <c r="AH179" s="66">
        <v>0</v>
      </c>
    </row>
    <row r="180" spans="1:34" s="9" customFormat="1" ht="15" x14ac:dyDescent="0.25">
      <c r="A180" s="61">
        <v>453</v>
      </c>
      <c r="B180" s="62" t="s">
        <v>199</v>
      </c>
      <c r="C180" s="63"/>
      <c r="D180"/>
      <c r="E180"/>
      <c r="F180"/>
      <c r="G180" s="63"/>
      <c r="H180" s="15">
        <v>0</v>
      </c>
      <c r="I180" s="15"/>
      <c r="J180" s="15">
        <v>0</v>
      </c>
      <c r="K180" s="15">
        <v>0</v>
      </c>
      <c r="L180" s="15">
        <v>0</v>
      </c>
      <c r="M180" s="15">
        <v>0</v>
      </c>
      <c r="N180" s="15">
        <v>0</v>
      </c>
      <c r="O180" s="15">
        <v>0</v>
      </c>
      <c r="P180" s="15">
        <v>0</v>
      </c>
      <c r="Q180" s="15">
        <v>0</v>
      </c>
      <c r="R180" s="15">
        <v>0</v>
      </c>
      <c r="S180" s="15">
        <v>0</v>
      </c>
      <c r="T180" s="29"/>
      <c r="U180" s="29"/>
      <c r="V180" s="15">
        <v>0</v>
      </c>
      <c r="W180" s="15">
        <v>0</v>
      </c>
      <c r="X180" s="15">
        <v>0</v>
      </c>
      <c r="Y180" s="15">
        <v>0</v>
      </c>
      <c r="Z180" s="15">
        <v>0</v>
      </c>
      <c r="AA180" s="15">
        <v>0</v>
      </c>
      <c r="AB180" s="15">
        <v>0</v>
      </c>
      <c r="AC180" s="15">
        <v>0</v>
      </c>
      <c r="AD180" s="15">
        <v>0</v>
      </c>
      <c r="AE180" s="15">
        <v>0</v>
      </c>
      <c r="AF180" s="64">
        <v>0</v>
      </c>
      <c r="AG180" s="67">
        <v>0</v>
      </c>
      <c r="AH180" s="66">
        <v>0</v>
      </c>
    </row>
    <row r="181" spans="1:34" s="9" customFormat="1" ht="15" x14ac:dyDescent="0.25">
      <c r="A181" s="61">
        <v>454</v>
      </c>
      <c r="B181" s="62" t="s">
        <v>200</v>
      </c>
      <c r="C181" s="63"/>
      <c r="D181"/>
      <c r="E181"/>
      <c r="F181"/>
      <c r="G181" s="63"/>
      <c r="H181" s="15">
        <v>28973</v>
      </c>
      <c r="I181" s="15"/>
      <c r="J181" s="15">
        <v>1884</v>
      </c>
      <c r="K181" s="15">
        <v>982</v>
      </c>
      <c r="L181" s="15">
        <v>0</v>
      </c>
      <c r="M181" s="15">
        <v>-952</v>
      </c>
      <c r="N181" s="15">
        <v>-5107</v>
      </c>
      <c r="O181" s="15">
        <v>0</v>
      </c>
      <c r="P181" s="15">
        <v>-1135</v>
      </c>
      <c r="Q181" s="15">
        <v>-4328</v>
      </c>
      <c r="R181" s="15">
        <v>26668</v>
      </c>
      <c r="S181" s="15">
        <v>22340</v>
      </c>
      <c r="T181" s="29"/>
      <c r="U181" s="29"/>
      <c r="V181" s="15">
        <v>48433</v>
      </c>
      <c r="W181" s="15">
        <v>0</v>
      </c>
      <c r="X181" s="15">
        <v>0</v>
      </c>
      <c r="Y181" s="15">
        <v>-1284</v>
      </c>
      <c r="Z181" s="15">
        <v>0</v>
      </c>
      <c r="AA181" s="15">
        <v>0</v>
      </c>
      <c r="AB181" s="15">
        <v>47149</v>
      </c>
      <c r="AC181" s="15">
        <v>0</v>
      </c>
      <c r="AD181" s="15">
        <v>0</v>
      </c>
      <c r="AE181" s="15">
        <v>0</v>
      </c>
      <c r="AF181" s="64">
        <v>0</v>
      </c>
      <c r="AG181" s="67">
        <v>0</v>
      </c>
      <c r="AH181" s="66">
        <v>0</v>
      </c>
    </row>
    <row r="182" spans="1:34" s="9" customFormat="1" ht="15" x14ac:dyDescent="0.25">
      <c r="A182" s="61">
        <v>501</v>
      </c>
      <c r="B182" s="62" t="s">
        <v>201</v>
      </c>
      <c r="C182" s="63"/>
      <c r="D182"/>
      <c r="E182"/>
      <c r="F182"/>
      <c r="G182" s="63"/>
      <c r="H182" s="15">
        <v>60918294</v>
      </c>
      <c r="I182" s="15"/>
      <c r="J182" s="15">
        <v>4237207</v>
      </c>
      <c r="K182" s="15">
        <v>2209392</v>
      </c>
      <c r="L182" s="15">
        <v>0</v>
      </c>
      <c r="M182" s="15">
        <v>-2130949</v>
      </c>
      <c r="N182" s="15">
        <v>-11484959</v>
      </c>
      <c r="O182" s="15">
        <v>0</v>
      </c>
      <c r="P182" s="15">
        <v>-2553371</v>
      </c>
      <c r="Q182" s="15">
        <v>-9722680</v>
      </c>
      <c r="R182" s="15">
        <v>59974121</v>
      </c>
      <c r="S182" s="15">
        <v>50251441</v>
      </c>
      <c r="T182" s="29"/>
      <c r="U182" s="29"/>
      <c r="V182" s="16">
        <v>117626737</v>
      </c>
      <c r="W182" s="15">
        <v>0</v>
      </c>
      <c r="X182" s="15">
        <v>0</v>
      </c>
      <c r="Y182" s="15">
        <v>-3119340</v>
      </c>
      <c r="Z182" s="15">
        <v>0</v>
      </c>
      <c r="AA182" s="15">
        <v>0</v>
      </c>
      <c r="AB182" s="15">
        <v>114507397</v>
      </c>
      <c r="AC182" s="15">
        <v>0</v>
      </c>
      <c r="AD182" s="15">
        <v>0</v>
      </c>
      <c r="AE182" s="16">
        <v>-3</v>
      </c>
      <c r="AF182" s="64">
        <v>0</v>
      </c>
      <c r="AG182" s="67">
        <v>0</v>
      </c>
      <c r="AH182" s="66">
        <v>0</v>
      </c>
    </row>
    <row r="183" spans="1:34" s="9" customFormat="1" ht="15" x14ac:dyDescent="0.25">
      <c r="A183" s="61">
        <v>502</v>
      </c>
      <c r="B183" s="62" t="s">
        <v>202</v>
      </c>
      <c r="C183" s="63"/>
      <c r="D183"/>
      <c r="E183"/>
      <c r="F183"/>
      <c r="G183" s="63"/>
      <c r="H183" s="15">
        <v>0</v>
      </c>
      <c r="I183" s="15"/>
      <c r="J183" s="15">
        <v>0</v>
      </c>
      <c r="K183" s="15">
        <v>0</v>
      </c>
      <c r="L183" s="15">
        <v>0</v>
      </c>
      <c r="M183" s="15">
        <v>0</v>
      </c>
      <c r="N183" s="15">
        <v>0</v>
      </c>
      <c r="O183" s="15">
        <v>0</v>
      </c>
      <c r="P183" s="15">
        <v>0</v>
      </c>
      <c r="Q183" s="15">
        <v>0</v>
      </c>
      <c r="R183" s="15">
        <v>0</v>
      </c>
      <c r="S183" s="15">
        <v>0</v>
      </c>
      <c r="T183" s="29"/>
      <c r="U183" s="29"/>
      <c r="V183" s="15">
        <v>0</v>
      </c>
      <c r="W183" s="15">
        <v>0</v>
      </c>
      <c r="X183" s="15">
        <v>0</v>
      </c>
      <c r="Y183" s="15">
        <v>0</v>
      </c>
      <c r="Z183" s="15">
        <v>0</v>
      </c>
      <c r="AA183" s="15">
        <v>0</v>
      </c>
      <c r="AB183" s="15">
        <v>0</v>
      </c>
      <c r="AC183" s="15">
        <v>0</v>
      </c>
      <c r="AD183" s="15">
        <v>0</v>
      </c>
      <c r="AE183" s="15">
        <v>0</v>
      </c>
      <c r="AF183" s="64">
        <v>0</v>
      </c>
      <c r="AG183" s="67">
        <v>0</v>
      </c>
      <c r="AH183" s="66">
        <v>0</v>
      </c>
    </row>
    <row r="184" spans="1:34" s="9" customFormat="1" ht="15" x14ac:dyDescent="0.25">
      <c r="A184" s="61">
        <v>505</v>
      </c>
      <c r="B184" s="62" t="s">
        <v>203</v>
      </c>
      <c r="C184" s="63"/>
      <c r="D184"/>
      <c r="E184"/>
      <c r="F184"/>
      <c r="G184" s="63"/>
      <c r="H184" s="15">
        <v>436428</v>
      </c>
      <c r="I184" s="15"/>
      <c r="J184" s="15">
        <v>34199</v>
      </c>
      <c r="K184" s="15">
        <v>17832</v>
      </c>
      <c r="L184" s="15">
        <v>0</v>
      </c>
      <c r="M184" s="15">
        <v>-17201</v>
      </c>
      <c r="N184" s="15">
        <v>-92697</v>
      </c>
      <c r="O184" s="15">
        <v>0</v>
      </c>
      <c r="P184" s="15">
        <v>-20609</v>
      </c>
      <c r="Q184" s="15">
        <v>-78476</v>
      </c>
      <c r="R184" s="15">
        <v>484063</v>
      </c>
      <c r="S184" s="15">
        <v>405587</v>
      </c>
      <c r="T184" s="29"/>
      <c r="U184" s="29"/>
      <c r="V184" s="15">
        <v>844263</v>
      </c>
      <c r="W184" s="15">
        <v>0</v>
      </c>
      <c r="X184" s="15">
        <v>0</v>
      </c>
      <c r="Y184" s="15">
        <v>-22389</v>
      </c>
      <c r="Z184" s="15">
        <v>0</v>
      </c>
      <c r="AA184" s="15">
        <v>0</v>
      </c>
      <c r="AB184" s="15">
        <v>821874</v>
      </c>
      <c r="AC184" s="15">
        <v>0</v>
      </c>
      <c r="AD184" s="15">
        <v>0</v>
      </c>
      <c r="AE184" s="15">
        <v>0</v>
      </c>
      <c r="AF184" s="64">
        <v>0</v>
      </c>
      <c r="AG184" s="67">
        <v>0</v>
      </c>
      <c r="AH184" s="66">
        <v>0</v>
      </c>
    </row>
    <row r="185" spans="1:34" s="9" customFormat="1" ht="15" x14ac:dyDescent="0.25">
      <c r="A185" s="61">
        <v>506</v>
      </c>
      <c r="B185" s="62" t="s">
        <v>204</v>
      </c>
      <c r="C185" s="63"/>
      <c r="D185"/>
      <c r="E185"/>
      <c r="F185"/>
      <c r="G185" s="63"/>
      <c r="H185" s="15">
        <v>163542</v>
      </c>
      <c r="I185" s="15"/>
      <c r="J185" s="15">
        <v>11565</v>
      </c>
      <c r="K185" s="15">
        <v>6030</v>
      </c>
      <c r="L185" s="15">
        <v>0</v>
      </c>
      <c r="M185" s="15">
        <v>-5815</v>
      </c>
      <c r="N185" s="15">
        <v>-31346</v>
      </c>
      <c r="O185" s="15">
        <v>0</v>
      </c>
      <c r="P185" s="15">
        <v>-6969</v>
      </c>
      <c r="Q185" s="15">
        <v>-26535</v>
      </c>
      <c r="R185" s="15">
        <v>163690</v>
      </c>
      <c r="S185" s="15">
        <v>137155</v>
      </c>
      <c r="T185" s="29"/>
      <c r="U185" s="29"/>
      <c r="V185" s="15">
        <v>329676</v>
      </c>
      <c r="W185" s="15">
        <v>0</v>
      </c>
      <c r="X185" s="15">
        <v>0</v>
      </c>
      <c r="Y185" s="15">
        <v>-8743</v>
      </c>
      <c r="Z185" s="15">
        <v>0</v>
      </c>
      <c r="AA185" s="15">
        <v>0</v>
      </c>
      <c r="AB185" s="15">
        <v>320933</v>
      </c>
      <c r="AC185" s="15">
        <v>0</v>
      </c>
      <c r="AD185" s="15">
        <v>0</v>
      </c>
      <c r="AE185" s="15">
        <v>0</v>
      </c>
      <c r="AF185" s="64">
        <v>0</v>
      </c>
      <c r="AG185" s="67">
        <v>0</v>
      </c>
      <c r="AH185" s="66">
        <v>0</v>
      </c>
    </row>
    <row r="186" spans="1:34" s="9" customFormat="1" ht="15" x14ac:dyDescent="0.25">
      <c r="A186" s="61">
        <v>507</v>
      </c>
      <c r="B186" s="62" t="s">
        <v>205</v>
      </c>
      <c r="C186" s="63"/>
      <c r="D186"/>
      <c r="E186"/>
      <c r="F186"/>
      <c r="G186" s="63"/>
      <c r="H186" s="15">
        <v>0</v>
      </c>
      <c r="I186" s="15"/>
      <c r="J186" s="15">
        <v>0</v>
      </c>
      <c r="K186" s="15">
        <v>0</v>
      </c>
      <c r="L186" s="15">
        <v>0</v>
      </c>
      <c r="M186" s="15">
        <v>0</v>
      </c>
      <c r="N186" s="15">
        <v>0</v>
      </c>
      <c r="O186" s="15">
        <v>0</v>
      </c>
      <c r="P186" s="15">
        <v>0</v>
      </c>
      <c r="Q186" s="15">
        <v>0</v>
      </c>
      <c r="R186" s="15">
        <v>0</v>
      </c>
      <c r="S186" s="15">
        <v>0</v>
      </c>
      <c r="T186" s="29"/>
      <c r="U186" s="29"/>
      <c r="V186" s="15">
        <v>0</v>
      </c>
      <c r="W186" s="15">
        <v>0</v>
      </c>
      <c r="X186" s="15">
        <v>0</v>
      </c>
      <c r="Y186" s="15">
        <v>0</v>
      </c>
      <c r="Z186" s="15">
        <v>0</v>
      </c>
      <c r="AA186" s="15">
        <v>0</v>
      </c>
      <c r="AB186" s="15">
        <v>0</v>
      </c>
      <c r="AC186" s="15">
        <v>0</v>
      </c>
      <c r="AD186" s="15">
        <v>0</v>
      </c>
      <c r="AE186" s="15">
        <v>0</v>
      </c>
      <c r="AF186" s="64">
        <v>0</v>
      </c>
      <c r="AG186" s="67">
        <v>0</v>
      </c>
      <c r="AH186" s="66">
        <v>0</v>
      </c>
    </row>
    <row r="187" spans="1:34" s="9" customFormat="1" ht="15" x14ac:dyDescent="0.25">
      <c r="A187" s="61">
        <v>601</v>
      </c>
      <c r="B187" s="62" t="s">
        <v>206</v>
      </c>
      <c r="C187" s="63"/>
      <c r="D187"/>
      <c r="E187"/>
      <c r="F187"/>
      <c r="G187" s="63"/>
      <c r="H187" s="15">
        <v>22889659</v>
      </c>
      <c r="I187" s="15"/>
      <c r="J187" s="15">
        <v>1608386</v>
      </c>
      <c r="K187" s="15">
        <v>838655</v>
      </c>
      <c r="L187" s="15">
        <v>0</v>
      </c>
      <c r="M187" s="15">
        <v>-808881</v>
      </c>
      <c r="N187" s="15">
        <v>-4359535</v>
      </c>
      <c r="O187" s="15">
        <v>0</v>
      </c>
      <c r="P187" s="15">
        <v>-969224</v>
      </c>
      <c r="Q187" s="15">
        <v>-3690599</v>
      </c>
      <c r="R187" s="15">
        <v>22765363</v>
      </c>
      <c r="S187" s="15">
        <v>19074764</v>
      </c>
      <c r="T187" s="29"/>
      <c r="U187" s="29"/>
      <c r="V187" s="15">
        <v>43867240</v>
      </c>
      <c r="W187" s="15">
        <v>0</v>
      </c>
      <c r="X187" s="15">
        <v>0</v>
      </c>
      <c r="Y187" s="15">
        <v>-1163312</v>
      </c>
      <c r="Z187" s="15">
        <v>0</v>
      </c>
      <c r="AA187" s="15">
        <v>0</v>
      </c>
      <c r="AB187" s="15">
        <v>42703928</v>
      </c>
      <c r="AC187" s="15">
        <v>0</v>
      </c>
      <c r="AD187" s="15">
        <v>0</v>
      </c>
      <c r="AE187" s="15">
        <v>0</v>
      </c>
      <c r="AF187" s="64">
        <v>0</v>
      </c>
      <c r="AG187" s="67">
        <v>0</v>
      </c>
      <c r="AH187" s="66">
        <v>0</v>
      </c>
    </row>
    <row r="188" spans="1:34" s="9" customFormat="1" ht="15" x14ac:dyDescent="0.25">
      <c r="A188" s="61">
        <v>602</v>
      </c>
      <c r="B188" s="62" t="s">
        <v>207</v>
      </c>
      <c r="C188" s="63"/>
      <c r="D188"/>
      <c r="E188"/>
      <c r="F188"/>
      <c r="G188" s="63"/>
      <c r="H188" s="15">
        <v>3254862</v>
      </c>
      <c r="I188" s="15"/>
      <c r="J188" s="15">
        <v>241486</v>
      </c>
      <c r="K188" s="15">
        <v>125917</v>
      </c>
      <c r="L188" s="15">
        <v>0</v>
      </c>
      <c r="M188" s="15">
        <v>-121447</v>
      </c>
      <c r="N188" s="15">
        <v>-654550</v>
      </c>
      <c r="O188" s="15">
        <v>0</v>
      </c>
      <c r="P188" s="15">
        <v>-145521</v>
      </c>
      <c r="Q188" s="15">
        <v>-554115</v>
      </c>
      <c r="R188" s="15">
        <v>3418040</v>
      </c>
      <c r="S188" s="15">
        <v>2863925</v>
      </c>
      <c r="T188" s="29"/>
      <c r="U188" s="29"/>
      <c r="V188" s="15">
        <v>6015090</v>
      </c>
      <c r="W188" s="15">
        <v>0</v>
      </c>
      <c r="X188" s="15">
        <v>0</v>
      </c>
      <c r="Y188" s="15">
        <v>-159514</v>
      </c>
      <c r="Z188" s="15">
        <v>0</v>
      </c>
      <c r="AA188" s="15">
        <v>0</v>
      </c>
      <c r="AB188" s="15">
        <v>5855576</v>
      </c>
      <c r="AC188" s="15">
        <v>0</v>
      </c>
      <c r="AD188" s="15">
        <v>0</v>
      </c>
      <c r="AE188" s="15">
        <v>0</v>
      </c>
      <c r="AF188" s="64">
        <v>0</v>
      </c>
      <c r="AG188" s="67">
        <v>0</v>
      </c>
      <c r="AH188" s="66">
        <v>0</v>
      </c>
    </row>
    <row r="189" spans="1:34" s="9" customFormat="1" ht="15" x14ac:dyDescent="0.25">
      <c r="A189" s="61">
        <v>606</v>
      </c>
      <c r="B189" s="62" t="s">
        <v>208</v>
      </c>
      <c r="C189" s="63"/>
      <c r="D189"/>
      <c r="E189"/>
      <c r="F189"/>
      <c r="G189" s="63"/>
      <c r="H189" s="15">
        <v>72462</v>
      </c>
      <c r="I189" s="15"/>
      <c r="J189" s="15">
        <v>4759</v>
      </c>
      <c r="K189" s="15">
        <v>2482</v>
      </c>
      <c r="L189" s="15">
        <v>0</v>
      </c>
      <c r="M189" s="15">
        <v>-2392</v>
      </c>
      <c r="N189" s="15">
        <v>-12900</v>
      </c>
      <c r="O189" s="15">
        <v>0</v>
      </c>
      <c r="P189" s="15">
        <v>-2868</v>
      </c>
      <c r="Q189" s="15">
        <v>-10919</v>
      </c>
      <c r="R189" s="15">
        <v>67362</v>
      </c>
      <c r="S189" s="15">
        <v>56443</v>
      </c>
      <c r="T189" s="29"/>
      <c r="U189" s="29"/>
      <c r="V189" s="15">
        <v>133267</v>
      </c>
      <c r="W189" s="15">
        <v>0</v>
      </c>
      <c r="X189" s="15">
        <v>0</v>
      </c>
      <c r="Y189" s="15">
        <v>-3534</v>
      </c>
      <c r="Z189" s="15">
        <v>0</v>
      </c>
      <c r="AA189" s="15">
        <v>0</v>
      </c>
      <c r="AB189" s="15">
        <v>129733</v>
      </c>
      <c r="AC189" s="15">
        <v>0</v>
      </c>
      <c r="AD189" s="15">
        <v>0</v>
      </c>
      <c r="AE189" s="15">
        <v>0</v>
      </c>
      <c r="AF189" s="64">
        <v>0</v>
      </c>
      <c r="AG189" s="67">
        <v>0</v>
      </c>
      <c r="AH189" s="66">
        <v>0</v>
      </c>
    </row>
    <row r="190" spans="1:34" s="9" customFormat="1" ht="15" x14ac:dyDescent="0.25">
      <c r="A190" s="61">
        <v>701</v>
      </c>
      <c r="B190" s="62" t="s">
        <v>209</v>
      </c>
      <c r="C190" s="63"/>
      <c r="D190"/>
      <c r="E190"/>
      <c r="F190"/>
      <c r="G190" s="63"/>
      <c r="H190" s="15">
        <v>2612819</v>
      </c>
      <c r="I190" s="15"/>
      <c r="J190" s="15">
        <v>185508</v>
      </c>
      <c r="K190" s="15">
        <v>96729</v>
      </c>
      <c r="L190" s="15">
        <v>0</v>
      </c>
      <c r="M190" s="15">
        <v>-93294</v>
      </c>
      <c r="N190" s="15">
        <v>-502819</v>
      </c>
      <c r="O190" s="15">
        <v>0</v>
      </c>
      <c r="P190" s="15">
        <v>-111788</v>
      </c>
      <c r="Q190" s="15">
        <v>-425664</v>
      </c>
      <c r="R190" s="15">
        <v>2625705</v>
      </c>
      <c r="S190" s="15">
        <v>2200041</v>
      </c>
      <c r="T190" s="29"/>
      <c r="U190" s="29"/>
      <c r="V190" s="15">
        <v>4893714</v>
      </c>
      <c r="W190" s="15">
        <v>0</v>
      </c>
      <c r="X190" s="15">
        <v>0</v>
      </c>
      <c r="Y190" s="15">
        <v>-129776</v>
      </c>
      <c r="Z190" s="15">
        <v>0</v>
      </c>
      <c r="AA190" s="15">
        <v>0</v>
      </c>
      <c r="AB190" s="15">
        <v>4763938</v>
      </c>
      <c r="AC190" s="15">
        <v>0</v>
      </c>
      <c r="AD190" s="15">
        <v>0</v>
      </c>
      <c r="AE190" s="15">
        <v>0</v>
      </c>
      <c r="AF190" s="64">
        <v>0</v>
      </c>
      <c r="AG190" s="67">
        <v>0</v>
      </c>
      <c r="AH190" s="66">
        <v>0</v>
      </c>
    </row>
    <row r="191" spans="1:34" s="9" customFormat="1" ht="15" x14ac:dyDescent="0.25">
      <c r="A191" s="61">
        <v>702</v>
      </c>
      <c r="B191" s="62" t="s">
        <v>210</v>
      </c>
      <c r="C191" s="63"/>
      <c r="D191"/>
      <c r="E191"/>
      <c r="F191"/>
      <c r="G191" s="63"/>
      <c r="H191" s="15">
        <v>1689650</v>
      </c>
      <c r="I191" s="15"/>
      <c r="J191" s="15">
        <v>116115</v>
      </c>
      <c r="K191" s="15">
        <v>60546</v>
      </c>
      <c r="L191" s="15">
        <v>0</v>
      </c>
      <c r="M191" s="15">
        <v>-58397</v>
      </c>
      <c r="N191" s="15">
        <v>-314731</v>
      </c>
      <c r="O191" s="15">
        <v>0</v>
      </c>
      <c r="P191" s="15">
        <v>-69972</v>
      </c>
      <c r="Q191" s="15">
        <v>-266439</v>
      </c>
      <c r="R191" s="15">
        <v>1643514</v>
      </c>
      <c r="S191" s="15">
        <v>1377075</v>
      </c>
      <c r="T191" s="29"/>
      <c r="U191" s="29"/>
      <c r="V191" s="15">
        <v>3362801</v>
      </c>
      <c r="W191" s="15">
        <v>0</v>
      </c>
      <c r="X191" s="15">
        <v>0</v>
      </c>
      <c r="Y191" s="15">
        <v>-89178</v>
      </c>
      <c r="Z191" s="15">
        <v>0</v>
      </c>
      <c r="AA191" s="15">
        <v>0</v>
      </c>
      <c r="AB191" s="15">
        <v>3273623</v>
      </c>
      <c r="AC191" s="15">
        <v>0</v>
      </c>
      <c r="AD191" s="15">
        <v>0</v>
      </c>
      <c r="AE191" s="15">
        <v>0</v>
      </c>
      <c r="AF191" s="64">
        <v>0</v>
      </c>
      <c r="AG191" s="67">
        <v>0</v>
      </c>
      <c r="AH191" s="66">
        <v>0</v>
      </c>
    </row>
    <row r="192" spans="1:34" s="9" customFormat="1" ht="15" x14ac:dyDescent="0.25">
      <c r="A192" s="61">
        <v>703</v>
      </c>
      <c r="B192" s="62" t="s">
        <v>211</v>
      </c>
      <c r="C192" s="63"/>
      <c r="D192"/>
      <c r="E192"/>
      <c r="F192"/>
      <c r="G192" s="63"/>
      <c r="H192" s="15">
        <v>5118218</v>
      </c>
      <c r="I192" s="15"/>
      <c r="J192" s="15">
        <v>365060</v>
      </c>
      <c r="K192" s="15">
        <v>190352</v>
      </c>
      <c r="L192" s="15">
        <v>0</v>
      </c>
      <c r="M192" s="15">
        <v>-183593</v>
      </c>
      <c r="N192" s="15">
        <v>-989496</v>
      </c>
      <c r="O192" s="15">
        <v>0</v>
      </c>
      <c r="P192" s="15">
        <v>-219988</v>
      </c>
      <c r="Q192" s="15">
        <v>-837665</v>
      </c>
      <c r="R192" s="15">
        <v>5167117</v>
      </c>
      <c r="S192" s="15">
        <v>4329452</v>
      </c>
      <c r="T192" s="29"/>
      <c r="U192" s="29"/>
      <c r="V192" s="15">
        <v>9937545</v>
      </c>
      <c r="W192" s="15">
        <v>0</v>
      </c>
      <c r="X192" s="15">
        <v>0</v>
      </c>
      <c r="Y192" s="15">
        <v>-263533</v>
      </c>
      <c r="Z192" s="15">
        <v>0</v>
      </c>
      <c r="AA192" s="15">
        <v>0</v>
      </c>
      <c r="AB192" s="15">
        <v>9674012</v>
      </c>
      <c r="AC192" s="15">
        <v>0</v>
      </c>
      <c r="AD192" s="15">
        <v>0</v>
      </c>
      <c r="AE192" s="15">
        <v>0</v>
      </c>
      <c r="AF192" s="64">
        <v>0</v>
      </c>
      <c r="AG192" s="67">
        <v>0</v>
      </c>
      <c r="AH192" s="66">
        <v>0</v>
      </c>
    </row>
    <row r="193" spans="1:34" s="9" customFormat="1" ht="15" x14ac:dyDescent="0.25">
      <c r="A193" s="61">
        <v>704</v>
      </c>
      <c r="B193" s="62" t="s">
        <v>212</v>
      </c>
      <c r="C193" s="63"/>
      <c r="D193"/>
      <c r="E193"/>
      <c r="F193"/>
      <c r="G193" s="63"/>
      <c r="H193" s="15">
        <v>4069249</v>
      </c>
      <c r="I193" s="15"/>
      <c r="J193" s="15">
        <v>295802</v>
      </c>
      <c r="K193" s="15">
        <v>154239</v>
      </c>
      <c r="L193" s="15">
        <v>0</v>
      </c>
      <c r="M193" s="15">
        <v>-148764</v>
      </c>
      <c r="N193" s="15">
        <v>-801771</v>
      </c>
      <c r="O193" s="15">
        <v>0</v>
      </c>
      <c r="P193" s="15">
        <v>-178252</v>
      </c>
      <c r="Q193" s="15">
        <v>-678746</v>
      </c>
      <c r="R193" s="15">
        <v>4186825</v>
      </c>
      <c r="S193" s="15">
        <v>3508079</v>
      </c>
      <c r="T193" s="29"/>
      <c r="U193" s="29"/>
      <c r="V193" s="15">
        <v>8628113</v>
      </c>
      <c r="W193" s="15">
        <v>0</v>
      </c>
      <c r="X193" s="15">
        <v>0</v>
      </c>
      <c r="Y193" s="15">
        <v>-228808</v>
      </c>
      <c r="Z193" s="15">
        <v>0</v>
      </c>
      <c r="AA193" s="15">
        <v>0</v>
      </c>
      <c r="AB193" s="15">
        <v>8399305</v>
      </c>
      <c r="AC193" s="15">
        <v>0</v>
      </c>
      <c r="AD193" s="15">
        <v>0</v>
      </c>
      <c r="AE193" s="15">
        <v>0</v>
      </c>
      <c r="AF193" s="64">
        <v>0</v>
      </c>
      <c r="AG193" s="67">
        <v>0</v>
      </c>
      <c r="AH193" s="66">
        <v>0</v>
      </c>
    </row>
    <row r="194" spans="1:34" s="9" customFormat="1" ht="15" x14ac:dyDescent="0.25">
      <c r="A194" s="61">
        <v>705</v>
      </c>
      <c r="B194" s="62" t="s">
        <v>213</v>
      </c>
      <c r="C194" s="63"/>
      <c r="D194"/>
      <c r="E194"/>
      <c r="F194"/>
      <c r="G194" s="63"/>
      <c r="H194" s="15">
        <v>3548193</v>
      </c>
      <c r="I194" s="15"/>
      <c r="J194" s="15">
        <v>247701</v>
      </c>
      <c r="K194" s="15">
        <v>129158</v>
      </c>
      <c r="L194" s="15">
        <v>0</v>
      </c>
      <c r="M194" s="15">
        <v>-124573</v>
      </c>
      <c r="N194" s="15">
        <v>-671395</v>
      </c>
      <c r="O194" s="15">
        <v>0</v>
      </c>
      <c r="P194" s="15">
        <v>-149266</v>
      </c>
      <c r="Q194" s="15">
        <v>-568375</v>
      </c>
      <c r="R194" s="15">
        <v>3506003</v>
      </c>
      <c r="S194" s="15">
        <v>2937628</v>
      </c>
      <c r="T194" s="29"/>
      <c r="U194" s="29"/>
      <c r="V194" s="15">
        <v>6864644</v>
      </c>
      <c r="W194" s="15">
        <v>0</v>
      </c>
      <c r="X194" s="15">
        <v>0</v>
      </c>
      <c r="Y194" s="15">
        <v>-182043</v>
      </c>
      <c r="Z194" s="15">
        <v>0</v>
      </c>
      <c r="AA194" s="15">
        <v>0</v>
      </c>
      <c r="AB194" s="15">
        <v>6682601</v>
      </c>
      <c r="AC194" s="15">
        <v>0</v>
      </c>
      <c r="AD194" s="15">
        <v>0</v>
      </c>
      <c r="AE194" s="15">
        <v>0</v>
      </c>
      <c r="AF194" s="64">
        <v>0</v>
      </c>
      <c r="AG194" s="67">
        <v>0</v>
      </c>
      <c r="AH194" s="66">
        <v>0</v>
      </c>
    </row>
    <row r="195" spans="1:34" s="9" customFormat="1" ht="15" x14ac:dyDescent="0.25">
      <c r="A195" s="61">
        <v>706</v>
      </c>
      <c r="B195" s="62" t="s">
        <v>214</v>
      </c>
      <c r="C195" s="63"/>
      <c r="D195"/>
      <c r="E195"/>
      <c r="F195"/>
      <c r="G195" s="63"/>
      <c r="H195" s="15">
        <v>4740767</v>
      </c>
      <c r="I195" s="15"/>
      <c r="J195" s="15">
        <v>328078</v>
      </c>
      <c r="K195" s="15">
        <v>171069</v>
      </c>
      <c r="L195" s="15">
        <v>0</v>
      </c>
      <c r="M195" s="15">
        <v>-164999</v>
      </c>
      <c r="N195" s="15">
        <v>-889256</v>
      </c>
      <c r="O195" s="15">
        <v>0</v>
      </c>
      <c r="P195" s="15">
        <v>-197702</v>
      </c>
      <c r="Q195" s="15">
        <v>-752810</v>
      </c>
      <c r="R195" s="15">
        <v>4643670</v>
      </c>
      <c r="S195" s="15">
        <v>3890860</v>
      </c>
      <c r="T195" s="29"/>
      <c r="U195" s="29"/>
      <c r="V195" s="15">
        <v>8941633</v>
      </c>
      <c r="W195" s="15">
        <v>0</v>
      </c>
      <c r="X195" s="15">
        <v>0</v>
      </c>
      <c r="Y195" s="15">
        <v>-237123</v>
      </c>
      <c r="Z195" s="15">
        <v>0</v>
      </c>
      <c r="AA195" s="15">
        <v>0</v>
      </c>
      <c r="AB195" s="15">
        <v>8704510</v>
      </c>
      <c r="AC195" s="15">
        <v>0</v>
      </c>
      <c r="AD195" s="15">
        <v>0</v>
      </c>
      <c r="AE195" s="15">
        <v>0</v>
      </c>
      <c r="AF195" s="64">
        <v>0</v>
      </c>
      <c r="AG195" s="67">
        <v>0</v>
      </c>
      <c r="AH195" s="66">
        <v>0</v>
      </c>
    </row>
    <row r="196" spans="1:34" s="9" customFormat="1" ht="15" x14ac:dyDescent="0.25">
      <c r="A196" s="61">
        <v>707</v>
      </c>
      <c r="B196" s="62" t="s">
        <v>215</v>
      </c>
      <c r="C196" s="63"/>
      <c r="D196"/>
      <c r="E196"/>
      <c r="F196"/>
      <c r="G196" s="63"/>
      <c r="H196" s="15">
        <v>2367657</v>
      </c>
      <c r="I196" s="15"/>
      <c r="J196" s="15">
        <v>88158</v>
      </c>
      <c r="K196" s="15">
        <v>45968</v>
      </c>
      <c r="L196" s="15">
        <v>0</v>
      </c>
      <c r="M196" s="15">
        <v>-44334</v>
      </c>
      <c r="N196" s="15">
        <v>-238954</v>
      </c>
      <c r="O196" s="15">
        <v>0</v>
      </c>
      <c r="P196" s="15">
        <v>-53125</v>
      </c>
      <c r="Q196" s="15">
        <v>-202287</v>
      </c>
      <c r="R196" s="15">
        <v>1247809</v>
      </c>
      <c r="S196" s="15">
        <v>1045522</v>
      </c>
      <c r="T196" s="29"/>
      <c r="U196" s="29"/>
      <c r="V196" s="15">
        <v>6655186</v>
      </c>
      <c r="W196" s="15">
        <v>0</v>
      </c>
      <c r="X196" s="15">
        <v>0</v>
      </c>
      <c r="Y196" s="15">
        <v>-176488</v>
      </c>
      <c r="Z196" s="15">
        <v>0</v>
      </c>
      <c r="AA196" s="15">
        <v>0</v>
      </c>
      <c r="AB196" s="15">
        <v>6478698</v>
      </c>
      <c r="AC196" s="15">
        <v>0</v>
      </c>
      <c r="AD196" s="15">
        <v>0</v>
      </c>
      <c r="AE196" s="15">
        <v>0</v>
      </c>
      <c r="AF196" s="64">
        <v>0</v>
      </c>
      <c r="AG196" s="67">
        <v>0</v>
      </c>
      <c r="AH196" s="66">
        <v>0</v>
      </c>
    </row>
    <row r="197" spans="1:34" s="9" customFormat="1" ht="15" x14ac:dyDescent="0.25">
      <c r="A197" s="61">
        <v>708</v>
      </c>
      <c r="B197" s="62" t="s">
        <v>216</v>
      </c>
      <c r="C197" s="63"/>
      <c r="D197"/>
      <c r="E197"/>
      <c r="F197"/>
      <c r="G197" s="63"/>
      <c r="H197" s="15">
        <v>974216</v>
      </c>
      <c r="I197" s="15"/>
      <c r="J197" s="15">
        <v>69376</v>
      </c>
      <c r="K197" s="15">
        <v>36175</v>
      </c>
      <c r="L197" s="15">
        <v>0</v>
      </c>
      <c r="M197" s="15">
        <v>-34893</v>
      </c>
      <c r="N197" s="15">
        <v>-188045</v>
      </c>
      <c r="O197" s="15">
        <v>0</v>
      </c>
      <c r="P197" s="15">
        <v>-41807</v>
      </c>
      <c r="Q197" s="15">
        <v>-159194</v>
      </c>
      <c r="R197" s="15">
        <v>981965</v>
      </c>
      <c r="S197" s="15">
        <v>822771</v>
      </c>
      <c r="T197" s="29"/>
      <c r="U197" s="29"/>
      <c r="V197" s="15">
        <v>1663492</v>
      </c>
      <c r="W197" s="15">
        <v>0</v>
      </c>
      <c r="X197" s="15">
        <v>0</v>
      </c>
      <c r="Y197" s="15">
        <v>-44114</v>
      </c>
      <c r="Z197" s="15">
        <v>0</v>
      </c>
      <c r="AA197" s="15">
        <v>0</v>
      </c>
      <c r="AB197" s="15">
        <v>1619378</v>
      </c>
      <c r="AC197" s="15">
        <v>0</v>
      </c>
      <c r="AD197" s="15">
        <v>0</v>
      </c>
      <c r="AE197" s="15">
        <v>0</v>
      </c>
      <c r="AF197" s="64">
        <v>0</v>
      </c>
      <c r="AG197" s="67">
        <v>0</v>
      </c>
      <c r="AH197" s="66">
        <v>0</v>
      </c>
    </row>
    <row r="198" spans="1:34" s="9" customFormat="1" ht="15" x14ac:dyDescent="0.25">
      <c r="A198" s="61">
        <v>709</v>
      </c>
      <c r="B198" s="62" t="s">
        <v>217</v>
      </c>
      <c r="C198" s="63"/>
      <c r="D198"/>
      <c r="E198"/>
      <c r="F198"/>
      <c r="G198" s="63"/>
      <c r="H198" s="15">
        <v>0</v>
      </c>
      <c r="I198" s="15"/>
      <c r="J198" s="15">
        <v>0</v>
      </c>
      <c r="K198" s="15">
        <v>0</v>
      </c>
      <c r="L198" s="15">
        <v>0</v>
      </c>
      <c r="M198" s="15">
        <v>0</v>
      </c>
      <c r="N198" s="15">
        <v>0</v>
      </c>
      <c r="O198" s="15">
        <v>0</v>
      </c>
      <c r="P198" s="15">
        <v>0</v>
      </c>
      <c r="Q198" s="15">
        <v>0</v>
      </c>
      <c r="R198" s="15">
        <v>0</v>
      </c>
      <c r="S198" s="15">
        <v>0</v>
      </c>
      <c r="T198" s="29"/>
      <c r="U198" s="29"/>
      <c r="V198" s="15">
        <v>0</v>
      </c>
      <c r="W198" s="15">
        <v>0</v>
      </c>
      <c r="X198" s="15">
        <v>0</v>
      </c>
      <c r="Y198" s="15">
        <v>0</v>
      </c>
      <c r="Z198" s="15">
        <v>0</v>
      </c>
      <c r="AA198" s="15">
        <v>0</v>
      </c>
      <c r="AB198" s="15">
        <v>0</v>
      </c>
      <c r="AC198" s="15">
        <v>0</v>
      </c>
      <c r="AD198" s="15">
        <v>0</v>
      </c>
      <c r="AE198" s="15">
        <v>0</v>
      </c>
      <c r="AF198" s="64">
        <v>0</v>
      </c>
      <c r="AG198" s="67">
        <v>0</v>
      </c>
      <c r="AH198" s="66">
        <v>0</v>
      </c>
    </row>
    <row r="199" spans="1:34" s="9" customFormat="1" ht="15" x14ac:dyDescent="0.25">
      <c r="A199" s="61">
        <v>711</v>
      </c>
      <c r="B199" s="62" t="s">
        <v>218</v>
      </c>
      <c r="C199" s="63"/>
      <c r="D199"/>
      <c r="E199"/>
      <c r="F199"/>
      <c r="G199" s="63"/>
      <c r="H199" s="15">
        <v>1553899</v>
      </c>
      <c r="I199" s="15"/>
      <c r="J199" s="15">
        <v>97783</v>
      </c>
      <c r="K199" s="15">
        <v>50987</v>
      </c>
      <c r="L199" s="15">
        <v>0</v>
      </c>
      <c r="M199" s="15">
        <v>-49179</v>
      </c>
      <c r="N199" s="15">
        <v>-265041</v>
      </c>
      <c r="O199" s="15">
        <v>0</v>
      </c>
      <c r="P199" s="15">
        <v>-58925</v>
      </c>
      <c r="Q199" s="15">
        <v>-224375</v>
      </c>
      <c r="R199" s="15">
        <v>1384035</v>
      </c>
      <c r="S199" s="15">
        <v>1159660</v>
      </c>
      <c r="T199" s="29"/>
      <c r="U199" s="29"/>
      <c r="V199" s="15">
        <v>2848847</v>
      </c>
      <c r="W199" s="15">
        <v>0</v>
      </c>
      <c r="X199" s="15">
        <v>0</v>
      </c>
      <c r="Y199" s="15">
        <v>-75548</v>
      </c>
      <c r="Z199" s="15">
        <v>0</v>
      </c>
      <c r="AA199" s="15">
        <v>0</v>
      </c>
      <c r="AB199" s="15">
        <v>2773299</v>
      </c>
      <c r="AC199" s="15">
        <v>0</v>
      </c>
      <c r="AD199" s="15">
        <v>0</v>
      </c>
      <c r="AE199" s="15">
        <v>0</v>
      </c>
      <c r="AF199" s="64">
        <v>0</v>
      </c>
      <c r="AG199" s="67">
        <v>0</v>
      </c>
      <c r="AH199" s="66">
        <v>0</v>
      </c>
    </row>
    <row r="200" spans="1:34" s="9" customFormat="1" ht="15" x14ac:dyDescent="0.25">
      <c r="A200" s="61">
        <v>716</v>
      </c>
      <c r="B200" s="62" t="s">
        <v>219</v>
      </c>
      <c r="C200" s="63"/>
      <c r="D200"/>
      <c r="E200"/>
      <c r="F200"/>
      <c r="G200" s="63"/>
      <c r="H200" s="15">
        <v>1984481</v>
      </c>
      <c r="I200" s="15"/>
      <c r="J200" s="15">
        <v>132200</v>
      </c>
      <c r="K200" s="15">
        <v>68932</v>
      </c>
      <c r="L200" s="15">
        <v>0</v>
      </c>
      <c r="M200" s="15">
        <v>-66485</v>
      </c>
      <c r="N200" s="15">
        <v>-358328</v>
      </c>
      <c r="O200" s="15">
        <v>0</v>
      </c>
      <c r="P200" s="15">
        <v>-79664</v>
      </c>
      <c r="Q200" s="15">
        <v>-303345</v>
      </c>
      <c r="R200" s="15">
        <v>1871177</v>
      </c>
      <c r="S200" s="15">
        <v>1567832</v>
      </c>
      <c r="T200" s="29"/>
      <c r="U200" s="29"/>
      <c r="V200" s="15">
        <v>3474405</v>
      </c>
      <c r="W200" s="15">
        <v>0</v>
      </c>
      <c r="X200" s="15">
        <v>0</v>
      </c>
      <c r="Y200" s="15">
        <v>-92138</v>
      </c>
      <c r="Z200" s="15">
        <v>0</v>
      </c>
      <c r="AA200" s="15">
        <v>0</v>
      </c>
      <c r="AB200" s="15">
        <v>3382267</v>
      </c>
      <c r="AC200" s="15">
        <v>0</v>
      </c>
      <c r="AD200" s="15">
        <v>0</v>
      </c>
      <c r="AE200" s="15">
        <v>0</v>
      </c>
      <c r="AF200" s="64">
        <v>0</v>
      </c>
      <c r="AG200" s="67">
        <v>0</v>
      </c>
      <c r="AH200" s="66">
        <v>0</v>
      </c>
    </row>
    <row r="201" spans="1:34" s="9" customFormat="1" ht="15" x14ac:dyDescent="0.25">
      <c r="A201" s="61">
        <v>717</v>
      </c>
      <c r="B201" s="62" t="s">
        <v>220</v>
      </c>
      <c r="C201" s="63"/>
      <c r="D201"/>
      <c r="E201"/>
      <c r="F201"/>
      <c r="G201" s="63"/>
      <c r="H201" s="15">
        <v>0</v>
      </c>
      <c r="I201" s="15"/>
      <c r="J201" s="15">
        <v>0</v>
      </c>
      <c r="K201" s="15">
        <v>0</v>
      </c>
      <c r="L201" s="15">
        <v>0</v>
      </c>
      <c r="M201" s="15">
        <v>0</v>
      </c>
      <c r="N201" s="15">
        <v>0</v>
      </c>
      <c r="O201" s="15">
        <v>0</v>
      </c>
      <c r="P201" s="15">
        <v>0</v>
      </c>
      <c r="Q201" s="15">
        <v>0</v>
      </c>
      <c r="R201" s="15">
        <v>0</v>
      </c>
      <c r="S201" s="15">
        <v>0</v>
      </c>
      <c r="T201" s="29"/>
      <c r="U201" s="29"/>
      <c r="V201" s="15">
        <v>0</v>
      </c>
      <c r="W201" s="15">
        <v>0</v>
      </c>
      <c r="X201" s="15">
        <v>0</v>
      </c>
      <c r="Y201" s="15">
        <v>0</v>
      </c>
      <c r="Z201" s="15">
        <v>0</v>
      </c>
      <c r="AA201" s="15">
        <v>0</v>
      </c>
      <c r="AB201" s="15">
        <v>0</v>
      </c>
      <c r="AC201" s="15">
        <v>0</v>
      </c>
      <c r="AD201" s="15">
        <v>0</v>
      </c>
      <c r="AE201" s="15">
        <v>0</v>
      </c>
      <c r="AF201" s="64">
        <v>0</v>
      </c>
      <c r="AG201" s="67">
        <v>0</v>
      </c>
      <c r="AH201" s="66">
        <v>0</v>
      </c>
    </row>
    <row r="202" spans="1:34" s="9" customFormat="1" ht="15" x14ac:dyDescent="0.25">
      <c r="A202" s="61">
        <v>718</v>
      </c>
      <c r="B202" s="62" t="s">
        <v>221</v>
      </c>
      <c r="C202" s="63"/>
      <c r="D202"/>
      <c r="E202"/>
      <c r="F202"/>
      <c r="G202" s="63"/>
      <c r="H202" s="15">
        <v>2018612</v>
      </c>
      <c r="I202" s="15"/>
      <c r="J202" s="15">
        <v>141690</v>
      </c>
      <c r="K202" s="15">
        <v>73881</v>
      </c>
      <c r="L202" s="15">
        <v>0</v>
      </c>
      <c r="M202" s="15">
        <v>-71258</v>
      </c>
      <c r="N202" s="15">
        <v>-384051</v>
      </c>
      <c r="O202" s="15">
        <v>0</v>
      </c>
      <c r="P202" s="15">
        <v>-85383</v>
      </c>
      <c r="Q202" s="15">
        <v>-325121</v>
      </c>
      <c r="R202" s="15">
        <v>2005505</v>
      </c>
      <c r="S202" s="15">
        <v>1680384</v>
      </c>
      <c r="T202" s="29"/>
      <c r="U202" s="29"/>
      <c r="V202" s="15">
        <v>3923787</v>
      </c>
      <c r="W202" s="15">
        <v>0</v>
      </c>
      <c r="X202" s="15">
        <v>0</v>
      </c>
      <c r="Y202" s="15">
        <v>-104055</v>
      </c>
      <c r="Z202" s="15">
        <v>0</v>
      </c>
      <c r="AA202" s="15">
        <v>0</v>
      </c>
      <c r="AB202" s="15">
        <v>3819732</v>
      </c>
      <c r="AC202" s="15">
        <v>0</v>
      </c>
      <c r="AD202" s="15">
        <v>0</v>
      </c>
      <c r="AE202" s="15">
        <v>0</v>
      </c>
      <c r="AF202" s="64">
        <v>0</v>
      </c>
      <c r="AG202" s="67">
        <v>0</v>
      </c>
      <c r="AH202" s="66">
        <v>0</v>
      </c>
    </row>
    <row r="203" spans="1:34" s="9" customFormat="1" ht="15" x14ac:dyDescent="0.25">
      <c r="A203" s="61">
        <v>719</v>
      </c>
      <c r="B203" s="62" t="s">
        <v>222</v>
      </c>
      <c r="C203" s="63"/>
      <c r="D203"/>
      <c r="E203"/>
      <c r="F203"/>
      <c r="G203" s="63"/>
      <c r="H203" s="15">
        <v>0</v>
      </c>
      <c r="I203" s="15"/>
      <c r="J203" s="15">
        <v>0</v>
      </c>
      <c r="K203" s="15">
        <v>0</v>
      </c>
      <c r="L203" s="15">
        <v>0</v>
      </c>
      <c r="M203" s="15">
        <v>0</v>
      </c>
      <c r="N203" s="15">
        <v>0</v>
      </c>
      <c r="O203" s="15">
        <v>0</v>
      </c>
      <c r="P203" s="15">
        <v>0</v>
      </c>
      <c r="Q203" s="15">
        <v>0</v>
      </c>
      <c r="R203" s="15">
        <v>0</v>
      </c>
      <c r="S203" s="15">
        <v>0</v>
      </c>
      <c r="T203" s="29"/>
      <c r="U203" s="29"/>
      <c r="V203" s="15">
        <v>0</v>
      </c>
      <c r="W203" s="15">
        <v>0</v>
      </c>
      <c r="X203" s="15">
        <v>0</v>
      </c>
      <c r="Y203" s="15">
        <v>0</v>
      </c>
      <c r="Z203" s="15">
        <v>0</v>
      </c>
      <c r="AA203" s="15">
        <v>0</v>
      </c>
      <c r="AB203" s="15">
        <v>0</v>
      </c>
      <c r="AC203" s="15">
        <v>0</v>
      </c>
      <c r="AD203" s="15">
        <v>0</v>
      </c>
      <c r="AE203" s="15">
        <v>0</v>
      </c>
      <c r="AF203" s="64">
        <v>0</v>
      </c>
      <c r="AG203" s="67">
        <v>0</v>
      </c>
      <c r="AH203" s="66">
        <v>0</v>
      </c>
    </row>
    <row r="204" spans="1:34" s="9" customFormat="1" ht="15" x14ac:dyDescent="0.25">
      <c r="A204" s="61">
        <v>720</v>
      </c>
      <c r="B204" s="62" t="s">
        <v>223</v>
      </c>
      <c r="C204" s="63"/>
      <c r="D204"/>
      <c r="E204"/>
      <c r="F204"/>
      <c r="G204" s="63"/>
      <c r="H204" s="15">
        <v>3368898</v>
      </c>
      <c r="I204" s="15"/>
      <c r="J204" s="15">
        <v>251370</v>
      </c>
      <c r="K204" s="15">
        <v>131071</v>
      </c>
      <c r="L204" s="15">
        <v>0</v>
      </c>
      <c r="M204" s="15">
        <v>-126418</v>
      </c>
      <c r="N204" s="15">
        <v>-681339</v>
      </c>
      <c r="O204" s="15">
        <v>0</v>
      </c>
      <c r="P204" s="15">
        <v>-151477</v>
      </c>
      <c r="Q204" s="15">
        <v>-576793</v>
      </c>
      <c r="R204" s="15">
        <v>3557931</v>
      </c>
      <c r="S204" s="15">
        <v>2981138</v>
      </c>
      <c r="T204" s="29"/>
      <c r="U204" s="29"/>
      <c r="V204" s="15">
        <v>6121464</v>
      </c>
      <c r="W204" s="15">
        <v>0</v>
      </c>
      <c r="X204" s="15">
        <v>0</v>
      </c>
      <c r="Y204" s="15">
        <v>-162335</v>
      </c>
      <c r="Z204" s="15">
        <v>0</v>
      </c>
      <c r="AA204" s="15">
        <v>0</v>
      </c>
      <c r="AB204" s="15">
        <v>5959129</v>
      </c>
      <c r="AC204" s="15">
        <v>0</v>
      </c>
      <c r="AD204" s="15">
        <v>0</v>
      </c>
      <c r="AE204" s="15">
        <v>0</v>
      </c>
      <c r="AF204" s="64">
        <v>0</v>
      </c>
      <c r="AG204" s="67">
        <v>0</v>
      </c>
      <c r="AH204" s="66">
        <v>0</v>
      </c>
    </row>
    <row r="205" spans="1:34" s="9" customFormat="1" ht="15" x14ac:dyDescent="0.25">
      <c r="A205" s="61">
        <v>721</v>
      </c>
      <c r="B205" s="62" t="s">
        <v>224</v>
      </c>
      <c r="C205" s="63"/>
      <c r="D205"/>
      <c r="E205"/>
      <c r="F205"/>
      <c r="G205" s="63"/>
      <c r="H205" s="15">
        <v>0</v>
      </c>
      <c r="I205" s="15"/>
      <c r="J205" s="15">
        <v>0</v>
      </c>
      <c r="K205" s="15">
        <v>0</v>
      </c>
      <c r="L205" s="15">
        <v>0</v>
      </c>
      <c r="M205" s="15">
        <v>0</v>
      </c>
      <c r="N205" s="15">
        <v>0</v>
      </c>
      <c r="O205" s="15">
        <v>0</v>
      </c>
      <c r="P205" s="15">
        <v>0</v>
      </c>
      <c r="Q205" s="15">
        <v>0</v>
      </c>
      <c r="R205" s="15">
        <v>0</v>
      </c>
      <c r="S205" s="15">
        <v>0</v>
      </c>
      <c r="T205" s="29"/>
      <c r="U205" s="29"/>
      <c r="V205" s="15">
        <v>0</v>
      </c>
      <c r="W205" s="15">
        <v>0</v>
      </c>
      <c r="X205" s="15">
        <v>0</v>
      </c>
      <c r="Y205" s="15">
        <v>0</v>
      </c>
      <c r="Z205" s="15">
        <v>0</v>
      </c>
      <c r="AA205" s="15">
        <v>0</v>
      </c>
      <c r="AB205" s="15">
        <v>0</v>
      </c>
      <c r="AC205" s="15">
        <v>0</v>
      </c>
      <c r="AD205" s="15">
        <v>0</v>
      </c>
      <c r="AE205" s="15">
        <v>0</v>
      </c>
      <c r="AF205" s="64">
        <v>0</v>
      </c>
      <c r="AG205" s="67">
        <v>0</v>
      </c>
      <c r="AH205" s="66">
        <v>0</v>
      </c>
    </row>
    <row r="206" spans="1:34" s="9" customFormat="1" ht="15" x14ac:dyDescent="0.25">
      <c r="A206" s="61">
        <v>722</v>
      </c>
      <c r="B206" s="62" t="s">
        <v>225</v>
      </c>
      <c r="C206" s="63"/>
      <c r="D206"/>
      <c r="E206"/>
      <c r="F206"/>
      <c r="G206" s="63"/>
      <c r="H206" s="15">
        <v>0</v>
      </c>
      <c r="I206" s="15"/>
      <c r="J206" s="15">
        <v>0</v>
      </c>
      <c r="K206" s="15">
        <v>0</v>
      </c>
      <c r="L206" s="15">
        <v>0</v>
      </c>
      <c r="M206" s="15">
        <v>0</v>
      </c>
      <c r="N206" s="15">
        <v>0</v>
      </c>
      <c r="O206" s="15">
        <v>0</v>
      </c>
      <c r="P206" s="15">
        <v>0</v>
      </c>
      <c r="Q206" s="15">
        <v>0</v>
      </c>
      <c r="R206" s="15">
        <v>0</v>
      </c>
      <c r="S206" s="15">
        <v>0</v>
      </c>
      <c r="T206" s="29"/>
      <c r="U206" s="29"/>
      <c r="V206" s="15">
        <v>0</v>
      </c>
      <c r="W206" s="15">
        <v>0</v>
      </c>
      <c r="X206" s="15">
        <v>0</v>
      </c>
      <c r="Y206" s="15">
        <v>0</v>
      </c>
      <c r="Z206" s="15">
        <v>0</v>
      </c>
      <c r="AA206" s="15">
        <v>0</v>
      </c>
      <c r="AB206" s="15">
        <v>0</v>
      </c>
      <c r="AC206" s="15">
        <v>0</v>
      </c>
      <c r="AD206" s="15">
        <v>0</v>
      </c>
      <c r="AE206" s="15">
        <v>0</v>
      </c>
      <c r="AF206" s="64">
        <v>0</v>
      </c>
      <c r="AG206" s="67">
        <v>0</v>
      </c>
      <c r="AH206" s="66">
        <v>0</v>
      </c>
    </row>
    <row r="207" spans="1:34" s="9" customFormat="1" ht="15" x14ac:dyDescent="0.25">
      <c r="A207" s="61">
        <v>723</v>
      </c>
      <c r="B207" s="62" t="s">
        <v>226</v>
      </c>
      <c r="C207" s="63"/>
      <c r="D207"/>
      <c r="E207"/>
      <c r="F207"/>
      <c r="G207" s="63"/>
      <c r="H207" s="15">
        <v>1850547</v>
      </c>
      <c r="I207" s="15"/>
      <c r="J207" s="15">
        <v>131677</v>
      </c>
      <c r="K207" s="15">
        <v>68660</v>
      </c>
      <c r="L207" s="15">
        <v>0</v>
      </c>
      <c r="M207" s="15">
        <v>-66220</v>
      </c>
      <c r="N207" s="15">
        <v>-356911</v>
      </c>
      <c r="O207" s="15">
        <v>0</v>
      </c>
      <c r="P207" s="15">
        <v>-79349</v>
      </c>
      <c r="Q207" s="15">
        <v>-302143</v>
      </c>
      <c r="R207" s="15">
        <v>1863778</v>
      </c>
      <c r="S207" s="15">
        <v>1561635</v>
      </c>
      <c r="T207" s="29"/>
      <c r="U207" s="29"/>
      <c r="V207" s="15">
        <v>3533286</v>
      </c>
      <c r="W207" s="15">
        <v>0</v>
      </c>
      <c r="X207" s="15">
        <v>0</v>
      </c>
      <c r="Y207" s="15">
        <v>-93699</v>
      </c>
      <c r="Z207" s="15">
        <v>0</v>
      </c>
      <c r="AA207" s="15">
        <v>0</v>
      </c>
      <c r="AB207" s="15">
        <v>3439587</v>
      </c>
      <c r="AC207" s="15">
        <v>0</v>
      </c>
      <c r="AD207" s="15">
        <v>0</v>
      </c>
      <c r="AE207" s="15">
        <v>0</v>
      </c>
      <c r="AF207" s="64">
        <v>0</v>
      </c>
      <c r="AG207" s="67">
        <v>0</v>
      </c>
      <c r="AH207" s="66">
        <v>0</v>
      </c>
    </row>
    <row r="208" spans="1:34" s="9" customFormat="1" ht="15" x14ac:dyDescent="0.25">
      <c r="A208" s="61">
        <v>724</v>
      </c>
      <c r="B208" s="62" t="s">
        <v>227</v>
      </c>
      <c r="C208" s="63"/>
      <c r="D208"/>
      <c r="E208"/>
      <c r="F208"/>
      <c r="G208" s="63"/>
      <c r="H208" s="15">
        <v>1780018</v>
      </c>
      <c r="I208" s="15"/>
      <c r="J208" s="15">
        <v>128945</v>
      </c>
      <c r="K208" s="15">
        <v>67235</v>
      </c>
      <c r="L208" s="15">
        <v>0</v>
      </c>
      <c r="M208" s="15">
        <v>-64851</v>
      </c>
      <c r="N208" s="15">
        <v>-349506</v>
      </c>
      <c r="O208" s="15">
        <v>0</v>
      </c>
      <c r="P208" s="15">
        <v>-77703</v>
      </c>
      <c r="Q208" s="15">
        <v>-295880</v>
      </c>
      <c r="R208" s="15">
        <v>1825108</v>
      </c>
      <c r="S208" s="15">
        <v>1529228</v>
      </c>
      <c r="T208" s="29"/>
      <c r="U208" s="29"/>
      <c r="V208" s="15">
        <v>3293592</v>
      </c>
      <c r="W208" s="15">
        <v>0</v>
      </c>
      <c r="X208" s="15">
        <v>0</v>
      </c>
      <c r="Y208" s="15">
        <v>-87343</v>
      </c>
      <c r="Z208" s="15">
        <v>0</v>
      </c>
      <c r="AA208" s="15">
        <v>0</v>
      </c>
      <c r="AB208" s="15">
        <v>3206249</v>
      </c>
      <c r="AC208" s="15">
        <v>0</v>
      </c>
      <c r="AD208" s="15">
        <v>0</v>
      </c>
      <c r="AE208" s="15">
        <v>0</v>
      </c>
      <c r="AF208" s="64">
        <v>0</v>
      </c>
      <c r="AG208" s="67">
        <v>0</v>
      </c>
      <c r="AH208" s="66">
        <v>0</v>
      </c>
    </row>
    <row r="209" spans="1:34" s="9" customFormat="1" ht="15" x14ac:dyDescent="0.25">
      <c r="A209" s="61">
        <v>725</v>
      </c>
      <c r="B209" s="62" t="s">
        <v>228</v>
      </c>
      <c r="C209" s="63"/>
      <c r="D209"/>
      <c r="E209"/>
      <c r="F209"/>
      <c r="G209" s="63"/>
      <c r="H209" s="15">
        <v>0</v>
      </c>
      <c r="I209" s="15"/>
      <c r="J209" s="15">
        <v>0</v>
      </c>
      <c r="K209" s="15">
        <v>0</v>
      </c>
      <c r="L209" s="15">
        <v>0</v>
      </c>
      <c r="M209" s="15">
        <v>1</v>
      </c>
      <c r="N209" s="15">
        <v>0</v>
      </c>
      <c r="O209" s="15">
        <v>0</v>
      </c>
      <c r="P209" s="15">
        <v>0</v>
      </c>
      <c r="Q209" s="15">
        <v>1</v>
      </c>
      <c r="R209" s="15">
        <v>0</v>
      </c>
      <c r="S209" s="15">
        <v>1</v>
      </c>
      <c r="T209" s="29"/>
      <c r="U209" s="29"/>
      <c r="V209" s="15">
        <v>5882</v>
      </c>
      <c r="W209" s="15">
        <v>0</v>
      </c>
      <c r="X209" s="15">
        <v>0</v>
      </c>
      <c r="Y209" s="15">
        <v>-156</v>
      </c>
      <c r="Z209" s="15">
        <v>0</v>
      </c>
      <c r="AA209" s="15">
        <v>0</v>
      </c>
      <c r="AB209" s="15">
        <v>5726</v>
      </c>
      <c r="AC209" s="15">
        <v>0</v>
      </c>
      <c r="AD209" s="15">
        <v>0</v>
      </c>
      <c r="AE209" s="15">
        <v>0</v>
      </c>
      <c r="AF209" s="64">
        <v>0</v>
      </c>
      <c r="AG209" s="67">
        <v>0</v>
      </c>
      <c r="AH209" s="66">
        <v>0</v>
      </c>
    </row>
    <row r="210" spans="1:34" s="9" customFormat="1" ht="15" x14ac:dyDescent="0.25">
      <c r="A210" s="61">
        <v>726</v>
      </c>
      <c r="B210" s="62" t="s">
        <v>229</v>
      </c>
      <c r="C210" s="63"/>
      <c r="D210"/>
      <c r="E210"/>
      <c r="F210"/>
      <c r="G210" s="63"/>
      <c r="H210" s="15">
        <v>0</v>
      </c>
      <c r="I210" s="15"/>
      <c r="J210" s="15">
        <v>0</v>
      </c>
      <c r="K210" s="15">
        <v>0</v>
      </c>
      <c r="L210" s="15">
        <v>0</v>
      </c>
      <c r="M210" s="15">
        <v>0</v>
      </c>
      <c r="N210" s="15">
        <v>0</v>
      </c>
      <c r="O210" s="15">
        <v>0</v>
      </c>
      <c r="P210" s="15">
        <v>0</v>
      </c>
      <c r="Q210" s="15">
        <v>0</v>
      </c>
      <c r="R210" s="15">
        <v>0</v>
      </c>
      <c r="S210" s="15">
        <v>0</v>
      </c>
      <c r="T210" s="29"/>
      <c r="U210" s="29"/>
      <c r="V210" s="15">
        <v>0</v>
      </c>
      <c r="W210" s="15">
        <v>0</v>
      </c>
      <c r="X210" s="15">
        <v>0</v>
      </c>
      <c r="Y210" s="15">
        <v>0</v>
      </c>
      <c r="Z210" s="15">
        <v>0</v>
      </c>
      <c r="AA210" s="15">
        <v>0</v>
      </c>
      <c r="AB210" s="15">
        <v>0</v>
      </c>
      <c r="AC210" s="15">
        <v>0</v>
      </c>
      <c r="AD210" s="15">
        <v>0</v>
      </c>
      <c r="AE210" s="15">
        <v>0</v>
      </c>
      <c r="AF210" s="64">
        <v>0</v>
      </c>
      <c r="AG210" s="67">
        <v>0</v>
      </c>
      <c r="AH210" s="66">
        <v>0</v>
      </c>
    </row>
    <row r="211" spans="1:34" s="9" customFormat="1" ht="15" x14ac:dyDescent="0.25">
      <c r="A211" s="61">
        <v>728</v>
      </c>
      <c r="B211" s="62" t="s">
        <v>230</v>
      </c>
      <c r="C211" s="63"/>
      <c r="D211"/>
      <c r="E211"/>
      <c r="F211"/>
      <c r="G211" s="63"/>
      <c r="H211" s="15">
        <v>2203376</v>
      </c>
      <c r="I211" s="15"/>
      <c r="J211" s="15">
        <v>162116</v>
      </c>
      <c r="K211" s="15">
        <v>84532</v>
      </c>
      <c r="L211" s="15">
        <v>0</v>
      </c>
      <c r="M211" s="15">
        <v>-81530</v>
      </c>
      <c r="N211" s="15">
        <v>-439415</v>
      </c>
      <c r="O211" s="15">
        <v>0</v>
      </c>
      <c r="P211" s="15">
        <v>-97692</v>
      </c>
      <c r="Q211" s="15">
        <v>-371989</v>
      </c>
      <c r="R211" s="15">
        <v>2294614</v>
      </c>
      <c r="S211" s="15">
        <v>1922625</v>
      </c>
      <c r="T211" s="29"/>
      <c r="U211" s="29"/>
      <c r="V211" s="15">
        <v>4177942</v>
      </c>
      <c r="W211" s="15">
        <v>0</v>
      </c>
      <c r="X211" s="15">
        <v>0</v>
      </c>
      <c r="Y211" s="15">
        <v>-110795</v>
      </c>
      <c r="Z211" s="15">
        <v>0</v>
      </c>
      <c r="AA211" s="15">
        <v>0</v>
      </c>
      <c r="AB211" s="15">
        <v>4067147</v>
      </c>
      <c r="AC211" s="15">
        <v>0</v>
      </c>
      <c r="AD211" s="15">
        <v>0</v>
      </c>
      <c r="AE211" s="15">
        <v>0</v>
      </c>
      <c r="AF211" s="64">
        <v>0</v>
      </c>
      <c r="AG211" s="67">
        <v>0</v>
      </c>
      <c r="AH211" s="66">
        <v>0</v>
      </c>
    </row>
    <row r="212" spans="1:34" s="9" customFormat="1" ht="15" x14ac:dyDescent="0.25">
      <c r="A212" s="61">
        <v>729</v>
      </c>
      <c r="B212" s="62" t="s">
        <v>231</v>
      </c>
      <c r="C212" s="63"/>
      <c r="D212"/>
      <c r="E212"/>
      <c r="F212"/>
      <c r="G212" s="63"/>
      <c r="H212" s="15">
        <v>2323972</v>
      </c>
      <c r="I212" s="15"/>
      <c r="J212" s="15">
        <v>158646</v>
      </c>
      <c r="K212" s="15">
        <v>82722</v>
      </c>
      <c r="L212" s="15">
        <v>0</v>
      </c>
      <c r="M212" s="15">
        <v>-79787</v>
      </c>
      <c r="N212" s="15">
        <v>-430011</v>
      </c>
      <c r="O212" s="15">
        <v>0</v>
      </c>
      <c r="P212" s="15">
        <v>-95601</v>
      </c>
      <c r="Q212" s="15">
        <v>-364031</v>
      </c>
      <c r="R212" s="15">
        <v>2245504</v>
      </c>
      <c r="S212" s="15">
        <v>1881473</v>
      </c>
      <c r="T212" s="29"/>
      <c r="U212" s="29"/>
      <c r="V212" s="15">
        <v>4454919</v>
      </c>
      <c r="W212" s="15">
        <v>0</v>
      </c>
      <c r="X212" s="15">
        <v>0</v>
      </c>
      <c r="Y212" s="15">
        <v>-118140</v>
      </c>
      <c r="Z212" s="15">
        <v>0</v>
      </c>
      <c r="AA212" s="15">
        <v>0</v>
      </c>
      <c r="AB212" s="15">
        <v>4336779</v>
      </c>
      <c r="AC212" s="15">
        <v>0</v>
      </c>
      <c r="AD212" s="15">
        <v>0</v>
      </c>
      <c r="AE212" s="15">
        <v>0</v>
      </c>
      <c r="AF212" s="64">
        <v>0</v>
      </c>
      <c r="AG212" s="67">
        <v>0</v>
      </c>
      <c r="AH212" s="66">
        <v>0</v>
      </c>
    </row>
    <row r="213" spans="1:34" s="9" customFormat="1" ht="15" x14ac:dyDescent="0.25">
      <c r="A213" s="61">
        <v>730</v>
      </c>
      <c r="B213" s="62" t="s">
        <v>232</v>
      </c>
      <c r="C213" s="63"/>
      <c r="D213"/>
      <c r="E213"/>
      <c r="F213"/>
      <c r="G213" s="63"/>
      <c r="H213" s="15">
        <v>0</v>
      </c>
      <c r="I213" s="15"/>
      <c r="J213" s="15">
        <v>0</v>
      </c>
      <c r="K213" s="15">
        <v>0</v>
      </c>
      <c r="L213" s="15">
        <v>0</v>
      </c>
      <c r="M213" s="15">
        <v>0</v>
      </c>
      <c r="N213" s="15">
        <v>0</v>
      </c>
      <c r="O213" s="15">
        <v>0</v>
      </c>
      <c r="P213" s="15">
        <v>0</v>
      </c>
      <c r="Q213" s="15">
        <v>0</v>
      </c>
      <c r="R213" s="15">
        <v>0</v>
      </c>
      <c r="S213" s="15">
        <v>0</v>
      </c>
      <c r="T213" s="29"/>
      <c r="U213" s="29"/>
      <c r="V213" s="15">
        <v>0</v>
      </c>
      <c r="W213" s="15">
        <v>0</v>
      </c>
      <c r="X213" s="15">
        <v>0</v>
      </c>
      <c r="Y213" s="15">
        <v>0</v>
      </c>
      <c r="Z213" s="15">
        <v>0</v>
      </c>
      <c r="AA213" s="15">
        <v>0</v>
      </c>
      <c r="AB213" s="15">
        <v>0</v>
      </c>
      <c r="AC213" s="15">
        <v>0</v>
      </c>
      <c r="AD213" s="15">
        <v>0</v>
      </c>
      <c r="AE213" s="15">
        <v>0</v>
      </c>
      <c r="AF213" s="64">
        <v>0</v>
      </c>
      <c r="AG213" s="67">
        <v>0</v>
      </c>
      <c r="AH213" s="66">
        <v>0</v>
      </c>
    </row>
    <row r="214" spans="1:34" s="9" customFormat="1" ht="15" x14ac:dyDescent="0.25">
      <c r="A214" s="61">
        <v>731</v>
      </c>
      <c r="B214" s="62" t="s">
        <v>233</v>
      </c>
      <c r="C214" s="63"/>
      <c r="D214"/>
      <c r="E214"/>
      <c r="F214"/>
      <c r="G214" s="63"/>
      <c r="H214" s="15">
        <v>0</v>
      </c>
      <c r="I214" s="15"/>
      <c r="J214" s="15">
        <v>0</v>
      </c>
      <c r="K214" s="15">
        <v>0</v>
      </c>
      <c r="L214" s="15">
        <v>0</v>
      </c>
      <c r="M214" s="15">
        <v>0</v>
      </c>
      <c r="N214" s="15">
        <v>0</v>
      </c>
      <c r="O214" s="15">
        <v>0</v>
      </c>
      <c r="P214" s="15">
        <v>0</v>
      </c>
      <c r="Q214" s="15">
        <v>0</v>
      </c>
      <c r="R214" s="15">
        <v>0</v>
      </c>
      <c r="S214" s="15">
        <v>0</v>
      </c>
      <c r="T214" s="29"/>
      <c r="U214" s="29"/>
      <c r="V214" s="15">
        <v>0</v>
      </c>
      <c r="W214" s="15">
        <v>0</v>
      </c>
      <c r="X214" s="15">
        <v>0</v>
      </c>
      <c r="Y214" s="15">
        <v>0</v>
      </c>
      <c r="Z214" s="15">
        <v>0</v>
      </c>
      <c r="AA214" s="15">
        <v>0</v>
      </c>
      <c r="AB214" s="15">
        <v>0</v>
      </c>
      <c r="AC214" s="15">
        <v>0</v>
      </c>
      <c r="AD214" s="15">
        <v>0</v>
      </c>
      <c r="AE214" s="15">
        <v>0</v>
      </c>
      <c r="AF214" s="64">
        <v>0</v>
      </c>
      <c r="AG214" s="67">
        <v>0</v>
      </c>
      <c r="AH214" s="66">
        <v>0</v>
      </c>
    </row>
    <row r="215" spans="1:34" s="9" customFormat="1" ht="15" x14ac:dyDescent="0.25">
      <c r="A215" s="61">
        <v>733</v>
      </c>
      <c r="B215" s="62" t="s">
        <v>234</v>
      </c>
      <c r="C215" s="63"/>
      <c r="D215"/>
      <c r="E215"/>
      <c r="F215"/>
      <c r="G215" s="63"/>
      <c r="H215" s="15">
        <v>2139570</v>
      </c>
      <c r="I215" s="15"/>
      <c r="J215" s="15">
        <v>138139</v>
      </c>
      <c r="K215" s="15">
        <v>72029</v>
      </c>
      <c r="L215" s="15">
        <v>0</v>
      </c>
      <c r="M215" s="15">
        <v>-69472</v>
      </c>
      <c r="N215" s="15">
        <v>-374426</v>
      </c>
      <c r="O215" s="15">
        <v>0</v>
      </c>
      <c r="P215" s="15">
        <v>-83243</v>
      </c>
      <c r="Q215" s="15">
        <v>-316973</v>
      </c>
      <c r="R215" s="15">
        <v>1955241</v>
      </c>
      <c r="S215" s="15">
        <v>1638268</v>
      </c>
      <c r="T215" s="29"/>
      <c r="U215" s="29"/>
      <c r="V215" s="15">
        <v>4331587</v>
      </c>
      <c r="W215" s="15">
        <v>0</v>
      </c>
      <c r="X215" s="15">
        <v>0</v>
      </c>
      <c r="Y215" s="15">
        <v>-114869</v>
      </c>
      <c r="Z215" s="15">
        <v>0</v>
      </c>
      <c r="AA215" s="15">
        <v>0</v>
      </c>
      <c r="AB215" s="15">
        <v>4216718</v>
      </c>
      <c r="AC215" s="15">
        <v>0</v>
      </c>
      <c r="AD215" s="15">
        <v>0</v>
      </c>
      <c r="AE215" s="15">
        <v>0</v>
      </c>
      <c r="AF215" s="64">
        <v>0</v>
      </c>
      <c r="AG215" s="67">
        <v>0</v>
      </c>
      <c r="AH215" s="66">
        <v>0</v>
      </c>
    </row>
    <row r="216" spans="1:34" s="9" customFormat="1" ht="15" x14ac:dyDescent="0.25">
      <c r="A216" s="61">
        <v>734</v>
      </c>
      <c r="B216" s="62" t="s">
        <v>235</v>
      </c>
      <c r="C216" s="63"/>
      <c r="D216"/>
      <c r="E216"/>
      <c r="F216"/>
      <c r="G216" s="63"/>
      <c r="H216" s="15">
        <v>2016701</v>
      </c>
      <c r="I216" s="15"/>
      <c r="J216" s="15">
        <v>133943</v>
      </c>
      <c r="K216" s="15">
        <v>69842</v>
      </c>
      <c r="L216" s="15">
        <v>0</v>
      </c>
      <c r="M216" s="15">
        <v>-67361</v>
      </c>
      <c r="N216" s="15">
        <v>-363054</v>
      </c>
      <c r="O216" s="15">
        <v>0</v>
      </c>
      <c r="P216" s="15">
        <v>-80715</v>
      </c>
      <c r="Q216" s="15">
        <v>-307345</v>
      </c>
      <c r="R216" s="15">
        <v>1895859</v>
      </c>
      <c r="S216" s="15">
        <v>1588514</v>
      </c>
      <c r="T216" s="29"/>
      <c r="U216" s="29"/>
      <c r="V216" s="15">
        <v>3827637</v>
      </c>
      <c r="W216" s="15">
        <v>0</v>
      </c>
      <c r="X216" s="15">
        <v>0</v>
      </c>
      <c r="Y216" s="15">
        <v>-101505</v>
      </c>
      <c r="Z216" s="15">
        <v>0</v>
      </c>
      <c r="AA216" s="15">
        <v>0</v>
      </c>
      <c r="AB216" s="15">
        <v>3726132</v>
      </c>
      <c r="AC216" s="15">
        <v>0</v>
      </c>
      <c r="AD216" s="15">
        <v>0</v>
      </c>
      <c r="AE216" s="15">
        <v>0</v>
      </c>
      <c r="AF216" s="64">
        <v>0</v>
      </c>
      <c r="AG216" s="67">
        <v>0</v>
      </c>
      <c r="AH216" s="66">
        <v>0</v>
      </c>
    </row>
    <row r="217" spans="1:34" s="9" customFormat="1" ht="15" x14ac:dyDescent="0.25">
      <c r="A217" s="61">
        <v>735</v>
      </c>
      <c r="B217" s="62" t="s">
        <v>236</v>
      </c>
      <c r="C217" s="63"/>
      <c r="D217"/>
      <c r="E217"/>
      <c r="F217"/>
      <c r="G217" s="63"/>
      <c r="H217" s="15">
        <v>3553898</v>
      </c>
      <c r="I217" s="15"/>
      <c r="J217" s="15">
        <v>242177</v>
      </c>
      <c r="K217" s="15">
        <v>126277</v>
      </c>
      <c r="L217" s="15">
        <v>0</v>
      </c>
      <c r="M217" s="15">
        <v>-121797</v>
      </c>
      <c r="N217" s="15">
        <v>-656421</v>
      </c>
      <c r="O217" s="15">
        <v>0</v>
      </c>
      <c r="P217" s="15">
        <v>-145937</v>
      </c>
      <c r="Q217" s="15">
        <v>-555701</v>
      </c>
      <c r="R217" s="15">
        <v>3427811</v>
      </c>
      <c r="S217" s="15">
        <v>2872110</v>
      </c>
      <c r="T217" s="29"/>
      <c r="U217" s="29"/>
      <c r="V217" s="15">
        <v>6856926</v>
      </c>
      <c r="W217" s="15">
        <v>0</v>
      </c>
      <c r="X217" s="15">
        <v>0</v>
      </c>
      <c r="Y217" s="15">
        <v>-181838</v>
      </c>
      <c r="Z217" s="15">
        <v>0</v>
      </c>
      <c r="AA217" s="15">
        <v>0</v>
      </c>
      <c r="AB217" s="15">
        <v>6675088</v>
      </c>
      <c r="AC217" s="15">
        <v>0</v>
      </c>
      <c r="AD217" s="15">
        <v>0</v>
      </c>
      <c r="AE217" s="15">
        <v>0</v>
      </c>
      <c r="AF217" s="64">
        <v>0</v>
      </c>
      <c r="AG217" s="67">
        <v>0</v>
      </c>
      <c r="AH217" s="66">
        <v>0</v>
      </c>
    </row>
    <row r="218" spans="1:34" s="9" customFormat="1" ht="15" x14ac:dyDescent="0.25">
      <c r="A218" s="61">
        <v>736</v>
      </c>
      <c r="B218" s="62" t="s">
        <v>237</v>
      </c>
      <c r="C218" s="63"/>
      <c r="D218"/>
      <c r="E218"/>
      <c r="F218"/>
      <c r="G218" s="63"/>
      <c r="H218" s="15">
        <v>0</v>
      </c>
      <c r="I218" s="15"/>
      <c r="J218" s="15">
        <v>0</v>
      </c>
      <c r="K218" s="15">
        <v>0</v>
      </c>
      <c r="L218" s="15">
        <v>0</v>
      </c>
      <c r="M218" s="15">
        <v>0</v>
      </c>
      <c r="N218" s="15">
        <v>0</v>
      </c>
      <c r="O218" s="15">
        <v>0</v>
      </c>
      <c r="P218" s="15">
        <v>0</v>
      </c>
      <c r="Q218" s="15">
        <v>0</v>
      </c>
      <c r="R218" s="15">
        <v>0</v>
      </c>
      <c r="S218" s="15">
        <v>0</v>
      </c>
      <c r="T218" s="29"/>
      <c r="U218" s="29"/>
      <c r="V218" s="15">
        <v>0</v>
      </c>
      <c r="W218" s="15">
        <v>0</v>
      </c>
      <c r="X218" s="15">
        <v>0</v>
      </c>
      <c r="Y218" s="15">
        <v>0</v>
      </c>
      <c r="Z218" s="15">
        <v>0</v>
      </c>
      <c r="AA218" s="15">
        <v>0</v>
      </c>
      <c r="AB218" s="15">
        <v>0</v>
      </c>
      <c r="AC218" s="15">
        <v>0</v>
      </c>
      <c r="AD218" s="15">
        <v>0</v>
      </c>
      <c r="AE218" s="15">
        <v>0</v>
      </c>
      <c r="AF218" s="64">
        <v>0</v>
      </c>
      <c r="AG218" s="67">
        <v>0</v>
      </c>
      <c r="AH218" s="66">
        <v>0</v>
      </c>
    </row>
    <row r="219" spans="1:34" s="9" customFormat="1" ht="15" x14ac:dyDescent="0.25">
      <c r="A219" s="61">
        <v>737</v>
      </c>
      <c r="B219" s="62" t="s">
        <v>238</v>
      </c>
      <c r="C219" s="63"/>
      <c r="D219"/>
      <c r="E219"/>
      <c r="F219"/>
      <c r="G219" s="63"/>
      <c r="H219" s="15">
        <v>1755659</v>
      </c>
      <c r="I219" s="15"/>
      <c r="J219" s="15">
        <v>119063</v>
      </c>
      <c r="K219" s="15">
        <v>62082</v>
      </c>
      <c r="L219" s="15">
        <v>0</v>
      </c>
      <c r="M219" s="15">
        <v>-59881</v>
      </c>
      <c r="N219" s="15">
        <v>-322720</v>
      </c>
      <c r="O219" s="15">
        <v>0</v>
      </c>
      <c r="P219" s="15">
        <v>-71748</v>
      </c>
      <c r="Q219" s="15">
        <v>-273204</v>
      </c>
      <c r="R219" s="15">
        <v>1685234</v>
      </c>
      <c r="S219" s="15">
        <v>1412030</v>
      </c>
      <c r="T219" s="29"/>
      <c r="U219" s="29"/>
      <c r="V219" s="15">
        <v>3598838</v>
      </c>
      <c r="W219" s="15">
        <v>0</v>
      </c>
      <c r="X219" s="15">
        <v>0</v>
      </c>
      <c r="Y219" s="15">
        <v>-95437</v>
      </c>
      <c r="Z219" s="15">
        <v>0</v>
      </c>
      <c r="AA219" s="15">
        <v>0</v>
      </c>
      <c r="AB219" s="15">
        <v>3503401</v>
      </c>
      <c r="AC219" s="15">
        <v>0</v>
      </c>
      <c r="AD219" s="15">
        <v>0</v>
      </c>
      <c r="AE219" s="15">
        <v>0</v>
      </c>
      <c r="AF219" s="64">
        <v>0</v>
      </c>
      <c r="AG219" s="67">
        <v>0</v>
      </c>
      <c r="AH219" s="66">
        <v>0</v>
      </c>
    </row>
    <row r="220" spans="1:34" s="9" customFormat="1" ht="15" x14ac:dyDescent="0.25">
      <c r="A220" s="61">
        <v>738</v>
      </c>
      <c r="B220" s="62" t="s">
        <v>239</v>
      </c>
      <c r="C220" s="63"/>
      <c r="D220"/>
      <c r="E220"/>
      <c r="F220"/>
      <c r="G220" s="63"/>
      <c r="H220" s="15">
        <v>898623</v>
      </c>
      <c r="I220" s="15"/>
      <c r="J220" s="15">
        <v>6808</v>
      </c>
      <c r="K220" s="15">
        <v>3550</v>
      </c>
      <c r="L220" s="15">
        <v>0</v>
      </c>
      <c r="M220" s="15">
        <v>-3425</v>
      </c>
      <c r="N220" s="15">
        <v>-18454</v>
      </c>
      <c r="O220" s="15">
        <v>0</v>
      </c>
      <c r="P220" s="15">
        <v>-4103</v>
      </c>
      <c r="Q220" s="15">
        <v>-15624</v>
      </c>
      <c r="R220" s="15">
        <v>96369</v>
      </c>
      <c r="S220" s="15">
        <v>80745</v>
      </c>
      <c r="T220" s="29"/>
      <c r="U220" s="29"/>
      <c r="V220" s="15">
        <v>3695743</v>
      </c>
      <c r="W220" s="15">
        <v>0</v>
      </c>
      <c r="X220" s="15">
        <v>0</v>
      </c>
      <c r="Y220" s="15">
        <v>-98007</v>
      </c>
      <c r="Z220" s="15">
        <v>0</v>
      </c>
      <c r="AA220" s="15">
        <v>0</v>
      </c>
      <c r="AB220" s="15">
        <v>3597736</v>
      </c>
      <c r="AC220" s="15">
        <v>0</v>
      </c>
      <c r="AD220" s="15">
        <v>0</v>
      </c>
      <c r="AE220" s="15">
        <v>0</v>
      </c>
      <c r="AF220" s="64">
        <v>0</v>
      </c>
      <c r="AG220" s="67">
        <v>0</v>
      </c>
      <c r="AH220" s="66">
        <v>0</v>
      </c>
    </row>
    <row r="221" spans="1:34" s="9" customFormat="1" ht="15" x14ac:dyDescent="0.25">
      <c r="A221" s="61">
        <v>739</v>
      </c>
      <c r="B221" s="62" t="s">
        <v>240</v>
      </c>
      <c r="C221" s="63"/>
      <c r="D221"/>
      <c r="E221"/>
      <c r="F221"/>
      <c r="G221" s="63"/>
      <c r="H221" s="15">
        <v>1338084</v>
      </c>
      <c r="I221" s="15"/>
      <c r="J221" s="15">
        <v>95729</v>
      </c>
      <c r="K221" s="15">
        <v>49915</v>
      </c>
      <c r="L221" s="15">
        <v>0</v>
      </c>
      <c r="M221" s="15">
        <v>-48145</v>
      </c>
      <c r="N221" s="15">
        <v>-259473</v>
      </c>
      <c r="O221" s="15">
        <v>0</v>
      </c>
      <c r="P221" s="15">
        <v>-57687</v>
      </c>
      <c r="Q221" s="15">
        <v>-219661</v>
      </c>
      <c r="R221" s="15">
        <v>1354958</v>
      </c>
      <c r="S221" s="15">
        <v>1135297</v>
      </c>
      <c r="T221" s="29"/>
      <c r="U221" s="29"/>
      <c r="V221" s="15">
        <v>2491485</v>
      </c>
      <c r="W221" s="15">
        <v>0</v>
      </c>
      <c r="X221" s="15">
        <v>0</v>
      </c>
      <c r="Y221" s="15">
        <v>-66072</v>
      </c>
      <c r="Z221" s="15">
        <v>0</v>
      </c>
      <c r="AA221" s="15">
        <v>0</v>
      </c>
      <c r="AB221" s="15">
        <v>2425413</v>
      </c>
      <c r="AC221" s="15">
        <v>0</v>
      </c>
      <c r="AD221" s="15">
        <v>0</v>
      </c>
      <c r="AE221" s="15">
        <v>0</v>
      </c>
      <c r="AF221" s="64">
        <v>0</v>
      </c>
      <c r="AG221" s="67">
        <v>0</v>
      </c>
      <c r="AH221" s="66">
        <v>0</v>
      </c>
    </row>
    <row r="222" spans="1:34" s="9" customFormat="1" ht="15" x14ac:dyDescent="0.25">
      <c r="A222" s="61">
        <v>740</v>
      </c>
      <c r="B222" s="62" t="s">
        <v>241</v>
      </c>
      <c r="C222" s="63"/>
      <c r="D222"/>
      <c r="E222"/>
      <c r="F222"/>
      <c r="G222" s="63"/>
      <c r="H222" s="15">
        <v>0</v>
      </c>
      <c r="I222" s="15"/>
      <c r="J222" s="15">
        <v>0</v>
      </c>
      <c r="K222" s="15">
        <v>0</v>
      </c>
      <c r="L222" s="15">
        <v>0</v>
      </c>
      <c r="M222" s="15">
        <v>0</v>
      </c>
      <c r="N222" s="15">
        <v>0</v>
      </c>
      <c r="O222" s="15">
        <v>0</v>
      </c>
      <c r="P222" s="15">
        <v>0</v>
      </c>
      <c r="Q222" s="15">
        <v>0</v>
      </c>
      <c r="R222" s="15">
        <v>0</v>
      </c>
      <c r="S222" s="15">
        <v>0</v>
      </c>
      <c r="T222" s="29"/>
      <c r="U222" s="29"/>
      <c r="V222" s="15">
        <v>0</v>
      </c>
      <c r="W222" s="15">
        <v>0</v>
      </c>
      <c r="X222" s="15">
        <v>0</v>
      </c>
      <c r="Y222" s="15">
        <v>0</v>
      </c>
      <c r="Z222" s="15">
        <v>0</v>
      </c>
      <c r="AA222" s="15">
        <v>0</v>
      </c>
      <c r="AB222" s="15">
        <v>0</v>
      </c>
      <c r="AC222" s="15">
        <v>0</v>
      </c>
      <c r="AD222" s="15">
        <v>0</v>
      </c>
      <c r="AE222" s="15">
        <v>0</v>
      </c>
      <c r="AF222" s="64">
        <v>0</v>
      </c>
      <c r="AG222" s="67">
        <v>0</v>
      </c>
      <c r="AH222" s="66">
        <v>0</v>
      </c>
    </row>
    <row r="223" spans="1:34" s="9" customFormat="1" ht="15" x14ac:dyDescent="0.25">
      <c r="A223" s="61">
        <v>741</v>
      </c>
      <c r="B223" s="62" t="s">
        <v>242</v>
      </c>
      <c r="C223" s="63"/>
      <c r="D223"/>
      <c r="E223"/>
      <c r="F223"/>
      <c r="G223" s="63"/>
      <c r="H223" s="15">
        <v>3507532</v>
      </c>
      <c r="I223" s="15"/>
      <c r="J223" s="15">
        <v>236192</v>
      </c>
      <c r="K223" s="15">
        <v>123157</v>
      </c>
      <c r="L223" s="15">
        <v>0</v>
      </c>
      <c r="M223" s="15">
        <v>-118785</v>
      </c>
      <c r="N223" s="15">
        <v>-640201</v>
      </c>
      <c r="O223" s="15">
        <v>0</v>
      </c>
      <c r="P223" s="15">
        <v>-142331</v>
      </c>
      <c r="Q223" s="15">
        <v>-541968</v>
      </c>
      <c r="R223" s="15">
        <v>3343108</v>
      </c>
      <c r="S223" s="15">
        <v>2801140</v>
      </c>
      <c r="T223" s="29"/>
      <c r="U223" s="29"/>
      <c r="V223" s="15">
        <v>7051870</v>
      </c>
      <c r="W223" s="15">
        <v>0</v>
      </c>
      <c r="X223" s="15">
        <v>0</v>
      </c>
      <c r="Y223" s="15">
        <v>-187008</v>
      </c>
      <c r="Z223" s="15">
        <v>0</v>
      </c>
      <c r="AA223" s="15">
        <v>0</v>
      </c>
      <c r="AB223" s="15">
        <v>6864862</v>
      </c>
      <c r="AC223" s="15">
        <v>0</v>
      </c>
      <c r="AD223" s="15">
        <v>0</v>
      </c>
      <c r="AE223" s="15">
        <v>0</v>
      </c>
      <c r="AF223" s="64">
        <v>0</v>
      </c>
      <c r="AG223" s="67">
        <v>0</v>
      </c>
      <c r="AH223" s="66">
        <v>0</v>
      </c>
    </row>
    <row r="224" spans="1:34" s="9" customFormat="1" ht="15" x14ac:dyDescent="0.25">
      <c r="A224" s="61">
        <v>742</v>
      </c>
      <c r="B224" s="62" t="s">
        <v>243</v>
      </c>
      <c r="C224" s="63"/>
      <c r="D224"/>
      <c r="E224"/>
      <c r="F224"/>
      <c r="G224" s="63"/>
      <c r="H224" s="15">
        <v>902576</v>
      </c>
      <c r="I224" s="15"/>
      <c r="J224" s="15">
        <v>67939</v>
      </c>
      <c r="K224" s="15">
        <v>35425</v>
      </c>
      <c r="L224" s="15">
        <v>0</v>
      </c>
      <c r="M224" s="15">
        <v>-34164</v>
      </c>
      <c r="N224" s="15">
        <v>-184148</v>
      </c>
      <c r="O224" s="15">
        <v>0</v>
      </c>
      <c r="P224" s="15">
        <v>-40940</v>
      </c>
      <c r="Q224" s="15">
        <v>-155888</v>
      </c>
      <c r="R224" s="15">
        <v>961616</v>
      </c>
      <c r="S224" s="15">
        <v>805728</v>
      </c>
      <c r="T224" s="29"/>
      <c r="U224" s="29"/>
      <c r="V224" s="15">
        <v>1680548</v>
      </c>
      <c r="W224" s="15">
        <v>0</v>
      </c>
      <c r="X224" s="15">
        <v>0</v>
      </c>
      <c r="Y224" s="15">
        <v>-44566</v>
      </c>
      <c r="Z224" s="15">
        <v>0</v>
      </c>
      <c r="AA224" s="15">
        <v>0</v>
      </c>
      <c r="AB224" s="15">
        <v>1635982</v>
      </c>
      <c r="AC224" s="15">
        <v>0</v>
      </c>
      <c r="AD224" s="15">
        <v>0</v>
      </c>
      <c r="AE224" s="15">
        <v>0</v>
      </c>
      <c r="AF224" s="64">
        <v>0</v>
      </c>
      <c r="AG224" s="67">
        <v>0</v>
      </c>
      <c r="AH224" s="66">
        <v>0</v>
      </c>
    </row>
    <row r="225" spans="1:34" s="9" customFormat="1" ht="15" x14ac:dyDescent="0.25">
      <c r="A225" s="61">
        <v>743</v>
      </c>
      <c r="B225" s="62" t="s">
        <v>244</v>
      </c>
      <c r="C225" s="63"/>
      <c r="D225"/>
      <c r="E225"/>
      <c r="F225"/>
      <c r="G225" s="63"/>
      <c r="H225" s="15">
        <v>2277685</v>
      </c>
      <c r="I225" s="15"/>
      <c r="J225" s="15">
        <v>163300</v>
      </c>
      <c r="K225" s="15">
        <v>85149</v>
      </c>
      <c r="L225" s="15">
        <v>0</v>
      </c>
      <c r="M225" s="15">
        <v>-82126</v>
      </c>
      <c r="N225" s="15">
        <v>-442625</v>
      </c>
      <c r="O225" s="15">
        <v>0</v>
      </c>
      <c r="P225" s="15">
        <v>-98406</v>
      </c>
      <c r="Q225" s="15">
        <v>-374708</v>
      </c>
      <c r="R225" s="15">
        <v>2311374</v>
      </c>
      <c r="S225" s="15">
        <v>1936666</v>
      </c>
      <c r="T225" s="29"/>
      <c r="U225" s="29"/>
      <c r="V225" s="15">
        <v>4138886</v>
      </c>
      <c r="W225" s="15">
        <v>0</v>
      </c>
      <c r="X225" s="15">
        <v>0</v>
      </c>
      <c r="Y225" s="15">
        <v>-109759</v>
      </c>
      <c r="Z225" s="15">
        <v>0</v>
      </c>
      <c r="AA225" s="15">
        <v>0</v>
      </c>
      <c r="AB225" s="15">
        <v>4029127</v>
      </c>
      <c r="AC225" s="15">
        <v>0</v>
      </c>
      <c r="AD225" s="15">
        <v>0</v>
      </c>
      <c r="AE225" s="15">
        <v>0</v>
      </c>
      <c r="AF225" s="64">
        <v>0</v>
      </c>
      <c r="AG225" s="67">
        <v>0</v>
      </c>
      <c r="AH225" s="66">
        <v>0</v>
      </c>
    </row>
    <row r="226" spans="1:34" s="9" customFormat="1" ht="15" x14ac:dyDescent="0.25">
      <c r="A226" s="61">
        <v>744</v>
      </c>
      <c r="B226" s="62" t="s">
        <v>245</v>
      </c>
      <c r="C226" s="63"/>
      <c r="D226"/>
      <c r="E226"/>
      <c r="F226"/>
      <c r="G226" s="63"/>
      <c r="H226" s="15">
        <v>0</v>
      </c>
      <c r="I226" s="15"/>
      <c r="J226" s="15">
        <v>0</v>
      </c>
      <c r="K226" s="15">
        <v>0</v>
      </c>
      <c r="L226" s="15">
        <v>0</v>
      </c>
      <c r="M226" s="15">
        <v>0</v>
      </c>
      <c r="N226" s="15">
        <v>0</v>
      </c>
      <c r="O226" s="15">
        <v>0</v>
      </c>
      <c r="P226" s="15">
        <v>0</v>
      </c>
      <c r="Q226" s="15">
        <v>0</v>
      </c>
      <c r="R226" s="15">
        <v>0</v>
      </c>
      <c r="S226" s="15">
        <v>0</v>
      </c>
      <c r="T226" s="29"/>
      <c r="U226" s="29"/>
      <c r="V226" s="15">
        <v>0</v>
      </c>
      <c r="W226" s="15">
        <v>0</v>
      </c>
      <c r="X226" s="15">
        <v>0</v>
      </c>
      <c r="Y226" s="15">
        <v>0</v>
      </c>
      <c r="Z226" s="15">
        <v>0</v>
      </c>
      <c r="AA226" s="15">
        <v>0</v>
      </c>
      <c r="AB226" s="15">
        <v>0</v>
      </c>
      <c r="AC226" s="15">
        <v>0</v>
      </c>
      <c r="AD226" s="15">
        <v>0</v>
      </c>
      <c r="AE226" s="15">
        <v>0</v>
      </c>
      <c r="AF226" s="64">
        <v>0</v>
      </c>
      <c r="AG226" s="67">
        <v>0</v>
      </c>
      <c r="AH226" s="66">
        <v>0</v>
      </c>
    </row>
    <row r="227" spans="1:34" s="9" customFormat="1" ht="15" x14ac:dyDescent="0.25">
      <c r="A227" s="61">
        <v>745</v>
      </c>
      <c r="B227" s="62" t="s">
        <v>246</v>
      </c>
      <c r="C227" s="63"/>
      <c r="D227"/>
      <c r="E227"/>
      <c r="F227"/>
      <c r="G227" s="63"/>
      <c r="H227" s="15">
        <v>2894591</v>
      </c>
      <c r="I227" s="15"/>
      <c r="J227" s="15">
        <v>200165</v>
      </c>
      <c r="K227" s="15">
        <v>104372</v>
      </c>
      <c r="L227" s="15">
        <v>0</v>
      </c>
      <c r="M227" s="15">
        <v>-100667</v>
      </c>
      <c r="N227" s="15">
        <v>-542549</v>
      </c>
      <c r="O227" s="15">
        <v>0</v>
      </c>
      <c r="P227" s="15">
        <v>-120621</v>
      </c>
      <c r="Q227" s="15">
        <v>-459300</v>
      </c>
      <c r="R227" s="15">
        <v>2833174</v>
      </c>
      <c r="S227" s="15">
        <v>2373874</v>
      </c>
      <c r="T227" s="29"/>
      <c r="U227" s="29"/>
      <c r="V227" s="15">
        <v>5652105</v>
      </c>
      <c r="W227" s="15">
        <v>0</v>
      </c>
      <c r="X227" s="15">
        <v>0</v>
      </c>
      <c r="Y227" s="15">
        <v>-149888</v>
      </c>
      <c r="Z227" s="15">
        <v>0</v>
      </c>
      <c r="AA227" s="15">
        <v>0</v>
      </c>
      <c r="AB227" s="15">
        <v>5502217</v>
      </c>
      <c r="AC227" s="15">
        <v>0</v>
      </c>
      <c r="AD227" s="15">
        <v>0</v>
      </c>
      <c r="AE227" s="15">
        <v>0</v>
      </c>
      <c r="AF227" s="64">
        <v>0</v>
      </c>
      <c r="AG227" s="67">
        <v>0</v>
      </c>
      <c r="AH227" s="66">
        <v>0</v>
      </c>
    </row>
    <row r="228" spans="1:34" s="9" customFormat="1" ht="15" x14ac:dyDescent="0.25">
      <c r="A228" s="61">
        <v>747</v>
      </c>
      <c r="B228" s="62" t="s">
        <v>247</v>
      </c>
      <c r="C228" s="63"/>
      <c r="D228"/>
      <c r="E228"/>
      <c r="F228"/>
      <c r="G228" s="63"/>
      <c r="H228" s="15">
        <v>1814732</v>
      </c>
      <c r="I228" s="15"/>
      <c r="J228" s="15">
        <v>134175</v>
      </c>
      <c r="K228" s="15">
        <v>69962</v>
      </c>
      <c r="L228" s="15">
        <v>0</v>
      </c>
      <c r="M228" s="15">
        <v>-67482</v>
      </c>
      <c r="N228" s="15">
        <v>-363682</v>
      </c>
      <c r="O228" s="15">
        <v>0</v>
      </c>
      <c r="P228" s="15">
        <v>-80855</v>
      </c>
      <c r="Q228" s="15">
        <v>-307882</v>
      </c>
      <c r="R228" s="15">
        <v>1899136</v>
      </c>
      <c r="S228" s="15">
        <v>1591254</v>
      </c>
      <c r="T228" s="29"/>
      <c r="U228" s="29"/>
      <c r="V228" s="15">
        <v>3517714</v>
      </c>
      <c r="W228" s="15">
        <v>0</v>
      </c>
      <c r="X228" s="15">
        <v>0</v>
      </c>
      <c r="Y228" s="15">
        <v>-93286</v>
      </c>
      <c r="Z228" s="15">
        <v>0</v>
      </c>
      <c r="AA228" s="15">
        <v>0</v>
      </c>
      <c r="AB228" s="15">
        <v>3424428</v>
      </c>
      <c r="AC228" s="15">
        <v>0</v>
      </c>
      <c r="AD228" s="15">
        <v>0</v>
      </c>
      <c r="AE228" s="15">
        <v>0</v>
      </c>
      <c r="AF228" s="64">
        <v>0</v>
      </c>
      <c r="AG228" s="67">
        <v>0</v>
      </c>
      <c r="AH228" s="66">
        <v>0</v>
      </c>
    </row>
    <row r="229" spans="1:34" s="9" customFormat="1" ht="15" x14ac:dyDescent="0.25">
      <c r="A229" s="61">
        <v>748</v>
      </c>
      <c r="B229" s="62" t="s">
        <v>248</v>
      </c>
      <c r="C229" s="63"/>
      <c r="D229"/>
      <c r="E229"/>
      <c r="F229"/>
      <c r="G229" s="63"/>
      <c r="H229" s="15">
        <v>992945</v>
      </c>
      <c r="I229" s="15"/>
      <c r="J229" s="15">
        <v>73709</v>
      </c>
      <c r="K229" s="15">
        <v>38434</v>
      </c>
      <c r="L229" s="15">
        <v>0</v>
      </c>
      <c r="M229" s="15">
        <v>-37070</v>
      </c>
      <c r="N229" s="15">
        <v>-199788</v>
      </c>
      <c r="O229" s="15">
        <v>0</v>
      </c>
      <c r="P229" s="15">
        <v>-44417</v>
      </c>
      <c r="Q229" s="15">
        <v>-169132</v>
      </c>
      <c r="R229" s="15">
        <v>1043288</v>
      </c>
      <c r="S229" s="15">
        <v>874156</v>
      </c>
      <c r="T229" s="29"/>
      <c r="U229" s="29"/>
      <c r="V229" s="15">
        <v>1985872</v>
      </c>
      <c r="W229" s="15">
        <v>0</v>
      </c>
      <c r="X229" s="15">
        <v>0</v>
      </c>
      <c r="Y229" s="15">
        <v>-52663</v>
      </c>
      <c r="Z229" s="15">
        <v>0</v>
      </c>
      <c r="AA229" s="15">
        <v>0</v>
      </c>
      <c r="AB229" s="15">
        <v>1933209</v>
      </c>
      <c r="AC229" s="15">
        <v>0</v>
      </c>
      <c r="AD229" s="15">
        <v>0</v>
      </c>
      <c r="AE229" s="15">
        <v>0</v>
      </c>
      <c r="AF229" s="64">
        <v>0</v>
      </c>
      <c r="AG229" s="67">
        <v>0</v>
      </c>
      <c r="AH229" s="66">
        <v>0</v>
      </c>
    </row>
    <row r="230" spans="1:34" s="9" customFormat="1" ht="15" x14ac:dyDescent="0.25">
      <c r="A230" s="61">
        <v>749</v>
      </c>
      <c r="B230" s="62" t="s">
        <v>249</v>
      </c>
      <c r="C230" s="63"/>
      <c r="D230"/>
      <c r="E230"/>
      <c r="F230"/>
      <c r="G230" s="63"/>
      <c r="H230" s="15">
        <v>2558581</v>
      </c>
      <c r="I230" s="15"/>
      <c r="J230" s="15">
        <v>180701</v>
      </c>
      <c r="K230" s="15">
        <v>94222</v>
      </c>
      <c r="L230" s="15">
        <v>0</v>
      </c>
      <c r="M230" s="15">
        <v>-90874</v>
      </c>
      <c r="N230" s="15">
        <v>-489790</v>
      </c>
      <c r="O230" s="15">
        <v>0</v>
      </c>
      <c r="P230" s="15">
        <v>-108892</v>
      </c>
      <c r="Q230" s="15">
        <v>-414633</v>
      </c>
      <c r="R230" s="15">
        <v>2557668</v>
      </c>
      <c r="S230" s="15">
        <v>2143035</v>
      </c>
      <c r="T230" s="29"/>
      <c r="U230" s="29"/>
      <c r="V230" s="15">
        <v>4972675</v>
      </c>
      <c r="W230" s="15">
        <v>0</v>
      </c>
      <c r="X230" s="15">
        <v>0</v>
      </c>
      <c r="Y230" s="15">
        <v>-131870</v>
      </c>
      <c r="Z230" s="15">
        <v>0</v>
      </c>
      <c r="AA230" s="15">
        <v>0</v>
      </c>
      <c r="AB230" s="15">
        <v>4840805</v>
      </c>
      <c r="AC230" s="15">
        <v>0</v>
      </c>
      <c r="AD230" s="15">
        <v>0</v>
      </c>
      <c r="AE230" s="15">
        <v>0</v>
      </c>
      <c r="AF230" s="64">
        <v>0</v>
      </c>
      <c r="AG230" s="67">
        <v>0</v>
      </c>
      <c r="AH230" s="66">
        <v>0</v>
      </c>
    </row>
    <row r="231" spans="1:34" s="9" customFormat="1" ht="15" x14ac:dyDescent="0.25">
      <c r="A231" s="61">
        <v>750</v>
      </c>
      <c r="B231" s="62" t="s">
        <v>250</v>
      </c>
      <c r="C231" s="63"/>
      <c r="D231"/>
      <c r="E231"/>
      <c r="F231"/>
      <c r="G231" s="63"/>
      <c r="H231" s="15">
        <v>0</v>
      </c>
      <c r="I231" s="15"/>
      <c r="J231" s="15">
        <v>0</v>
      </c>
      <c r="K231" s="15">
        <v>0</v>
      </c>
      <c r="L231" s="15">
        <v>0</v>
      </c>
      <c r="M231" s="15">
        <v>0</v>
      </c>
      <c r="N231" s="15">
        <v>0</v>
      </c>
      <c r="O231" s="15">
        <v>0</v>
      </c>
      <c r="P231" s="15">
        <v>0</v>
      </c>
      <c r="Q231" s="15">
        <v>0</v>
      </c>
      <c r="R231" s="15">
        <v>0</v>
      </c>
      <c r="S231" s="15">
        <v>0</v>
      </c>
      <c r="T231" s="29"/>
      <c r="U231" s="29"/>
      <c r="V231" s="15">
        <v>0</v>
      </c>
      <c r="W231" s="15">
        <v>0</v>
      </c>
      <c r="X231" s="15">
        <v>0</v>
      </c>
      <c r="Y231" s="15">
        <v>0</v>
      </c>
      <c r="Z231" s="15">
        <v>0</v>
      </c>
      <c r="AA231" s="15">
        <v>0</v>
      </c>
      <c r="AB231" s="15">
        <v>0</v>
      </c>
      <c r="AC231" s="15">
        <v>0</v>
      </c>
      <c r="AD231" s="15">
        <v>0</v>
      </c>
      <c r="AE231" s="15">
        <v>0</v>
      </c>
      <c r="AF231" s="64">
        <v>0</v>
      </c>
      <c r="AG231" s="67">
        <v>0</v>
      </c>
      <c r="AH231" s="66">
        <v>0</v>
      </c>
    </row>
    <row r="232" spans="1:34" s="9" customFormat="1" ht="15" x14ac:dyDescent="0.25">
      <c r="A232" s="61">
        <v>751</v>
      </c>
      <c r="B232" s="62" t="s">
        <v>251</v>
      </c>
      <c r="C232" s="63"/>
      <c r="D232"/>
      <c r="E232"/>
      <c r="F232"/>
      <c r="G232" s="63"/>
      <c r="H232" s="15">
        <v>61024</v>
      </c>
      <c r="I232" s="15"/>
      <c r="J232" s="15">
        <v>4846</v>
      </c>
      <c r="K232" s="15">
        <v>2527</v>
      </c>
      <c r="L232" s="15">
        <v>0</v>
      </c>
      <c r="M232" s="15">
        <v>-2438</v>
      </c>
      <c r="N232" s="15">
        <v>-13136</v>
      </c>
      <c r="O232" s="15">
        <v>0</v>
      </c>
      <c r="P232" s="15">
        <v>-2921</v>
      </c>
      <c r="Q232" s="15">
        <v>-11122</v>
      </c>
      <c r="R232" s="15">
        <v>68598</v>
      </c>
      <c r="S232" s="15">
        <v>57476</v>
      </c>
      <c r="T232" s="29"/>
      <c r="U232" s="29"/>
      <c r="V232" s="15">
        <v>116900</v>
      </c>
      <c r="W232" s="15">
        <v>0</v>
      </c>
      <c r="X232" s="15">
        <v>0</v>
      </c>
      <c r="Y232" s="15">
        <v>-3100</v>
      </c>
      <c r="Z232" s="15">
        <v>0</v>
      </c>
      <c r="AA232" s="15">
        <v>0</v>
      </c>
      <c r="AB232" s="15">
        <v>113800</v>
      </c>
      <c r="AC232" s="15">
        <v>0</v>
      </c>
      <c r="AD232" s="15">
        <v>0</v>
      </c>
      <c r="AE232" s="15">
        <v>0</v>
      </c>
      <c r="AF232" s="64">
        <v>0</v>
      </c>
      <c r="AG232" s="67">
        <v>0</v>
      </c>
      <c r="AH232" s="66">
        <v>0</v>
      </c>
    </row>
    <row r="233" spans="1:34" s="9" customFormat="1" ht="15" x14ac:dyDescent="0.25">
      <c r="A233" s="61">
        <v>752</v>
      </c>
      <c r="B233" s="62" t="s">
        <v>252</v>
      </c>
      <c r="C233" s="63"/>
      <c r="D233"/>
      <c r="E233"/>
      <c r="F233"/>
      <c r="G233" s="63"/>
      <c r="H233" s="15">
        <v>4015091</v>
      </c>
      <c r="I233" s="15"/>
      <c r="J233" s="15">
        <v>290171</v>
      </c>
      <c r="K233" s="15">
        <v>151303</v>
      </c>
      <c r="L233" s="15">
        <v>0</v>
      </c>
      <c r="M233" s="15">
        <v>-145930</v>
      </c>
      <c r="N233" s="15">
        <v>-786509</v>
      </c>
      <c r="O233" s="15">
        <v>0</v>
      </c>
      <c r="P233" s="15">
        <v>-174859</v>
      </c>
      <c r="Q233" s="15">
        <v>-665824</v>
      </c>
      <c r="R233" s="15">
        <v>4107124</v>
      </c>
      <c r="S233" s="15">
        <v>3441300</v>
      </c>
      <c r="T233" s="29"/>
      <c r="U233" s="29"/>
      <c r="V233" s="15">
        <v>7995850</v>
      </c>
      <c r="W233" s="15">
        <v>0</v>
      </c>
      <c r="X233" s="15">
        <v>0</v>
      </c>
      <c r="Y233" s="15">
        <v>-212041</v>
      </c>
      <c r="Z233" s="15">
        <v>0</v>
      </c>
      <c r="AA233" s="15">
        <v>0</v>
      </c>
      <c r="AB233" s="15">
        <v>7783809</v>
      </c>
      <c r="AC233" s="15">
        <v>0</v>
      </c>
      <c r="AD233" s="15">
        <v>0</v>
      </c>
      <c r="AE233" s="15">
        <v>0</v>
      </c>
      <c r="AF233" s="64">
        <v>0</v>
      </c>
      <c r="AG233" s="67">
        <v>0</v>
      </c>
      <c r="AH233" s="66">
        <v>0</v>
      </c>
    </row>
    <row r="234" spans="1:34" s="9" customFormat="1" ht="15" x14ac:dyDescent="0.25">
      <c r="A234" s="61">
        <v>753</v>
      </c>
      <c r="B234" s="62" t="s">
        <v>253</v>
      </c>
      <c r="C234" s="63"/>
      <c r="D234"/>
      <c r="E234"/>
      <c r="F234"/>
      <c r="G234" s="63"/>
      <c r="H234" s="15">
        <v>3142325</v>
      </c>
      <c r="I234" s="15"/>
      <c r="J234" s="15">
        <v>205058</v>
      </c>
      <c r="K234" s="15">
        <v>106923</v>
      </c>
      <c r="L234" s="15">
        <v>0</v>
      </c>
      <c r="M234" s="15">
        <v>-103126</v>
      </c>
      <c r="N234" s="15">
        <v>-555811</v>
      </c>
      <c r="O234" s="15">
        <v>0</v>
      </c>
      <c r="P234" s="15">
        <v>-123569</v>
      </c>
      <c r="Q234" s="15">
        <v>-470525</v>
      </c>
      <c r="R234" s="15">
        <v>2902427</v>
      </c>
      <c r="S234" s="15">
        <v>2431902</v>
      </c>
      <c r="T234" s="29"/>
      <c r="U234" s="29"/>
      <c r="V234" s="15">
        <v>6069539</v>
      </c>
      <c r="W234" s="15">
        <v>0</v>
      </c>
      <c r="X234" s="15">
        <v>0</v>
      </c>
      <c r="Y234" s="15">
        <v>-160958</v>
      </c>
      <c r="Z234" s="15">
        <v>0</v>
      </c>
      <c r="AA234" s="15">
        <v>0</v>
      </c>
      <c r="AB234" s="15">
        <v>5908581</v>
      </c>
      <c r="AC234" s="15">
        <v>0</v>
      </c>
      <c r="AD234" s="15">
        <v>0</v>
      </c>
      <c r="AE234" s="15">
        <v>0</v>
      </c>
      <c r="AF234" s="64">
        <v>0</v>
      </c>
      <c r="AG234" s="67">
        <v>0</v>
      </c>
      <c r="AH234" s="66">
        <v>0</v>
      </c>
    </row>
    <row r="235" spans="1:34" s="9" customFormat="1" ht="15" x14ac:dyDescent="0.25">
      <c r="A235" s="61">
        <v>754</v>
      </c>
      <c r="B235" s="62" t="s">
        <v>254</v>
      </c>
      <c r="C235" s="63"/>
      <c r="D235"/>
      <c r="E235"/>
      <c r="F235"/>
      <c r="G235" s="63"/>
      <c r="H235" s="15">
        <v>2073413</v>
      </c>
      <c r="I235" s="15"/>
      <c r="J235" s="15">
        <v>162636</v>
      </c>
      <c r="K235" s="15">
        <v>84803</v>
      </c>
      <c r="L235" s="15">
        <v>0</v>
      </c>
      <c r="M235" s="15">
        <v>-81791</v>
      </c>
      <c r="N235" s="15">
        <v>-440827</v>
      </c>
      <c r="O235" s="15">
        <v>0</v>
      </c>
      <c r="P235" s="15">
        <v>-98006</v>
      </c>
      <c r="Q235" s="15">
        <v>-373185</v>
      </c>
      <c r="R235" s="15">
        <v>2301984</v>
      </c>
      <c r="S235" s="15">
        <v>1928799</v>
      </c>
      <c r="T235" s="29"/>
      <c r="U235" s="29"/>
      <c r="V235" s="15">
        <v>3919579</v>
      </c>
      <c r="W235" s="15">
        <v>0</v>
      </c>
      <c r="X235" s="15">
        <v>0</v>
      </c>
      <c r="Y235" s="15">
        <v>-103943</v>
      </c>
      <c r="Z235" s="15">
        <v>0</v>
      </c>
      <c r="AA235" s="15">
        <v>0</v>
      </c>
      <c r="AB235" s="15">
        <v>3815636</v>
      </c>
      <c r="AC235" s="15">
        <v>0</v>
      </c>
      <c r="AD235" s="15">
        <v>0</v>
      </c>
      <c r="AE235" s="15">
        <v>0</v>
      </c>
      <c r="AF235" s="64">
        <v>0</v>
      </c>
      <c r="AG235" s="67">
        <v>0</v>
      </c>
      <c r="AH235" s="66">
        <v>0</v>
      </c>
    </row>
    <row r="236" spans="1:34" s="9" customFormat="1" ht="15" x14ac:dyDescent="0.25">
      <c r="A236" s="61">
        <v>756</v>
      </c>
      <c r="B236" s="62" t="s">
        <v>255</v>
      </c>
      <c r="C236" s="63"/>
      <c r="D236"/>
      <c r="E236"/>
      <c r="F236"/>
      <c r="G236" s="63"/>
      <c r="H236" s="15">
        <v>4342353</v>
      </c>
      <c r="I236" s="15"/>
      <c r="J236" s="15">
        <v>312195</v>
      </c>
      <c r="K236" s="15">
        <v>162787</v>
      </c>
      <c r="L236" s="15">
        <v>0</v>
      </c>
      <c r="M236" s="15">
        <v>-157007</v>
      </c>
      <c r="N236" s="15">
        <v>-846205</v>
      </c>
      <c r="O236" s="15">
        <v>0</v>
      </c>
      <c r="P236" s="15">
        <v>-188131</v>
      </c>
      <c r="Q236" s="15">
        <v>-716361</v>
      </c>
      <c r="R236" s="15">
        <v>4418855</v>
      </c>
      <c r="S236" s="15">
        <v>3702494</v>
      </c>
      <c r="T236" s="29"/>
      <c r="U236" s="29"/>
      <c r="V236" s="15">
        <v>8171042</v>
      </c>
      <c r="W236" s="15">
        <v>0</v>
      </c>
      <c r="X236" s="15">
        <v>0</v>
      </c>
      <c r="Y236" s="15">
        <v>-216687</v>
      </c>
      <c r="Z236" s="15">
        <v>0</v>
      </c>
      <c r="AA236" s="15">
        <v>0</v>
      </c>
      <c r="AB236" s="15">
        <v>7954355</v>
      </c>
      <c r="AC236" s="15">
        <v>0</v>
      </c>
      <c r="AD236" s="15">
        <v>0</v>
      </c>
      <c r="AE236" s="15">
        <v>0</v>
      </c>
      <c r="AF236" s="64">
        <v>0</v>
      </c>
      <c r="AG236" s="67">
        <v>0</v>
      </c>
      <c r="AH236" s="66">
        <v>0</v>
      </c>
    </row>
    <row r="237" spans="1:34" s="9" customFormat="1" ht="15" x14ac:dyDescent="0.25">
      <c r="A237" s="61">
        <v>757</v>
      </c>
      <c r="B237" s="62" t="s">
        <v>256</v>
      </c>
      <c r="C237" s="63"/>
      <c r="D237"/>
      <c r="E237"/>
      <c r="F237"/>
      <c r="G237" s="63"/>
      <c r="H237" s="15">
        <v>1100271</v>
      </c>
      <c r="I237" s="15"/>
      <c r="J237" s="15">
        <v>80096</v>
      </c>
      <c r="K237" s="15">
        <v>41764</v>
      </c>
      <c r="L237" s="15">
        <v>0</v>
      </c>
      <c r="M237" s="15">
        <v>-40283</v>
      </c>
      <c r="N237" s="15">
        <v>-217101</v>
      </c>
      <c r="O237" s="15">
        <v>0</v>
      </c>
      <c r="P237" s="15">
        <v>-48267</v>
      </c>
      <c r="Q237" s="15">
        <v>-183791</v>
      </c>
      <c r="R237" s="15">
        <v>1133696</v>
      </c>
      <c r="S237" s="15">
        <v>949905</v>
      </c>
      <c r="T237" s="29"/>
      <c r="U237" s="29"/>
      <c r="V237" s="15">
        <v>2182761</v>
      </c>
      <c r="W237" s="15">
        <v>0</v>
      </c>
      <c r="X237" s="15">
        <v>0</v>
      </c>
      <c r="Y237" s="15">
        <v>-57884</v>
      </c>
      <c r="Z237" s="15">
        <v>0</v>
      </c>
      <c r="AA237" s="15">
        <v>0</v>
      </c>
      <c r="AB237" s="15">
        <v>2124877</v>
      </c>
      <c r="AC237" s="15">
        <v>0</v>
      </c>
      <c r="AD237" s="15">
        <v>0</v>
      </c>
      <c r="AE237" s="15">
        <v>0</v>
      </c>
      <c r="AF237" s="64">
        <v>0</v>
      </c>
      <c r="AG237" s="67">
        <v>0</v>
      </c>
      <c r="AH237" s="66">
        <v>0</v>
      </c>
    </row>
    <row r="238" spans="1:34" s="9" customFormat="1" ht="15" x14ac:dyDescent="0.25">
      <c r="A238" s="61">
        <v>759</v>
      </c>
      <c r="B238" s="62" t="s">
        <v>257</v>
      </c>
      <c r="C238" s="63"/>
      <c r="D238"/>
      <c r="E238"/>
      <c r="F238"/>
      <c r="G238" s="63"/>
      <c r="H238" s="15">
        <v>0</v>
      </c>
      <c r="I238" s="15"/>
      <c r="J238" s="15">
        <v>0</v>
      </c>
      <c r="K238" s="15">
        <v>0</v>
      </c>
      <c r="L238" s="15">
        <v>0</v>
      </c>
      <c r="M238" s="15">
        <v>0</v>
      </c>
      <c r="N238" s="15">
        <v>0</v>
      </c>
      <c r="O238" s="15">
        <v>0</v>
      </c>
      <c r="P238" s="15">
        <v>0</v>
      </c>
      <c r="Q238" s="15">
        <v>0</v>
      </c>
      <c r="R238" s="15">
        <v>0</v>
      </c>
      <c r="S238" s="15">
        <v>0</v>
      </c>
      <c r="T238" s="29"/>
      <c r="U238" s="29"/>
      <c r="V238" s="15">
        <v>0</v>
      </c>
      <c r="W238" s="15">
        <v>0</v>
      </c>
      <c r="X238" s="15">
        <v>0</v>
      </c>
      <c r="Y238" s="15">
        <v>0</v>
      </c>
      <c r="Z238" s="15">
        <v>0</v>
      </c>
      <c r="AA238" s="15">
        <v>0</v>
      </c>
      <c r="AB238" s="15">
        <v>0</v>
      </c>
      <c r="AC238" s="15">
        <v>0</v>
      </c>
      <c r="AD238" s="15">
        <v>0</v>
      </c>
      <c r="AE238" s="15">
        <v>0</v>
      </c>
      <c r="AF238" s="64">
        <v>0</v>
      </c>
      <c r="AG238" s="67">
        <v>0</v>
      </c>
      <c r="AH238" s="66">
        <v>0</v>
      </c>
    </row>
    <row r="239" spans="1:34" s="9" customFormat="1" ht="15" x14ac:dyDescent="0.25">
      <c r="A239" s="61">
        <v>760</v>
      </c>
      <c r="B239" s="62" t="s">
        <v>258</v>
      </c>
      <c r="C239" s="63"/>
      <c r="D239"/>
      <c r="E239"/>
      <c r="F239"/>
      <c r="G239" s="63"/>
      <c r="H239" s="15">
        <v>0</v>
      </c>
      <c r="I239" s="15"/>
      <c r="J239" s="15">
        <v>0</v>
      </c>
      <c r="K239" s="15">
        <v>0</v>
      </c>
      <c r="L239" s="15">
        <v>0</v>
      </c>
      <c r="M239" s="15">
        <v>0</v>
      </c>
      <c r="N239" s="15">
        <v>0</v>
      </c>
      <c r="O239" s="15">
        <v>0</v>
      </c>
      <c r="P239" s="15">
        <v>0</v>
      </c>
      <c r="Q239" s="15">
        <v>0</v>
      </c>
      <c r="R239" s="15">
        <v>0</v>
      </c>
      <c r="S239" s="15">
        <v>0</v>
      </c>
      <c r="T239" s="29"/>
      <c r="U239" s="29"/>
      <c r="V239" s="15">
        <v>0</v>
      </c>
      <c r="W239" s="15">
        <v>0</v>
      </c>
      <c r="X239" s="15">
        <v>0</v>
      </c>
      <c r="Y239" s="15">
        <v>0</v>
      </c>
      <c r="Z239" s="15">
        <v>0</v>
      </c>
      <c r="AA239" s="15">
        <v>0</v>
      </c>
      <c r="AB239" s="15">
        <v>0</v>
      </c>
      <c r="AC239" s="15">
        <v>0</v>
      </c>
      <c r="AD239" s="15">
        <v>0</v>
      </c>
      <c r="AE239" s="15">
        <v>0</v>
      </c>
      <c r="AF239" s="64">
        <v>0</v>
      </c>
      <c r="AG239" s="67">
        <v>0</v>
      </c>
      <c r="AH239" s="66">
        <v>0</v>
      </c>
    </row>
    <row r="240" spans="1:34" s="9" customFormat="1" ht="15" x14ac:dyDescent="0.25">
      <c r="A240" s="61">
        <v>761</v>
      </c>
      <c r="B240" s="62" t="s">
        <v>259</v>
      </c>
      <c r="C240" s="63"/>
      <c r="D240"/>
      <c r="E240"/>
      <c r="F240"/>
      <c r="G240" s="63"/>
      <c r="H240" s="15">
        <v>1071276</v>
      </c>
      <c r="I240" s="15"/>
      <c r="J240" s="15">
        <v>73681</v>
      </c>
      <c r="K240" s="15">
        <v>38419</v>
      </c>
      <c r="L240" s="15">
        <v>0</v>
      </c>
      <c r="M240" s="15">
        <v>-37056</v>
      </c>
      <c r="N240" s="15">
        <v>-199712</v>
      </c>
      <c r="O240" s="15">
        <v>0</v>
      </c>
      <c r="P240" s="15">
        <v>-44401</v>
      </c>
      <c r="Q240" s="15">
        <v>-169069</v>
      </c>
      <c r="R240" s="15">
        <v>1042890</v>
      </c>
      <c r="S240" s="15">
        <v>873821</v>
      </c>
      <c r="T240" s="29"/>
      <c r="U240" s="29"/>
      <c r="V240" s="15">
        <v>2072056</v>
      </c>
      <c r="W240" s="15">
        <v>0</v>
      </c>
      <c r="X240" s="15">
        <v>0</v>
      </c>
      <c r="Y240" s="15">
        <v>-54949</v>
      </c>
      <c r="Z240" s="15">
        <v>0</v>
      </c>
      <c r="AA240" s="15">
        <v>0</v>
      </c>
      <c r="AB240" s="15">
        <v>2017107</v>
      </c>
      <c r="AC240" s="15">
        <v>0</v>
      </c>
      <c r="AD240" s="15">
        <v>0</v>
      </c>
      <c r="AE240" s="15">
        <v>0</v>
      </c>
      <c r="AF240" s="64">
        <v>0</v>
      </c>
      <c r="AG240" s="67">
        <v>0</v>
      </c>
      <c r="AH240" s="66">
        <v>0</v>
      </c>
    </row>
    <row r="241" spans="1:34" s="9" customFormat="1" ht="15" x14ac:dyDescent="0.25">
      <c r="A241" s="61">
        <v>762</v>
      </c>
      <c r="B241" s="62" t="s">
        <v>260</v>
      </c>
      <c r="C241" s="63"/>
      <c r="D241"/>
      <c r="E241"/>
      <c r="F241"/>
      <c r="G241" s="63"/>
      <c r="H241" s="15">
        <v>0</v>
      </c>
      <c r="I241" s="15"/>
      <c r="J241" s="15">
        <v>0</v>
      </c>
      <c r="K241" s="15">
        <v>0</v>
      </c>
      <c r="L241" s="15">
        <v>0</v>
      </c>
      <c r="M241" s="15">
        <v>0</v>
      </c>
      <c r="N241" s="15">
        <v>0</v>
      </c>
      <c r="O241" s="15">
        <v>0</v>
      </c>
      <c r="P241" s="15">
        <v>0</v>
      </c>
      <c r="Q241" s="15">
        <v>0</v>
      </c>
      <c r="R241" s="15">
        <v>0</v>
      </c>
      <c r="S241" s="15">
        <v>0</v>
      </c>
      <c r="T241" s="29"/>
      <c r="U241" s="29"/>
      <c r="V241" s="15">
        <v>0</v>
      </c>
      <c r="W241" s="15">
        <v>0</v>
      </c>
      <c r="X241" s="15">
        <v>0</v>
      </c>
      <c r="Y241" s="15">
        <v>0</v>
      </c>
      <c r="Z241" s="15">
        <v>0</v>
      </c>
      <c r="AA241" s="15">
        <v>0</v>
      </c>
      <c r="AB241" s="15">
        <v>0</v>
      </c>
      <c r="AC241" s="15">
        <v>0</v>
      </c>
      <c r="AD241" s="15">
        <v>0</v>
      </c>
      <c r="AE241" s="15">
        <v>0</v>
      </c>
      <c r="AF241" s="64">
        <v>0</v>
      </c>
      <c r="AG241" s="67">
        <v>0</v>
      </c>
      <c r="AH241" s="66">
        <v>0</v>
      </c>
    </row>
    <row r="242" spans="1:34" s="9" customFormat="1" ht="15" x14ac:dyDescent="0.25">
      <c r="A242" s="61">
        <v>765</v>
      </c>
      <c r="B242" s="62" t="s">
        <v>261</v>
      </c>
      <c r="C242" s="63"/>
      <c r="D242"/>
      <c r="E242"/>
      <c r="F242"/>
      <c r="G242" s="63"/>
      <c r="H242" s="15">
        <v>11906439</v>
      </c>
      <c r="I242" s="15"/>
      <c r="J242" s="15">
        <v>858689</v>
      </c>
      <c r="K242" s="15">
        <v>447744</v>
      </c>
      <c r="L242" s="15">
        <v>0</v>
      </c>
      <c r="M242" s="15">
        <v>-431848</v>
      </c>
      <c r="N242" s="15">
        <v>-2327481</v>
      </c>
      <c r="O242" s="15">
        <v>0</v>
      </c>
      <c r="P242" s="15">
        <v>-517452</v>
      </c>
      <c r="Q242" s="15">
        <v>-1970348</v>
      </c>
      <c r="R242" s="15">
        <v>12154036</v>
      </c>
      <c r="S242" s="15">
        <v>10183688</v>
      </c>
      <c r="T242" s="29"/>
      <c r="U242" s="29"/>
      <c r="V242" s="15">
        <v>22334726</v>
      </c>
      <c r="W242" s="15">
        <v>0</v>
      </c>
      <c r="X242" s="15">
        <v>0</v>
      </c>
      <c r="Y242" s="15">
        <v>-592293</v>
      </c>
      <c r="Z242" s="15">
        <v>0</v>
      </c>
      <c r="AA242" s="15">
        <v>0</v>
      </c>
      <c r="AB242" s="15">
        <v>21742433</v>
      </c>
      <c r="AC242" s="15">
        <v>0</v>
      </c>
      <c r="AD242" s="15">
        <v>0</v>
      </c>
      <c r="AE242" s="15">
        <v>0</v>
      </c>
      <c r="AF242" s="64">
        <v>0</v>
      </c>
      <c r="AG242" s="67">
        <v>0</v>
      </c>
      <c r="AH242" s="66">
        <v>0</v>
      </c>
    </row>
    <row r="243" spans="1:34" s="9" customFormat="1" ht="15" x14ac:dyDescent="0.25">
      <c r="A243" s="61">
        <v>766</v>
      </c>
      <c r="B243" s="62" t="s">
        <v>262</v>
      </c>
      <c r="C243" s="63"/>
      <c r="D243"/>
      <c r="E243"/>
      <c r="F243"/>
      <c r="G243" s="63"/>
      <c r="H243" s="15">
        <v>57625</v>
      </c>
      <c r="I243" s="15"/>
      <c r="J243" s="15">
        <v>3409</v>
      </c>
      <c r="K243" s="15">
        <v>1777</v>
      </c>
      <c r="L243" s="15">
        <v>0</v>
      </c>
      <c r="M243" s="15">
        <v>-1714</v>
      </c>
      <c r="N243" s="15">
        <v>-9239</v>
      </c>
      <c r="O243" s="15">
        <v>0</v>
      </c>
      <c r="P243" s="15">
        <v>-2054</v>
      </c>
      <c r="Q243" s="15">
        <v>-7821</v>
      </c>
      <c r="R243" s="15">
        <v>48247</v>
      </c>
      <c r="S243" s="15">
        <v>40426</v>
      </c>
      <c r="T243" s="29"/>
      <c r="U243" s="29"/>
      <c r="V243" s="15">
        <v>139275</v>
      </c>
      <c r="W243" s="15">
        <v>0</v>
      </c>
      <c r="X243" s="15">
        <v>0</v>
      </c>
      <c r="Y243" s="15">
        <v>-3693</v>
      </c>
      <c r="Z243" s="15">
        <v>0</v>
      </c>
      <c r="AA243" s="15">
        <v>0</v>
      </c>
      <c r="AB243" s="15">
        <v>135582</v>
      </c>
      <c r="AC243" s="15">
        <v>0</v>
      </c>
      <c r="AD243" s="15">
        <v>0</v>
      </c>
      <c r="AE243" s="15">
        <v>0</v>
      </c>
      <c r="AF243" s="64">
        <v>0</v>
      </c>
      <c r="AG243" s="67">
        <v>0</v>
      </c>
      <c r="AH243" s="66">
        <v>0</v>
      </c>
    </row>
    <row r="244" spans="1:34" s="9" customFormat="1" ht="15" x14ac:dyDescent="0.25">
      <c r="A244" s="61">
        <v>767</v>
      </c>
      <c r="B244" s="62" t="s">
        <v>263</v>
      </c>
      <c r="C244" s="63"/>
      <c r="D244"/>
      <c r="E244"/>
      <c r="F244"/>
      <c r="G244" s="63"/>
      <c r="H244" s="15">
        <v>9575197</v>
      </c>
      <c r="I244" s="15"/>
      <c r="J244" s="15">
        <v>683081</v>
      </c>
      <c r="K244" s="15">
        <v>356177</v>
      </c>
      <c r="L244" s="15">
        <v>0</v>
      </c>
      <c r="M244" s="15">
        <v>-343531</v>
      </c>
      <c r="N244" s="15">
        <v>-1851495</v>
      </c>
      <c r="O244" s="15">
        <v>0</v>
      </c>
      <c r="P244" s="15">
        <v>-411630</v>
      </c>
      <c r="Q244" s="15">
        <v>-1567398</v>
      </c>
      <c r="R244" s="15">
        <v>9668450</v>
      </c>
      <c r="S244" s="15">
        <v>8101052</v>
      </c>
      <c r="T244" s="29"/>
      <c r="U244" s="29"/>
      <c r="V244" s="15">
        <v>18023787</v>
      </c>
      <c r="W244" s="15">
        <v>0</v>
      </c>
      <c r="X244" s="15">
        <v>0</v>
      </c>
      <c r="Y244" s="15">
        <v>-477972</v>
      </c>
      <c r="Z244" s="15">
        <v>0</v>
      </c>
      <c r="AA244" s="15">
        <v>0</v>
      </c>
      <c r="AB244" s="15">
        <v>17545815</v>
      </c>
      <c r="AC244" s="15">
        <v>0</v>
      </c>
      <c r="AD244" s="15">
        <v>0</v>
      </c>
      <c r="AE244" s="15">
        <v>0</v>
      </c>
      <c r="AF244" s="64">
        <v>0</v>
      </c>
      <c r="AG244" s="67">
        <v>0</v>
      </c>
      <c r="AH244" s="66">
        <v>0</v>
      </c>
    </row>
    <row r="245" spans="1:34" s="9" customFormat="1" ht="15" x14ac:dyDescent="0.25">
      <c r="A245" s="61">
        <v>768</v>
      </c>
      <c r="B245" s="62" t="s">
        <v>264</v>
      </c>
      <c r="C245" s="63"/>
      <c r="D245"/>
      <c r="E245"/>
      <c r="F245"/>
      <c r="G245" s="63"/>
      <c r="H245" s="15">
        <v>2397323</v>
      </c>
      <c r="I245" s="15"/>
      <c r="J245" s="15">
        <v>166850</v>
      </c>
      <c r="K245" s="15">
        <v>87000</v>
      </c>
      <c r="L245" s="15">
        <v>0</v>
      </c>
      <c r="M245" s="15">
        <v>-83913</v>
      </c>
      <c r="N245" s="15">
        <v>-452246</v>
      </c>
      <c r="O245" s="15">
        <v>0</v>
      </c>
      <c r="P245" s="15">
        <v>-100545</v>
      </c>
      <c r="Q245" s="15">
        <v>-382854</v>
      </c>
      <c r="R245" s="15">
        <v>2361617</v>
      </c>
      <c r="S245" s="15">
        <v>1978763</v>
      </c>
      <c r="T245" s="29"/>
      <c r="U245" s="29"/>
      <c r="V245" s="15">
        <v>4687686</v>
      </c>
      <c r="W245" s="15">
        <v>0</v>
      </c>
      <c r="X245" s="15">
        <v>0</v>
      </c>
      <c r="Y245" s="15">
        <v>-124312</v>
      </c>
      <c r="Z245" s="15">
        <v>0</v>
      </c>
      <c r="AA245" s="15">
        <v>0</v>
      </c>
      <c r="AB245" s="15">
        <v>4563374</v>
      </c>
      <c r="AC245" s="15">
        <v>0</v>
      </c>
      <c r="AD245" s="15">
        <v>0</v>
      </c>
      <c r="AE245" s="15">
        <v>0</v>
      </c>
      <c r="AF245" s="64">
        <v>0</v>
      </c>
      <c r="AG245" s="67">
        <v>0</v>
      </c>
      <c r="AH245" s="66">
        <v>0</v>
      </c>
    </row>
    <row r="246" spans="1:34" s="9" customFormat="1" ht="15" x14ac:dyDescent="0.25">
      <c r="A246" s="61">
        <v>769</v>
      </c>
      <c r="B246" s="62" t="s">
        <v>265</v>
      </c>
      <c r="C246" s="63"/>
      <c r="D246"/>
      <c r="E246"/>
      <c r="F246"/>
      <c r="G246" s="63"/>
      <c r="H246" s="15">
        <v>5449868</v>
      </c>
      <c r="I246" s="15"/>
      <c r="J246" s="15">
        <v>372312</v>
      </c>
      <c r="K246" s="15">
        <v>194134</v>
      </c>
      <c r="L246" s="15">
        <v>0</v>
      </c>
      <c r="M246" s="15">
        <v>-187243</v>
      </c>
      <c r="N246" s="15">
        <v>-1009154</v>
      </c>
      <c r="O246" s="15">
        <v>0</v>
      </c>
      <c r="P246" s="15">
        <v>-224358</v>
      </c>
      <c r="Q246" s="15">
        <v>-854309</v>
      </c>
      <c r="R246" s="15">
        <v>5269773</v>
      </c>
      <c r="S246" s="15">
        <v>4415464</v>
      </c>
      <c r="T246" s="29"/>
      <c r="U246" s="29"/>
      <c r="V246" s="15">
        <v>10565024</v>
      </c>
      <c r="W246" s="15">
        <v>0</v>
      </c>
      <c r="X246" s="15">
        <v>0</v>
      </c>
      <c r="Y246" s="15">
        <v>-280173</v>
      </c>
      <c r="Z246" s="15">
        <v>0</v>
      </c>
      <c r="AA246" s="15">
        <v>0</v>
      </c>
      <c r="AB246" s="15">
        <v>10284851</v>
      </c>
      <c r="AC246" s="15">
        <v>0</v>
      </c>
      <c r="AD246" s="15">
        <v>0</v>
      </c>
      <c r="AE246" s="15">
        <v>0</v>
      </c>
      <c r="AF246" s="64">
        <v>0</v>
      </c>
      <c r="AG246" s="67">
        <v>0</v>
      </c>
      <c r="AH246" s="66">
        <v>0</v>
      </c>
    </row>
    <row r="247" spans="1:34" s="9" customFormat="1" ht="15" x14ac:dyDescent="0.25">
      <c r="A247" s="61">
        <v>770</v>
      </c>
      <c r="B247" s="62" t="s">
        <v>266</v>
      </c>
      <c r="C247" s="63"/>
      <c r="D247"/>
      <c r="E247"/>
      <c r="F247"/>
      <c r="G247" s="63"/>
      <c r="H247" s="15">
        <v>2475925</v>
      </c>
      <c r="I247" s="15"/>
      <c r="J247" s="15">
        <v>171258</v>
      </c>
      <c r="K247" s="15">
        <v>89298</v>
      </c>
      <c r="L247" s="15">
        <v>0</v>
      </c>
      <c r="M247" s="15">
        <v>-86132</v>
      </c>
      <c r="N247" s="15">
        <v>-464195</v>
      </c>
      <c r="O247" s="15">
        <v>0</v>
      </c>
      <c r="P247" s="15">
        <v>-103201</v>
      </c>
      <c r="Q247" s="15">
        <v>-392972</v>
      </c>
      <c r="R247" s="15">
        <v>2424013</v>
      </c>
      <c r="S247" s="15">
        <v>2031041</v>
      </c>
      <c r="T247" s="29"/>
      <c r="U247" s="29"/>
      <c r="V247" s="15">
        <v>4900447</v>
      </c>
      <c r="W247" s="15">
        <v>0</v>
      </c>
      <c r="X247" s="15">
        <v>0</v>
      </c>
      <c r="Y247" s="15">
        <v>-129955</v>
      </c>
      <c r="Z247" s="15">
        <v>0</v>
      </c>
      <c r="AA247" s="15">
        <v>0</v>
      </c>
      <c r="AB247" s="15">
        <v>4770492</v>
      </c>
      <c r="AC247" s="15">
        <v>0</v>
      </c>
      <c r="AD247" s="15">
        <v>0</v>
      </c>
      <c r="AE247" s="15">
        <v>0</v>
      </c>
      <c r="AF247" s="64">
        <v>0</v>
      </c>
      <c r="AG247" s="67">
        <v>0</v>
      </c>
      <c r="AH247" s="66">
        <v>0</v>
      </c>
    </row>
    <row r="248" spans="1:34" s="9" customFormat="1" ht="15" x14ac:dyDescent="0.25">
      <c r="A248" s="61">
        <v>771</v>
      </c>
      <c r="B248" s="62" t="s">
        <v>267</v>
      </c>
      <c r="C248" s="63"/>
      <c r="D248"/>
      <c r="E248"/>
      <c r="F248"/>
      <c r="G248" s="63"/>
      <c r="H248" s="15">
        <v>1501751</v>
      </c>
      <c r="I248" s="15"/>
      <c r="J248" s="15">
        <v>104313</v>
      </c>
      <c r="K248" s="15">
        <v>54392</v>
      </c>
      <c r="L248" s="15">
        <v>0</v>
      </c>
      <c r="M248" s="15">
        <v>-52460</v>
      </c>
      <c r="N248" s="15">
        <v>-282741</v>
      </c>
      <c r="O248" s="15">
        <v>0</v>
      </c>
      <c r="P248" s="15">
        <v>-62860</v>
      </c>
      <c r="Q248" s="15">
        <v>-239356</v>
      </c>
      <c r="R248" s="15">
        <v>1476466</v>
      </c>
      <c r="S248" s="15">
        <v>1237110</v>
      </c>
      <c r="T248" s="29"/>
      <c r="U248" s="29"/>
      <c r="V248" s="15">
        <v>2837301</v>
      </c>
      <c r="W248" s="15">
        <v>0</v>
      </c>
      <c r="X248" s="15">
        <v>0</v>
      </c>
      <c r="Y248" s="15">
        <v>-75242</v>
      </c>
      <c r="Z248" s="15">
        <v>0</v>
      </c>
      <c r="AA248" s="15">
        <v>0</v>
      </c>
      <c r="AB248" s="15">
        <v>2762059</v>
      </c>
      <c r="AC248" s="15">
        <v>0</v>
      </c>
      <c r="AD248" s="15">
        <v>0</v>
      </c>
      <c r="AE248" s="15">
        <v>0</v>
      </c>
      <c r="AF248" s="64">
        <v>0</v>
      </c>
      <c r="AG248" s="67">
        <v>0</v>
      </c>
      <c r="AH248" s="66">
        <v>0</v>
      </c>
    </row>
    <row r="249" spans="1:34" s="9" customFormat="1" ht="15" x14ac:dyDescent="0.25">
      <c r="A249" s="61">
        <v>772</v>
      </c>
      <c r="B249" s="62" t="s">
        <v>268</v>
      </c>
      <c r="C249" s="63"/>
      <c r="D249"/>
      <c r="E249"/>
      <c r="F249"/>
      <c r="G249" s="63"/>
      <c r="H249" s="15">
        <v>2752988</v>
      </c>
      <c r="I249" s="15"/>
      <c r="J249" s="15">
        <v>187000</v>
      </c>
      <c r="K249" s="15">
        <v>97507</v>
      </c>
      <c r="L249" s="15">
        <v>0</v>
      </c>
      <c r="M249" s="15">
        <v>-94046</v>
      </c>
      <c r="N249" s="15">
        <v>-506865</v>
      </c>
      <c r="O249" s="15">
        <v>0</v>
      </c>
      <c r="P249" s="15">
        <v>-112688</v>
      </c>
      <c r="Q249" s="15">
        <v>-429092</v>
      </c>
      <c r="R249" s="15">
        <v>2646835</v>
      </c>
      <c r="S249" s="15">
        <v>2217743</v>
      </c>
      <c r="T249" s="29"/>
      <c r="U249" s="29"/>
      <c r="V249" s="15">
        <v>5481510</v>
      </c>
      <c r="W249" s="15">
        <v>0</v>
      </c>
      <c r="X249" s="15">
        <v>0</v>
      </c>
      <c r="Y249" s="15">
        <v>-145364</v>
      </c>
      <c r="Z249" s="15">
        <v>0</v>
      </c>
      <c r="AA249" s="15">
        <v>0</v>
      </c>
      <c r="AB249" s="15">
        <v>5336146</v>
      </c>
      <c r="AC249" s="15">
        <v>0</v>
      </c>
      <c r="AD249" s="15">
        <v>0</v>
      </c>
      <c r="AE249" s="15">
        <v>0</v>
      </c>
      <c r="AF249" s="64">
        <v>0</v>
      </c>
      <c r="AG249" s="67">
        <v>0</v>
      </c>
      <c r="AH249" s="66">
        <v>0</v>
      </c>
    </row>
    <row r="250" spans="1:34" s="9" customFormat="1" ht="15" x14ac:dyDescent="0.25">
      <c r="A250" s="61">
        <v>773</v>
      </c>
      <c r="B250" s="62" t="s">
        <v>269</v>
      </c>
      <c r="C250" s="63"/>
      <c r="D250"/>
      <c r="E250"/>
      <c r="F250"/>
      <c r="G250" s="63"/>
      <c r="H250" s="15">
        <v>1865516</v>
      </c>
      <c r="I250" s="15"/>
      <c r="J250" s="15">
        <v>127946</v>
      </c>
      <c r="K250" s="15">
        <v>66714</v>
      </c>
      <c r="L250" s="15">
        <v>0</v>
      </c>
      <c r="M250" s="15">
        <v>-64346</v>
      </c>
      <c r="N250" s="15">
        <v>-346798</v>
      </c>
      <c r="O250" s="15">
        <v>0</v>
      </c>
      <c r="P250" s="15">
        <v>-77101</v>
      </c>
      <c r="Q250" s="15">
        <v>-293585</v>
      </c>
      <c r="R250" s="15">
        <v>1810969</v>
      </c>
      <c r="S250" s="15">
        <v>1517384</v>
      </c>
      <c r="T250" s="29"/>
      <c r="U250" s="29"/>
      <c r="V250" s="15">
        <v>3702583</v>
      </c>
      <c r="W250" s="15">
        <v>0</v>
      </c>
      <c r="X250" s="15">
        <v>0</v>
      </c>
      <c r="Y250" s="15">
        <v>-98189</v>
      </c>
      <c r="Z250" s="15">
        <v>0</v>
      </c>
      <c r="AA250" s="15">
        <v>0</v>
      </c>
      <c r="AB250" s="15">
        <v>3604394</v>
      </c>
      <c r="AC250" s="15">
        <v>0</v>
      </c>
      <c r="AD250" s="15">
        <v>0</v>
      </c>
      <c r="AE250" s="15">
        <v>0</v>
      </c>
      <c r="AF250" s="64">
        <v>0</v>
      </c>
      <c r="AG250" s="67">
        <v>0</v>
      </c>
      <c r="AH250" s="66">
        <v>0</v>
      </c>
    </row>
    <row r="251" spans="1:34" s="9" customFormat="1" ht="15" x14ac:dyDescent="0.25">
      <c r="A251" s="61">
        <v>774</v>
      </c>
      <c r="B251" s="62" t="s">
        <v>270</v>
      </c>
      <c r="C251" s="63"/>
      <c r="D251"/>
      <c r="E251"/>
      <c r="F251"/>
      <c r="G251" s="63"/>
      <c r="H251" s="15">
        <v>2033612</v>
      </c>
      <c r="I251" s="15"/>
      <c r="J251" s="15">
        <v>141114</v>
      </c>
      <c r="K251" s="15">
        <v>73581</v>
      </c>
      <c r="L251" s="15">
        <v>0</v>
      </c>
      <c r="M251" s="15">
        <v>-70965</v>
      </c>
      <c r="N251" s="15">
        <v>-382491</v>
      </c>
      <c r="O251" s="15">
        <v>0</v>
      </c>
      <c r="P251" s="15">
        <v>-85036</v>
      </c>
      <c r="Q251" s="15">
        <v>-323797</v>
      </c>
      <c r="R251" s="15">
        <v>1997355</v>
      </c>
      <c r="S251" s="15">
        <v>1673558</v>
      </c>
      <c r="T251" s="29"/>
      <c r="U251" s="29"/>
      <c r="V251" s="15">
        <v>3892210</v>
      </c>
      <c r="W251" s="15">
        <v>0</v>
      </c>
      <c r="X251" s="15">
        <v>0</v>
      </c>
      <c r="Y251" s="15">
        <v>-103217</v>
      </c>
      <c r="Z251" s="15">
        <v>0</v>
      </c>
      <c r="AA251" s="15">
        <v>0</v>
      </c>
      <c r="AB251" s="15">
        <v>3788993</v>
      </c>
      <c r="AC251" s="15">
        <v>0</v>
      </c>
      <c r="AD251" s="15">
        <v>0</v>
      </c>
      <c r="AE251" s="15">
        <v>0</v>
      </c>
      <c r="AF251" s="64">
        <v>0</v>
      </c>
      <c r="AG251" s="67">
        <v>0</v>
      </c>
      <c r="AH251" s="66">
        <v>0</v>
      </c>
    </row>
    <row r="252" spans="1:34" s="9" customFormat="1" ht="15" x14ac:dyDescent="0.25">
      <c r="A252" s="61">
        <v>775</v>
      </c>
      <c r="B252" s="62" t="s">
        <v>271</v>
      </c>
      <c r="C252" s="63"/>
      <c r="D252"/>
      <c r="E252"/>
      <c r="F252"/>
      <c r="G252" s="63"/>
      <c r="H252" s="15">
        <v>2157942</v>
      </c>
      <c r="I252" s="15"/>
      <c r="J252" s="15">
        <v>146679</v>
      </c>
      <c r="K252" s="15">
        <v>76482</v>
      </c>
      <c r="L252" s="15">
        <v>0</v>
      </c>
      <c r="M252" s="15">
        <v>-73768</v>
      </c>
      <c r="N252" s="15">
        <v>-397573</v>
      </c>
      <c r="O252" s="15">
        <v>0</v>
      </c>
      <c r="P252" s="15">
        <v>-88390</v>
      </c>
      <c r="Q252" s="15">
        <v>-336570</v>
      </c>
      <c r="R252" s="15">
        <v>2076113</v>
      </c>
      <c r="S252" s="15">
        <v>1739543</v>
      </c>
      <c r="T252" s="29"/>
      <c r="U252" s="29"/>
      <c r="V252" s="15">
        <v>4259741</v>
      </c>
      <c r="W252" s="15">
        <v>0</v>
      </c>
      <c r="X252" s="15">
        <v>0</v>
      </c>
      <c r="Y252" s="15">
        <v>-112964</v>
      </c>
      <c r="Z252" s="15">
        <v>0</v>
      </c>
      <c r="AA252" s="15">
        <v>0</v>
      </c>
      <c r="AB252" s="15">
        <v>4146777</v>
      </c>
      <c r="AC252" s="15">
        <v>0</v>
      </c>
      <c r="AD252" s="15">
        <v>0</v>
      </c>
      <c r="AE252" s="15">
        <v>0</v>
      </c>
      <c r="AF252" s="64">
        <v>0</v>
      </c>
      <c r="AG252" s="67">
        <v>0</v>
      </c>
      <c r="AH252" s="66">
        <v>0</v>
      </c>
    </row>
    <row r="253" spans="1:34" s="9" customFormat="1" ht="15" x14ac:dyDescent="0.25">
      <c r="A253" s="61">
        <v>776</v>
      </c>
      <c r="B253" s="62" t="s">
        <v>272</v>
      </c>
      <c r="C253" s="63"/>
      <c r="D253"/>
      <c r="E253"/>
      <c r="F253"/>
      <c r="G253" s="63"/>
      <c r="H253" s="15">
        <v>2147484</v>
      </c>
      <c r="I253" s="15"/>
      <c r="J253" s="15">
        <v>151058</v>
      </c>
      <c r="K253" s="15">
        <v>78766</v>
      </c>
      <c r="L253" s="15">
        <v>0</v>
      </c>
      <c r="M253" s="15">
        <v>-75969</v>
      </c>
      <c r="N253" s="15">
        <v>-409445</v>
      </c>
      <c r="O253" s="15">
        <v>0</v>
      </c>
      <c r="P253" s="15">
        <v>-91029</v>
      </c>
      <c r="Q253" s="15">
        <v>-346619</v>
      </c>
      <c r="R253" s="15">
        <v>2138107</v>
      </c>
      <c r="S253" s="15">
        <v>1791488</v>
      </c>
      <c r="T253" s="29"/>
      <c r="U253" s="29"/>
      <c r="V253" s="15">
        <v>4097327</v>
      </c>
      <c r="W253" s="15">
        <v>0</v>
      </c>
      <c r="X253" s="15">
        <v>0</v>
      </c>
      <c r="Y253" s="15">
        <v>-108657</v>
      </c>
      <c r="Z253" s="15">
        <v>0</v>
      </c>
      <c r="AA253" s="15">
        <v>0</v>
      </c>
      <c r="AB253" s="15">
        <v>3988670</v>
      </c>
      <c r="AC253" s="15">
        <v>0</v>
      </c>
      <c r="AD253" s="15">
        <v>0</v>
      </c>
      <c r="AE253" s="15">
        <v>0</v>
      </c>
      <c r="AF253" s="64">
        <v>0</v>
      </c>
      <c r="AG253" s="67">
        <v>0</v>
      </c>
      <c r="AH253" s="66">
        <v>0</v>
      </c>
    </row>
    <row r="254" spans="1:34" s="9" customFormat="1" ht="15" x14ac:dyDescent="0.25">
      <c r="A254" s="61">
        <v>777</v>
      </c>
      <c r="B254" s="62" t="s">
        <v>273</v>
      </c>
      <c r="C254" s="63"/>
      <c r="D254"/>
      <c r="E254"/>
      <c r="F254"/>
      <c r="G254" s="63"/>
      <c r="H254" s="15">
        <v>10952606</v>
      </c>
      <c r="I254" s="15"/>
      <c r="J254" s="15">
        <v>757657</v>
      </c>
      <c r="K254" s="15">
        <v>395063</v>
      </c>
      <c r="L254" s="15">
        <v>0</v>
      </c>
      <c r="M254" s="15">
        <v>-381042</v>
      </c>
      <c r="N254" s="15">
        <v>-2053632</v>
      </c>
      <c r="O254" s="15">
        <v>0</v>
      </c>
      <c r="P254" s="15">
        <v>-456569</v>
      </c>
      <c r="Q254" s="15">
        <v>-1738523</v>
      </c>
      <c r="R254" s="15">
        <v>10724003</v>
      </c>
      <c r="S254" s="15">
        <v>8985480</v>
      </c>
      <c r="T254" s="29"/>
      <c r="U254" s="29"/>
      <c r="V254" s="15">
        <v>21317621</v>
      </c>
      <c r="W254" s="15">
        <v>0</v>
      </c>
      <c r="X254" s="15">
        <v>0</v>
      </c>
      <c r="Y254" s="15">
        <v>-565321</v>
      </c>
      <c r="Z254" s="15">
        <v>0</v>
      </c>
      <c r="AA254" s="15">
        <v>0</v>
      </c>
      <c r="AB254" s="15">
        <v>20752300</v>
      </c>
      <c r="AC254" s="15">
        <v>0</v>
      </c>
      <c r="AD254" s="15">
        <v>0</v>
      </c>
      <c r="AE254" s="15">
        <v>0</v>
      </c>
      <c r="AF254" s="64">
        <v>0</v>
      </c>
      <c r="AG254" s="67">
        <v>0</v>
      </c>
      <c r="AH254" s="66">
        <v>0</v>
      </c>
    </row>
    <row r="255" spans="1:34" s="9" customFormat="1" ht="15" x14ac:dyDescent="0.25">
      <c r="A255" s="61">
        <v>778</v>
      </c>
      <c r="B255" s="62" t="s">
        <v>274</v>
      </c>
      <c r="C255" s="63"/>
      <c r="D255"/>
      <c r="E255"/>
      <c r="F255"/>
      <c r="G255" s="63"/>
      <c r="H255" s="15">
        <v>2400842</v>
      </c>
      <c r="I255" s="15"/>
      <c r="J255" s="15">
        <v>170872</v>
      </c>
      <c r="K255" s="15">
        <v>89097</v>
      </c>
      <c r="L255" s="15">
        <v>0</v>
      </c>
      <c r="M255" s="15">
        <v>-85935</v>
      </c>
      <c r="N255" s="15">
        <v>-463150</v>
      </c>
      <c r="O255" s="15">
        <v>0</v>
      </c>
      <c r="P255" s="15">
        <v>-102969</v>
      </c>
      <c r="Q255" s="15">
        <v>-392085</v>
      </c>
      <c r="R255" s="15">
        <v>2418555</v>
      </c>
      <c r="S255" s="15">
        <v>2026470</v>
      </c>
      <c r="T255" s="29"/>
      <c r="U255" s="29"/>
      <c r="V255" s="15">
        <v>4486639</v>
      </c>
      <c r="W255" s="15">
        <v>0</v>
      </c>
      <c r="X255" s="15">
        <v>0</v>
      </c>
      <c r="Y255" s="15">
        <v>-118981</v>
      </c>
      <c r="Z255" s="15">
        <v>0</v>
      </c>
      <c r="AA255" s="15">
        <v>0</v>
      </c>
      <c r="AB255" s="15">
        <v>4367658</v>
      </c>
      <c r="AC255" s="15">
        <v>0</v>
      </c>
      <c r="AD255" s="15">
        <v>0</v>
      </c>
      <c r="AE255" s="15">
        <v>0</v>
      </c>
      <c r="AF255" s="64">
        <v>0</v>
      </c>
      <c r="AG255" s="67">
        <v>0</v>
      </c>
      <c r="AH255" s="66">
        <v>0</v>
      </c>
    </row>
    <row r="256" spans="1:34" s="9" customFormat="1" ht="15" x14ac:dyDescent="0.25">
      <c r="A256" s="61">
        <v>785</v>
      </c>
      <c r="B256" s="62" t="s">
        <v>275</v>
      </c>
      <c r="C256" s="63"/>
      <c r="D256"/>
      <c r="E256"/>
      <c r="F256"/>
      <c r="G256" s="63"/>
      <c r="H256" s="15">
        <v>2676329</v>
      </c>
      <c r="I256" s="15"/>
      <c r="J256" s="15">
        <v>190244</v>
      </c>
      <c r="K256" s="15">
        <v>99198</v>
      </c>
      <c r="L256" s="15">
        <v>0</v>
      </c>
      <c r="M256" s="15">
        <v>-95677</v>
      </c>
      <c r="N256" s="15">
        <v>-515657</v>
      </c>
      <c r="O256" s="15">
        <v>0</v>
      </c>
      <c r="P256" s="15">
        <v>-114642</v>
      </c>
      <c r="Q256" s="15">
        <v>-436534</v>
      </c>
      <c r="R256" s="15">
        <v>2692744</v>
      </c>
      <c r="S256" s="15">
        <v>2256210</v>
      </c>
      <c r="T256" s="29"/>
      <c r="U256" s="29"/>
      <c r="V256" s="15">
        <v>5208097</v>
      </c>
      <c r="W256" s="15">
        <v>0</v>
      </c>
      <c r="X256" s="15">
        <v>0</v>
      </c>
      <c r="Y256" s="15">
        <v>-138113</v>
      </c>
      <c r="Z256" s="15">
        <v>0</v>
      </c>
      <c r="AA256" s="15">
        <v>0</v>
      </c>
      <c r="AB256" s="15">
        <v>5069984</v>
      </c>
      <c r="AC256" s="15">
        <v>0</v>
      </c>
      <c r="AD256" s="15">
        <v>0</v>
      </c>
      <c r="AE256" s="15">
        <v>0</v>
      </c>
      <c r="AF256" s="64">
        <v>0</v>
      </c>
      <c r="AG256" s="67">
        <v>0</v>
      </c>
      <c r="AH256" s="66">
        <v>0</v>
      </c>
    </row>
    <row r="257" spans="1:34" s="9" customFormat="1" ht="15" x14ac:dyDescent="0.25">
      <c r="A257" s="61">
        <v>786</v>
      </c>
      <c r="B257" s="62" t="s">
        <v>276</v>
      </c>
      <c r="C257" s="63"/>
      <c r="D257"/>
      <c r="E257"/>
      <c r="F257"/>
      <c r="G257" s="63"/>
      <c r="H257" s="15">
        <v>0</v>
      </c>
      <c r="I257" s="15"/>
      <c r="J257" s="15">
        <v>0</v>
      </c>
      <c r="K257" s="15">
        <v>0</v>
      </c>
      <c r="L257" s="15">
        <v>0</v>
      </c>
      <c r="M257" s="15">
        <v>0</v>
      </c>
      <c r="N257" s="15">
        <v>0</v>
      </c>
      <c r="O257" s="15">
        <v>0</v>
      </c>
      <c r="P257" s="15">
        <v>0</v>
      </c>
      <c r="Q257" s="15">
        <v>0</v>
      </c>
      <c r="R257" s="15">
        <v>0</v>
      </c>
      <c r="S257" s="15">
        <v>0</v>
      </c>
      <c r="T257" s="29"/>
      <c r="U257" s="29"/>
      <c r="V257" s="15">
        <v>0</v>
      </c>
      <c r="W257" s="15">
        <v>0</v>
      </c>
      <c r="X257" s="15">
        <v>0</v>
      </c>
      <c r="Y257" s="15">
        <v>0</v>
      </c>
      <c r="Z257" s="15">
        <v>0</v>
      </c>
      <c r="AA257" s="15">
        <v>0</v>
      </c>
      <c r="AB257" s="15">
        <v>0</v>
      </c>
      <c r="AC257" s="15">
        <v>0</v>
      </c>
      <c r="AD257" s="15">
        <v>0</v>
      </c>
      <c r="AE257" s="15">
        <v>0</v>
      </c>
      <c r="AF257" s="64">
        <v>0</v>
      </c>
      <c r="AG257" s="67">
        <v>0</v>
      </c>
      <c r="AH257" s="66">
        <v>0</v>
      </c>
    </row>
    <row r="258" spans="1:34" s="9" customFormat="1" ht="15" x14ac:dyDescent="0.25">
      <c r="A258" s="61">
        <v>794</v>
      </c>
      <c r="B258" s="62" t="s">
        <v>277</v>
      </c>
      <c r="C258" s="63"/>
      <c r="D258"/>
      <c r="E258"/>
      <c r="F258"/>
      <c r="G258" s="63"/>
      <c r="H258" s="15">
        <v>2604385</v>
      </c>
      <c r="I258" s="15"/>
      <c r="J258" s="15">
        <v>205391</v>
      </c>
      <c r="K258" s="15">
        <v>107096</v>
      </c>
      <c r="L258" s="15">
        <v>0</v>
      </c>
      <c r="M258" s="15">
        <v>-103294</v>
      </c>
      <c r="N258" s="15">
        <v>-556713</v>
      </c>
      <c r="O258" s="15">
        <v>0</v>
      </c>
      <c r="P258" s="15">
        <v>-123770</v>
      </c>
      <c r="Q258" s="15">
        <v>-471290</v>
      </c>
      <c r="R258" s="15">
        <v>2907138</v>
      </c>
      <c r="S258" s="15">
        <v>2435848</v>
      </c>
      <c r="T258" s="29"/>
      <c r="U258" s="29"/>
      <c r="V258" s="15">
        <v>4878380</v>
      </c>
      <c r="W258" s="15">
        <v>0</v>
      </c>
      <c r="X258" s="15">
        <v>0</v>
      </c>
      <c r="Y258" s="15">
        <v>-129369</v>
      </c>
      <c r="Z258" s="15">
        <v>0</v>
      </c>
      <c r="AA258" s="15">
        <v>0</v>
      </c>
      <c r="AB258" s="15">
        <v>4749011</v>
      </c>
      <c r="AC258" s="15">
        <v>0</v>
      </c>
      <c r="AD258" s="15">
        <v>0</v>
      </c>
      <c r="AE258" s="15">
        <v>0</v>
      </c>
      <c r="AF258" s="64">
        <v>0</v>
      </c>
      <c r="AG258" s="67">
        <v>0</v>
      </c>
      <c r="AH258" s="66">
        <v>0</v>
      </c>
    </row>
    <row r="259" spans="1:34" s="9" customFormat="1" ht="15" x14ac:dyDescent="0.25">
      <c r="A259" s="61">
        <v>820</v>
      </c>
      <c r="B259" s="62" t="s">
        <v>278</v>
      </c>
      <c r="C259" s="63"/>
      <c r="D259"/>
      <c r="E259"/>
      <c r="F259"/>
      <c r="G259" s="63"/>
      <c r="H259" s="15">
        <v>0</v>
      </c>
      <c r="I259" s="15"/>
      <c r="J259" s="15">
        <v>0</v>
      </c>
      <c r="K259" s="15">
        <v>0</v>
      </c>
      <c r="L259" s="15">
        <v>0</v>
      </c>
      <c r="M259" s="15">
        <v>0</v>
      </c>
      <c r="N259" s="15">
        <v>0</v>
      </c>
      <c r="O259" s="15">
        <v>0</v>
      </c>
      <c r="P259" s="15">
        <v>0</v>
      </c>
      <c r="Q259" s="15">
        <v>0</v>
      </c>
      <c r="R259" s="15">
        <v>0</v>
      </c>
      <c r="S259" s="15">
        <v>0</v>
      </c>
      <c r="T259" s="29"/>
      <c r="U259" s="29"/>
      <c r="V259" s="15">
        <v>0</v>
      </c>
      <c r="W259" s="15">
        <v>0</v>
      </c>
      <c r="X259" s="15">
        <v>0</v>
      </c>
      <c r="Y259" s="15">
        <v>0</v>
      </c>
      <c r="Z259" s="15">
        <v>0</v>
      </c>
      <c r="AA259" s="15">
        <v>0</v>
      </c>
      <c r="AB259" s="15">
        <v>0</v>
      </c>
      <c r="AC259" s="15">
        <v>0</v>
      </c>
      <c r="AD259" s="15">
        <v>0</v>
      </c>
      <c r="AE259" s="15">
        <v>0</v>
      </c>
      <c r="AF259" s="64">
        <v>0</v>
      </c>
      <c r="AG259" s="67">
        <v>0</v>
      </c>
      <c r="AH259" s="66">
        <v>0</v>
      </c>
    </row>
    <row r="260" spans="1:34" s="9" customFormat="1" ht="15" x14ac:dyDescent="0.25">
      <c r="A260" s="61">
        <v>834</v>
      </c>
      <c r="B260" s="62" t="s">
        <v>279</v>
      </c>
      <c r="C260" s="63"/>
      <c r="D260"/>
      <c r="E260"/>
      <c r="F260"/>
      <c r="G260" s="63"/>
      <c r="H260" s="15">
        <v>0</v>
      </c>
      <c r="I260" s="15"/>
      <c r="J260" s="15">
        <v>0</v>
      </c>
      <c r="K260" s="15">
        <v>0</v>
      </c>
      <c r="L260" s="15">
        <v>0</v>
      </c>
      <c r="M260" s="15">
        <v>0</v>
      </c>
      <c r="N260" s="15">
        <v>0</v>
      </c>
      <c r="O260" s="15">
        <v>0</v>
      </c>
      <c r="P260" s="15">
        <v>0</v>
      </c>
      <c r="Q260" s="15">
        <v>0</v>
      </c>
      <c r="R260" s="15">
        <v>0</v>
      </c>
      <c r="S260" s="15">
        <v>0</v>
      </c>
      <c r="T260" s="29"/>
      <c r="U260" s="29"/>
      <c r="V260" s="15">
        <v>0</v>
      </c>
      <c r="W260" s="15">
        <v>0</v>
      </c>
      <c r="X260" s="15">
        <v>0</v>
      </c>
      <c r="Y260" s="15">
        <v>0</v>
      </c>
      <c r="Z260" s="15">
        <v>0</v>
      </c>
      <c r="AA260" s="15">
        <v>0</v>
      </c>
      <c r="AB260" s="15">
        <v>0</v>
      </c>
      <c r="AC260" s="15">
        <v>0</v>
      </c>
      <c r="AD260" s="15">
        <v>0</v>
      </c>
      <c r="AE260" s="15">
        <v>0</v>
      </c>
      <c r="AF260" s="64">
        <v>0</v>
      </c>
      <c r="AG260" s="67">
        <v>0</v>
      </c>
      <c r="AH260" s="66">
        <v>0</v>
      </c>
    </row>
    <row r="261" spans="1:34" s="9" customFormat="1" ht="15" x14ac:dyDescent="0.25">
      <c r="A261" s="61">
        <v>837</v>
      </c>
      <c r="B261" s="62" t="s">
        <v>280</v>
      </c>
      <c r="C261" s="63"/>
      <c r="D261"/>
      <c r="E261"/>
      <c r="F261"/>
      <c r="G261" s="63"/>
      <c r="H261" s="15">
        <v>0</v>
      </c>
      <c r="I261" s="15"/>
      <c r="J261" s="15">
        <v>0</v>
      </c>
      <c r="K261" s="15">
        <v>0</v>
      </c>
      <c r="L261" s="15">
        <v>0</v>
      </c>
      <c r="M261" s="15">
        <v>0</v>
      </c>
      <c r="N261" s="15">
        <v>0</v>
      </c>
      <c r="O261" s="15">
        <v>0</v>
      </c>
      <c r="P261" s="15">
        <v>0</v>
      </c>
      <c r="Q261" s="15">
        <v>0</v>
      </c>
      <c r="R261" s="15">
        <v>0</v>
      </c>
      <c r="S261" s="15">
        <v>0</v>
      </c>
      <c r="T261" s="29"/>
      <c r="U261" s="29"/>
      <c r="V261" s="15">
        <v>0</v>
      </c>
      <c r="W261" s="15">
        <v>0</v>
      </c>
      <c r="X261" s="15">
        <v>0</v>
      </c>
      <c r="Y261" s="15">
        <v>0</v>
      </c>
      <c r="Z261" s="15">
        <v>0</v>
      </c>
      <c r="AA261" s="15">
        <v>0</v>
      </c>
      <c r="AB261" s="15">
        <v>0</v>
      </c>
      <c r="AC261" s="15">
        <v>0</v>
      </c>
      <c r="AD261" s="15">
        <v>0</v>
      </c>
      <c r="AE261" s="15">
        <v>0</v>
      </c>
      <c r="AF261" s="64">
        <v>0</v>
      </c>
      <c r="AG261" s="67">
        <v>0</v>
      </c>
      <c r="AH261" s="66">
        <v>0</v>
      </c>
    </row>
    <row r="262" spans="1:34" s="9" customFormat="1" ht="15" x14ac:dyDescent="0.25">
      <c r="A262" s="61">
        <v>838</v>
      </c>
      <c r="B262" s="62" t="s">
        <v>281</v>
      </c>
      <c r="C262" s="63"/>
      <c r="D262"/>
      <c r="E262"/>
      <c r="F262"/>
      <c r="G262" s="63"/>
      <c r="H262" s="15">
        <v>0</v>
      </c>
      <c r="I262" s="15"/>
      <c r="J262" s="15">
        <v>0</v>
      </c>
      <c r="K262" s="15">
        <v>0</v>
      </c>
      <c r="L262" s="15">
        <v>0</v>
      </c>
      <c r="M262" s="15">
        <v>0</v>
      </c>
      <c r="N262" s="15">
        <v>0</v>
      </c>
      <c r="O262" s="15">
        <v>0</v>
      </c>
      <c r="P262" s="15">
        <v>0</v>
      </c>
      <c r="Q262" s="15">
        <v>0</v>
      </c>
      <c r="R262" s="15">
        <v>0</v>
      </c>
      <c r="S262" s="15">
        <v>0</v>
      </c>
      <c r="T262" s="29"/>
      <c r="U262" s="29"/>
      <c r="V262" s="15">
        <v>0</v>
      </c>
      <c r="W262" s="15">
        <v>0</v>
      </c>
      <c r="X262" s="15">
        <v>0</v>
      </c>
      <c r="Y262" s="15">
        <v>0</v>
      </c>
      <c r="Z262" s="15">
        <v>0</v>
      </c>
      <c r="AA262" s="15">
        <v>0</v>
      </c>
      <c r="AB262" s="15">
        <v>0</v>
      </c>
      <c r="AC262" s="15">
        <v>0</v>
      </c>
      <c r="AD262" s="15">
        <v>0</v>
      </c>
      <c r="AE262" s="15">
        <v>0</v>
      </c>
      <c r="AF262" s="64">
        <v>0</v>
      </c>
      <c r="AG262" s="67">
        <v>0</v>
      </c>
      <c r="AH262" s="66">
        <v>0</v>
      </c>
    </row>
    <row r="263" spans="1:34" s="9" customFormat="1" ht="15" x14ac:dyDescent="0.25">
      <c r="A263" s="61">
        <v>839</v>
      </c>
      <c r="B263" s="62" t="s">
        <v>282</v>
      </c>
      <c r="C263" s="63"/>
      <c r="D263"/>
      <c r="E263"/>
      <c r="F263"/>
      <c r="G263" s="63"/>
      <c r="H263" s="15">
        <v>0</v>
      </c>
      <c r="I263" s="15"/>
      <c r="J263" s="15">
        <v>0</v>
      </c>
      <c r="K263" s="15">
        <v>0</v>
      </c>
      <c r="L263" s="15">
        <v>0</v>
      </c>
      <c r="M263" s="15">
        <v>0</v>
      </c>
      <c r="N263" s="15">
        <v>0</v>
      </c>
      <c r="O263" s="15">
        <v>0</v>
      </c>
      <c r="P263" s="15">
        <v>0</v>
      </c>
      <c r="Q263" s="15">
        <v>0</v>
      </c>
      <c r="R263" s="15">
        <v>0</v>
      </c>
      <c r="S263" s="15">
        <v>0</v>
      </c>
      <c r="T263" s="29"/>
      <c r="U263" s="29"/>
      <c r="V263" s="15">
        <v>0</v>
      </c>
      <c r="W263" s="15">
        <v>0</v>
      </c>
      <c r="X263" s="15">
        <v>0</v>
      </c>
      <c r="Y263" s="15">
        <v>0</v>
      </c>
      <c r="Z263" s="15">
        <v>0</v>
      </c>
      <c r="AA263" s="15">
        <v>0</v>
      </c>
      <c r="AB263" s="15">
        <v>0</v>
      </c>
      <c r="AC263" s="15">
        <v>0</v>
      </c>
      <c r="AD263" s="15">
        <v>0</v>
      </c>
      <c r="AE263" s="15">
        <v>0</v>
      </c>
      <c r="AF263" s="64">
        <v>0</v>
      </c>
      <c r="AG263" s="67">
        <v>0</v>
      </c>
      <c r="AH263" s="66">
        <v>0</v>
      </c>
    </row>
    <row r="264" spans="1:34" s="9" customFormat="1" ht="15" x14ac:dyDescent="0.25">
      <c r="A264" s="61">
        <v>840</v>
      </c>
      <c r="B264" s="62" t="s">
        <v>283</v>
      </c>
      <c r="C264" s="63"/>
      <c r="D264"/>
      <c r="E264"/>
      <c r="F264"/>
      <c r="G264" s="63"/>
      <c r="H264" s="15">
        <v>0</v>
      </c>
      <c r="I264" s="15"/>
      <c r="J264" s="15">
        <v>0</v>
      </c>
      <c r="K264" s="15">
        <v>0</v>
      </c>
      <c r="L264" s="15">
        <v>0</v>
      </c>
      <c r="M264" s="15">
        <v>0</v>
      </c>
      <c r="N264" s="15">
        <v>0</v>
      </c>
      <c r="O264" s="15">
        <v>0</v>
      </c>
      <c r="P264" s="15">
        <v>0</v>
      </c>
      <c r="Q264" s="15">
        <v>0</v>
      </c>
      <c r="R264" s="15">
        <v>0</v>
      </c>
      <c r="S264" s="15">
        <v>0</v>
      </c>
      <c r="T264" s="29"/>
      <c r="U264" s="29"/>
      <c r="V264" s="15">
        <v>0</v>
      </c>
      <c r="W264" s="15">
        <v>0</v>
      </c>
      <c r="X264" s="15">
        <v>0</v>
      </c>
      <c r="Y264" s="15">
        <v>0</v>
      </c>
      <c r="Z264" s="15">
        <v>0</v>
      </c>
      <c r="AA264" s="15">
        <v>0</v>
      </c>
      <c r="AB264" s="15">
        <v>0</v>
      </c>
      <c r="AC264" s="15">
        <v>0</v>
      </c>
      <c r="AD264" s="15">
        <v>0</v>
      </c>
      <c r="AE264" s="15">
        <v>0</v>
      </c>
      <c r="AF264" s="64">
        <v>0</v>
      </c>
      <c r="AG264" s="67">
        <v>0</v>
      </c>
      <c r="AH264" s="66">
        <v>0</v>
      </c>
    </row>
    <row r="265" spans="1:34" s="9" customFormat="1" ht="15" x14ac:dyDescent="0.25">
      <c r="A265" s="61">
        <v>841</v>
      </c>
      <c r="B265" s="62" t="s">
        <v>284</v>
      </c>
      <c r="C265" s="63"/>
      <c r="D265"/>
      <c r="E265"/>
      <c r="F265"/>
      <c r="G265" s="63"/>
      <c r="H265" s="15">
        <v>233827</v>
      </c>
      <c r="I265" s="15"/>
      <c r="J265" s="15">
        <v>17018</v>
      </c>
      <c r="K265" s="15">
        <v>8874</v>
      </c>
      <c r="L265" s="15">
        <v>0</v>
      </c>
      <c r="M265" s="15">
        <v>-8560</v>
      </c>
      <c r="N265" s="15">
        <v>-46127</v>
      </c>
      <c r="O265" s="15">
        <v>0</v>
      </c>
      <c r="P265" s="15">
        <v>-10255</v>
      </c>
      <c r="Q265" s="15">
        <v>-39050</v>
      </c>
      <c r="R265" s="15">
        <v>240874</v>
      </c>
      <c r="S265" s="15">
        <v>201824</v>
      </c>
      <c r="T265" s="29"/>
      <c r="U265" s="29"/>
      <c r="V265" s="15">
        <v>432926</v>
      </c>
      <c r="W265" s="15">
        <v>0</v>
      </c>
      <c r="X265" s="15">
        <v>0</v>
      </c>
      <c r="Y265" s="15">
        <v>-11481</v>
      </c>
      <c r="Z265" s="15">
        <v>0</v>
      </c>
      <c r="AA265" s="15">
        <v>0</v>
      </c>
      <c r="AB265" s="15">
        <v>421445</v>
      </c>
      <c r="AC265" s="15">
        <v>0</v>
      </c>
      <c r="AD265" s="15">
        <v>0</v>
      </c>
      <c r="AE265" s="15">
        <v>0</v>
      </c>
      <c r="AF265" s="64">
        <v>0</v>
      </c>
      <c r="AG265" s="67">
        <v>0</v>
      </c>
      <c r="AH265" s="66">
        <v>0</v>
      </c>
    </row>
    <row r="266" spans="1:34" s="9" customFormat="1" ht="15" x14ac:dyDescent="0.25">
      <c r="A266" s="11">
        <v>842</v>
      </c>
      <c r="B266" s="12" t="s">
        <v>285</v>
      </c>
      <c r="D266"/>
      <c r="E266"/>
      <c r="F266"/>
      <c r="H266" s="15">
        <v>0</v>
      </c>
      <c r="I266" s="15"/>
      <c r="J266" s="15">
        <v>0</v>
      </c>
      <c r="K266" s="15">
        <v>0</v>
      </c>
      <c r="L266" s="15">
        <v>0</v>
      </c>
      <c r="M266" s="15">
        <v>0</v>
      </c>
      <c r="N266" s="15">
        <v>0</v>
      </c>
      <c r="O266" s="15">
        <v>0</v>
      </c>
      <c r="P266" s="15">
        <v>0</v>
      </c>
      <c r="Q266" s="15">
        <v>0</v>
      </c>
      <c r="R266" s="15">
        <v>0</v>
      </c>
      <c r="S266" s="15">
        <v>0</v>
      </c>
      <c r="T266" s="29"/>
      <c r="U266" s="29"/>
      <c r="V266" s="15">
        <v>0</v>
      </c>
      <c r="W266" s="15">
        <v>0</v>
      </c>
      <c r="X266" s="15">
        <v>0</v>
      </c>
      <c r="Y266" s="15">
        <v>0</v>
      </c>
      <c r="Z266" s="15">
        <v>0</v>
      </c>
      <c r="AA266" s="15">
        <v>0</v>
      </c>
      <c r="AB266" s="15">
        <v>0</v>
      </c>
      <c r="AC266" s="15">
        <v>0</v>
      </c>
      <c r="AD266" s="15">
        <v>0</v>
      </c>
      <c r="AE266" s="15">
        <v>0</v>
      </c>
      <c r="AF266" s="64">
        <v>0</v>
      </c>
      <c r="AG266" s="67">
        <v>0</v>
      </c>
      <c r="AH266" s="66">
        <v>0</v>
      </c>
    </row>
    <row r="267" spans="1:34" s="9" customFormat="1" ht="15" x14ac:dyDescent="0.25">
      <c r="A267" s="11">
        <v>844</v>
      </c>
      <c r="B267" s="12" t="s">
        <v>286</v>
      </c>
      <c r="D267"/>
      <c r="E267"/>
      <c r="F267"/>
      <c r="H267" s="15">
        <v>0</v>
      </c>
      <c r="I267" s="15"/>
      <c r="J267" s="15">
        <v>0</v>
      </c>
      <c r="K267" s="15">
        <v>0</v>
      </c>
      <c r="L267" s="15">
        <v>0</v>
      </c>
      <c r="M267" s="15">
        <v>0</v>
      </c>
      <c r="N267" s="15">
        <v>0</v>
      </c>
      <c r="O267" s="15">
        <v>0</v>
      </c>
      <c r="P267" s="15">
        <v>0</v>
      </c>
      <c r="Q267" s="15">
        <v>0</v>
      </c>
      <c r="R267" s="15">
        <v>0</v>
      </c>
      <c r="S267" s="15">
        <v>0</v>
      </c>
      <c r="T267" s="29"/>
      <c r="U267" s="29"/>
      <c r="V267" s="15">
        <v>0</v>
      </c>
      <c r="W267" s="15">
        <v>0</v>
      </c>
      <c r="X267" s="15">
        <v>0</v>
      </c>
      <c r="Y267" s="15">
        <v>0</v>
      </c>
      <c r="Z267" s="15">
        <v>0</v>
      </c>
      <c r="AA267" s="15">
        <v>0</v>
      </c>
      <c r="AB267" s="15">
        <v>0</v>
      </c>
      <c r="AC267" s="15">
        <v>0</v>
      </c>
      <c r="AD267" s="15">
        <v>0</v>
      </c>
      <c r="AE267" s="15">
        <v>0</v>
      </c>
      <c r="AF267" s="64">
        <v>0</v>
      </c>
      <c r="AG267" s="67">
        <v>0</v>
      </c>
      <c r="AH267" s="66">
        <v>0</v>
      </c>
    </row>
    <row r="268" spans="1:34" s="9" customFormat="1" ht="15" x14ac:dyDescent="0.25">
      <c r="A268" s="11">
        <v>845</v>
      </c>
      <c r="B268" s="12" t="s">
        <v>287</v>
      </c>
      <c r="D268"/>
      <c r="E268"/>
      <c r="F268"/>
      <c r="H268" s="15">
        <v>0</v>
      </c>
      <c r="I268" s="15"/>
      <c r="J268" s="15">
        <v>0</v>
      </c>
      <c r="K268" s="15">
        <v>0</v>
      </c>
      <c r="L268" s="15">
        <v>0</v>
      </c>
      <c r="M268" s="15">
        <v>0</v>
      </c>
      <c r="N268" s="15">
        <v>0</v>
      </c>
      <c r="O268" s="15">
        <v>0</v>
      </c>
      <c r="P268" s="15">
        <v>0</v>
      </c>
      <c r="Q268" s="15">
        <v>0</v>
      </c>
      <c r="R268" s="15">
        <v>0</v>
      </c>
      <c r="S268" s="15">
        <v>0</v>
      </c>
      <c r="T268" s="29"/>
      <c r="U268" s="29"/>
      <c r="V268" s="15">
        <v>0</v>
      </c>
      <c r="W268" s="15">
        <v>0</v>
      </c>
      <c r="X268" s="15">
        <v>0</v>
      </c>
      <c r="Y268" s="15">
        <v>0</v>
      </c>
      <c r="Z268" s="15">
        <v>0</v>
      </c>
      <c r="AA268" s="15">
        <v>0</v>
      </c>
      <c r="AB268" s="15">
        <v>0</v>
      </c>
      <c r="AC268" s="15">
        <v>0</v>
      </c>
      <c r="AD268" s="15">
        <v>0</v>
      </c>
      <c r="AE268" s="15">
        <v>0</v>
      </c>
      <c r="AF268" s="64">
        <v>0</v>
      </c>
      <c r="AG268" s="67">
        <v>0</v>
      </c>
      <c r="AH268" s="66">
        <v>0</v>
      </c>
    </row>
    <row r="269" spans="1:34" s="9" customFormat="1" ht="15" x14ac:dyDescent="0.25">
      <c r="A269" s="11">
        <v>847</v>
      </c>
      <c r="B269" s="12" t="s">
        <v>288</v>
      </c>
      <c r="D269"/>
      <c r="E269"/>
      <c r="F269"/>
      <c r="H269" s="15">
        <v>0</v>
      </c>
      <c r="I269" s="15"/>
      <c r="J269" s="15">
        <v>0</v>
      </c>
      <c r="K269" s="15">
        <v>0</v>
      </c>
      <c r="L269" s="15">
        <v>0</v>
      </c>
      <c r="M269" s="15">
        <v>0</v>
      </c>
      <c r="N269" s="15">
        <v>0</v>
      </c>
      <c r="O269" s="15">
        <v>0</v>
      </c>
      <c r="P269" s="15">
        <v>0</v>
      </c>
      <c r="Q269" s="15">
        <v>0</v>
      </c>
      <c r="R269" s="15">
        <v>0</v>
      </c>
      <c r="S269" s="15">
        <v>0</v>
      </c>
      <c r="T269" s="29"/>
      <c r="U269" s="29"/>
      <c r="V269" s="15">
        <v>0</v>
      </c>
      <c r="W269" s="15">
        <v>0</v>
      </c>
      <c r="X269" s="15">
        <v>0</v>
      </c>
      <c r="Y269" s="15">
        <v>0</v>
      </c>
      <c r="Z269" s="15">
        <v>0</v>
      </c>
      <c r="AA269" s="15">
        <v>0</v>
      </c>
      <c r="AB269" s="15">
        <v>0</v>
      </c>
      <c r="AC269" s="15">
        <v>0</v>
      </c>
      <c r="AD269" s="15">
        <v>0</v>
      </c>
      <c r="AE269" s="15">
        <v>0</v>
      </c>
      <c r="AF269" s="64">
        <v>0</v>
      </c>
      <c r="AG269" s="67">
        <v>0</v>
      </c>
      <c r="AH269" s="66">
        <v>0</v>
      </c>
    </row>
    <row r="270" spans="1:34" s="9" customFormat="1" ht="15" x14ac:dyDescent="0.25">
      <c r="A270" s="11">
        <v>848</v>
      </c>
      <c r="B270" s="12" t="s">
        <v>289</v>
      </c>
      <c r="D270"/>
      <c r="E270"/>
      <c r="F270"/>
      <c r="H270" s="15">
        <v>3730563</v>
      </c>
      <c r="I270" s="15"/>
      <c r="J270" s="15">
        <v>258352</v>
      </c>
      <c r="K270" s="15">
        <v>134712</v>
      </c>
      <c r="L270" s="15">
        <v>0</v>
      </c>
      <c r="M270" s="15">
        <v>-129928</v>
      </c>
      <c r="N270" s="15">
        <v>-700264</v>
      </c>
      <c r="O270" s="15">
        <v>0</v>
      </c>
      <c r="P270" s="15">
        <v>-155685</v>
      </c>
      <c r="Q270" s="15">
        <v>-592813</v>
      </c>
      <c r="R270" s="15">
        <v>3656760</v>
      </c>
      <c r="S270" s="15">
        <v>3063947</v>
      </c>
      <c r="T270" s="29"/>
      <c r="U270" s="29"/>
      <c r="V270" s="15">
        <v>7163850</v>
      </c>
      <c r="W270" s="15">
        <v>0</v>
      </c>
      <c r="X270" s="15">
        <v>0</v>
      </c>
      <c r="Y270" s="15">
        <v>-189978</v>
      </c>
      <c r="Z270" s="15">
        <v>0</v>
      </c>
      <c r="AA270" s="15">
        <v>0</v>
      </c>
      <c r="AB270" s="15">
        <v>6973872</v>
      </c>
      <c r="AC270" s="15">
        <v>0</v>
      </c>
      <c r="AD270" s="15">
        <v>0</v>
      </c>
      <c r="AE270" s="15">
        <v>0</v>
      </c>
      <c r="AF270" s="64">
        <v>0</v>
      </c>
      <c r="AG270" s="67">
        <v>0</v>
      </c>
      <c r="AH270" s="66">
        <v>0</v>
      </c>
    </row>
    <row r="271" spans="1:34" s="9" customFormat="1" ht="15" x14ac:dyDescent="0.25">
      <c r="A271" s="11">
        <v>850</v>
      </c>
      <c r="B271" s="12" t="s">
        <v>290</v>
      </c>
      <c r="D271"/>
      <c r="E271"/>
      <c r="F271"/>
      <c r="H271" s="15">
        <v>0</v>
      </c>
      <c r="I271" s="15"/>
      <c r="J271" s="15">
        <v>0</v>
      </c>
      <c r="K271" s="15">
        <v>0</v>
      </c>
      <c r="L271" s="15">
        <v>0</v>
      </c>
      <c r="M271" s="15">
        <v>0</v>
      </c>
      <c r="N271" s="15">
        <v>0</v>
      </c>
      <c r="O271" s="15">
        <v>0</v>
      </c>
      <c r="P271" s="15">
        <v>0</v>
      </c>
      <c r="Q271" s="15">
        <v>0</v>
      </c>
      <c r="R271" s="15">
        <v>0</v>
      </c>
      <c r="S271" s="15">
        <v>0</v>
      </c>
      <c r="T271" s="29"/>
      <c r="U271" s="29"/>
      <c r="V271" s="15">
        <v>0</v>
      </c>
      <c r="W271" s="15">
        <v>0</v>
      </c>
      <c r="X271" s="15">
        <v>0</v>
      </c>
      <c r="Y271" s="15">
        <v>0</v>
      </c>
      <c r="Z271" s="15">
        <v>0</v>
      </c>
      <c r="AA271" s="15">
        <v>0</v>
      </c>
      <c r="AB271" s="15">
        <v>0</v>
      </c>
      <c r="AC271" s="15">
        <v>0</v>
      </c>
      <c r="AD271" s="15">
        <v>0</v>
      </c>
      <c r="AE271" s="15">
        <v>0</v>
      </c>
      <c r="AF271" s="64">
        <v>0</v>
      </c>
      <c r="AG271" s="67">
        <v>0</v>
      </c>
      <c r="AH271" s="66">
        <v>0</v>
      </c>
    </row>
    <row r="272" spans="1:34" s="9" customFormat="1" ht="15" x14ac:dyDescent="0.25">
      <c r="A272" s="11">
        <v>851</v>
      </c>
      <c r="B272" s="12" t="s">
        <v>291</v>
      </c>
      <c r="D272"/>
      <c r="E272"/>
      <c r="F272"/>
      <c r="H272" s="15">
        <v>115191</v>
      </c>
      <c r="I272" s="15"/>
      <c r="J272" s="15">
        <v>8648</v>
      </c>
      <c r="K272" s="15">
        <v>4509</v>
      </c>
      <c r="L272" s="15">
        <v>0</v>
      </c>
      <c r="M272" s="15">
        <v>-4346</v>
      </c>
      <c r="N272" s="15">
        <v>-23440</v>
      </c>
      <c r="O272" s="15">
        <v>0</v>
      </c>
      <c r="P272" s="15">
        <v>-5211</v>
      </c>
      <c r="Q272" s="15">
        <v>-19840</v>
      </c>
      <c r="R272" s="15">
        <v>122402</v>
      </c>
      <c r="S272" s="15">
        <v>102562</v>
      </c>
      <c r="T272" s="29"/>
      <c r="U272" s="29"/>
      <c r="V272" s="15">
        <v>208957</v>
      </c>
      <c r="W272" s="15">
        <v>0</v>
      </c>
      <c r="X272" s="15">
        <v>0</v>
      </c>
      <c r="Y272" s="15">
        <v>-5541</v>
      </c>
      <c r="Z272" s="15">
        <v>0</v>
      </c>
      <c r="AA272" s="15">
        <v>0</v>
      </c>
      <c r="AB272" s="15">
        <v>203416</v>
      </c>
      <c r="AC272" s="15">
        <v>0</v>
      </c>
      <c r="AD272" s="15">
        <v>0</v>
      </c>
      <c r="AE272" s="15">
        <v>0</v>
      </c>
      <c r="AF272" s="64">
        <v>0</v>
      </c>
      <c r="AG272" s="67">
        <v>0</v>
      </c>
      <c r="AH272" s="66">
        <v>0</v>
      </c>
    </row>
    <row r="273" spans="1:34" s="9" customFormat="1" ht="15" x14ac:dyDescent="0.25">
      <c r="A273" s="11">
        <v>852</v>
      </c>
      <c r="B273" s="12" t="s">
        <v>292</v>
      </c>
      <c r="D273"/>
      <c r="E273"/>
      <c r="F273"/>
      <c r="H273" s="15">
        <v>127851</v>
      </c>
      <c r="I273" s="15"/>
      <c r="J273" s="15">
        <v>9155</v>
      </c>
      <c r="K273" s="15">
        <v>4774</v>
      </c>
      <c r="L273" s="15">
        <v>0</v>
      </c>
      <c r="M273" s="15">
        <v>-4604</v>
      </c>
      <c r="N273" s="15">
        <v>-24815</v>
      </c>
      <c r="O273" s="15">
        <v>0</v>
      </c>
      <c r="P273" s="15">
        <v>-5517</v>
      </c>
      <c r="Q273" s="15">
        <v>-21007</v>
      </c>
      <c r="R273" s="15">
        <v>129583</v>
      </c>
      <c r="S273" s="15">
        <v>108576</v>
      </c>
      <c r="T273" s="29"/>
      <c r="U273" s="29"/>
      <c r="V273" s="15">
        <v>259466</v>
      </c>
      <c r="W273" s="15">
        <v>0</v>
      </c>
      <c r="X273" s="15">
        <v>0</v>
      </c>
      <c r="Y273" s="15">
        <v>-6881</v>
      </c>
      <c r="Z273" s="15">
        <v>0</v>
      </c>
      <c r="AA273" s="15">
        <v>0</v>
      </c>
      <c r="AB273" s="15">
        <v>252585</v>
      </c>
      <c r="AC273" s="15">
        <v>0</v>
      </c>
      <c r="AD273" s="15">
        <v>0</v>
      </c>
      <c r="AE273" s="15">
        <v>0</v>
      </c>
      <c r="AF273" s="64">
        <v>0</v>
      </c>
      <c r="AG273" s="67">
        <v>0</v>
      </c>
      <c r="AH273" s="66">
        <v>0</v>
      </c>
    </row>
    <row r="274" spans="1:34" s="9" customFormat="1" ht="15" x14ac:dyDescent="0.25">
      <c r="A274" s="11">
        <v>853</v>
      </c>
      <c r="B274" s="12" t="s">
        <v>293</v>
      </c>
      <c r="D274"/>
      <c r="E274"/>
      <c r="F274"/>
      <c r="H274" s="15">
        <v>0</v>
      </c>
      <c r="I274" s="15"/>
      <c r="J274" s="15">
        <v>0</v>
      </c>
      <c r="K274" s="15">
        <v>0</v>
      </c>
      <c r="L274" s="15">
        <v>0</v>
      </c>
      <c r="M274" s="15">
        <v>0</v>
      </c>
      <c r="N274" s="15">
        <v>0</v>
      </c>
      <c r="O274" s="15">
        <v>0</v>
      </c>
      <c r="P274" s="15">
        <v>0</v>
      </c>
      <c r="Q274" s="15">
        <v>0</v>
      </c>
      <c r="R274" s="15">
        <v>0</v>
      </c>
      <c r="S274" s="15">
        <v>0</v>
      </c>
      <c r="T274" s="29"/>
      <c r="U274" s="29"/>
      <c r="V274" s="15">
        <v>0</v>
      </c>
      <c r="W274" s="15">
        <v>0</v>
      </c>
      <c r="X274" s="15">
        <v>0</v>
      </c>
      <c r="Y274" s="15">
        <v>0</v>
      </c>
      <c r="Z274" s="15">
        <v>0</v>
      </c>
      <c r="AA274" s="15">
        <v>0</v>
      </c>
      <c r="AB274" s="15">
        <v>0</v>
      </c>
      <c r="AC274" s="15">
        <v>0</v>
      </c>
      <c r="AD274" s="15">
        <v>0</v>
      </c>
      <c r="AE274" s="15">
        <v>0</v>
      </c>
      <c r="AF274" s="64">
        <v>0</v>
      </c>
      <c r="AG274" s="67">
        <v>0</v>
      </c>
      <c r="AH274" s="66">
        <v>0</v>
      </c>
    </row>
    <row r="275" spans="1:34" s="9" customFormat="1" ht="15" x14ac:dyDescent="0.25">
      <c r="A275" s="11">
        <v>859</v>
      </c>
      <c r="B275" s="12" t="s">
        <v>294</v>
      </c>
      <c r="D275"/>
      <c r="E275"/>
      <c r="F275"/>
      <c r="H275" s="15">
        <v>0</v>
      </c>
      <c r="I275" s="15"/>
      <c r="J275" s="15">
        <v>0</v>
      </c>
      <c r="K275" s="15">
        <v>0</v>
      </c>
      <c r="L275" s="15">
        <v>0</v>
      </c>
      <c r="M275" s="15">
        <v>0</v>
      </c>
      <c r="N275" s="15">
        <v>0</v>
      </c>
      <c r="O275" s="15">
        <v>0</v>
      </c>
      <c r="P275" s="15">
        <v>0</v>
      </c>
      <c r="Q275" s="15">
        <v>0</v>
      </c>
      <c r="R275" s="15">
        <v>0</v>
      </c>
      <c r="S275" s="15">
        <v>0</v>
      </c>
      <c r="T275" s="29"/>
      <c r="U275" s="29"/>
      <c r="V275" s="15">
        <v>0</v>
      </c>
      <c r="W275" s="15">
        <v>0</v>
      </c>
      <c r="X275" s="15">
        <v>0</v>
      </c>
      <c r="Y275" s="15">
        <v>0</v>
      </c>
      <c r="Z275" s="15">
        <v>0</v>
      </c>
      <c r="AA275" s="15">
        <v>0</v>
      </c>
      <c r="AB275" s="15">
        <v>0</v>
      </c>
      <c r="AC275" s="15">
        <v>0</v>
      </c>
      <c r="AD275" s="15">
        <v>0</v>
      </c>
      <c r="AE275" s="15">
        <v>0</v>
      </c>
      <c r="AF275" s="64">
        <v>0</v>
      </c>
      <c r="AG275" s="67">
        <v>0</v>
      </c>
      <c r="AH275" s="66">
        <v>0</v>
      </c>
    </row>
    <row r="276" spans="1:34" s="9" customFormat="1" ht="15" x14ac:dyDescent="0.25">
      <c r="A276" s="11">
        <v>861</v>
      </c>
      <c r="B276" s="12" t="s">
        <v>295</v>
      </c>
      <c r="D276"/>
      <c r="E276"/>
      <c r="F276"/>
      <c r="H276" s="15">
        <v>0</v>
      </c>
      <c r="I276" s="15"/>
      <c r="J276" s="15">
        <v>0</v>
      </c>
      <c r="K276" s="15">
        <v>0</v>
      </c>
      <c r="L276" s="15">
        <v>0</v>
      </c>
      <c r="M276" s="15">
        <v>0</v>
      </c>
      <c r="N276" s="15">
        <v>0</v>
      </c>
      <c r="O276" s="15">
        <v>0</v>
      </c>
      <c r="P276" s="15">
        <v>0</v>
      </c>
      <c r="Q276" s="15">
        <v>0</v>
      </c>
      <c r="R276" s="15">
        <v>0</v>
      </c>
      <c r="S276" s="15">
        <v>0</v>
      </c>
      <c r="T276" s="29"/>
      <c r="U276" s="29"/>
      <c r="V276" s="15">
        <v>0</v>
      </c>
      <c r="W276" s="15">
        <v>0</v>
      </c>
      <c r="X276" s="15">
        <v>0</v>
      </c>
      <c r="Y276" s="15">
        <v>0</v>
      </c>
      <c r="Z276" s="15">
        <v>0</v>
      </c>
      <c r="AA276" s="15">
        <v>0</v>
      </c>
      <c r="AB276" s="15">
        <v>0</v>
      </c>
      <c r="AC276" s="15">
        <v>0</v>
      </c>
      <c r="AD276" s="15">
        <v>0</v>
      </c>
      <c r="AE276" s="15">
        <v>0</v>
      </c>
      <c r="AF276" s="64">
        <v>0</v>
      </c>
      <c r="AG276" s="67">
        <v>0</v>
      </c>
      <c r="AH276" s="66">
        <v>0</v>
      </c>
    </row>
    <row r="277" spans="1:34" s="9" customFormat="1" ht="15" x14ac:dyDescent="0.25">
      <c r="A277" s="11">
        <v>862</v>
      </c>
      <c r="B277" s="12" t="s">
        <v>296</v>
      </c>
      <c r="D277"/>
      <c r="E277"/>
      <c r="F277"/>
      <c r="H277" s="15">
        <v>0</v>
      </c>
      <c r="I277" s="15"/>
      <c r="J277" s="15">
        <v>0</v>
      </c>
      <c r="K277" s="15">
        <v>0</v>
      </c>
      <c r="L277" s="15">
        <v>0</v>
      </c>
      <c r="M277" s="15">
        <v>0</v>
      </c>
      <c r="N277" s="15">
        <v>0</v>
      </c>
      <c r="O277" s="15">
        <v>0</v>
      </c>
      <c r="P277" s="15">
        <v>0</v>
      </c>
      <c r="Q277" s="15">
        <v>0</v>
      </c>
      <c r="R277" s="15">
        <v>0</v>
      </c>
      <c r="S277" s="15">
        <v>0</v>
      </c>
      <c r="T277" s="29"/>
      <c r="U277" s="29"/>
      <c r="V277" s="15">
        <v>0</v>
      </c>
      <c r="W277" s="15">
        <v>0</v>
      </c>
      <c r="X277" s="15">
        <v>0</v>
      </c>
      <c r="Y277" s="15">
        <v>0</v>
      </c>
      <c r="Z277" s="15">
        <v>0</v>
      </c>
      <c r="AA277" s="15">
        <v>0</v>
      </c>
      <c r="AB277" s="15">
        <v>0</v>
      </c>
      <c r="AC277" s="15">
        <v>0</v>
      </c>
      <c r="AD277" s="15">
        <v>0</v>
      </c>
      <c r="AE277" s="15">
        <v>0</v>
      </c>
      <c r="AF277" s="64">
        <v>0</v>
      </c>
      <c r="AG277" s="67">
        <v>0</v>
      </c>
      <c r="AH277" s="66">
        <v>0</v>
      </c>
    </row>
    <row r="278" spans="1:34" s="9" customFormat="1" ht="15" x14ac:dyDescent="0.25">
      <c r="A278" s="11">
        <v>863</v>
      </c>
      <c r="B278" s="12" t="s">
        <v>297</v>
      </c>
      <c r="D278"/>
      <c r="E278"/>
      <c r="F278"/>
      <c r="H278" s="15">
        <v>0</v>
      </c>
      <c r="I278" s="15"/>
      <c r="J278" s="15">
        <v>0</v>
      </c>
      <c r="K278" s="15">
        <v>0</v>
      </c>
      <c r="L278" s="15">
        <v>0</v>
      </c>
      <c r="M278" s="15">
        <v>0</v>
      </c>
      <c r="N278" s="15">
        <v>0</v>
      </c>
      <c r="O278" s="15">
        <v>0</v>
      </c>
      <c r="P278" s="15">
        <v>0</v>
      </c>
      <c r="Q278" s="15">
        <v>0</v>
      </c>
      <c r="R278" s="15">
        <v>0</v>
      </c>
      <c r="S278" s="15">
        <v>0</v>
      </c>
      <c r="T278" s="29"/>
      <c r="U278" s="29"/>
      <c r="V278" s="15">
        <v>0</v>
      </c>
      <c r="W278" s="15">
        <v>0</v>
      </c>
      <c r="X278" s="15">
        <v>0</v>
      </c>
      <c r="Y278" s="15">
        <v>0</v>
      </c>
      <c r="Z278" s="15">
        <v>0</v>
      </c>
      <c r="AA278" s="15">
        <v>0</v>
      </c>
      <c r="AB278" s="15">
        <v>0</v>
      </c>
      <c r="AC278" s="15">
        <v>0</v>
      </c>
      <c r="AD278" s="15">
        <v>0</v>
      </c>
      <c r="AE278" s="15">
        <v>0</v>
      </c>
      <c r="AF278" s="64">
        <v>0</v>
      </c>
      <c r="AG278" s="67">
        <v>0</v>
      </c>
      <c r="AH278" s="66">
        <v>0</v>
      </c>
    </row>
    <row r="279" spans="1:34" s="9" customFormat="1" ht="15" x14ac:dyDescent="0.25">
      <c r="A279" s="11">
        <v>864</v>
      </c>
      <c r="B279" s="12" t="s">
        <v>298</v>
      </c>
      <c r="D279"/>
      <c r="E279"/>
      <c r="F279"/>
      <c r="H279" s="15">
        <v>0</v>
      </c>
      <c r="I279" s="15"/>
      <c r="J279" s="15">
        <v>0</v>
      </c>
      <c r="K279" s="15">
        <v>0</v>
      </c>
      <c r="L279" s="15">
        <v>0</v>
      </c>
      <c r="M279" s="15">
        <v>0</v>
      </c>
      <c r="N279" s="15">
        <v>0</v>
      </c>
      <c r="O279" s="15">
        <v>0</v>
      </c>
      <c r="P279" s="15">
        <v>0</v>
      </c>
      <c r="Q279" s="15">
        <v>0</v>
      </c>
      <c r="R279" s="15">
        <v>0</v>
      </c>
      <c r="S279" s="15">
        <v>0</v>
      </c>
      <c r="T279" s="29"/>
      <c r="U279" s="29"/>
      <c r="V279" s="15">
        <v>0</v>
      </c>
      <c r="W279" s="15">
        <v>0</v>
      </c>
      <c r="X279" s="15">
        <v>0</v>
      </c>
      <c r="Y279" s="15">
        <v>0</v>
      </c>
      <c r="Z279" s="15">
        <v>0</v>
      </c>
      <c r="AA279" s="15">
        <v>0</v>
      </c>
      <c r="AB279" s="15">
        <v>0</v>
      </c>
      <c r="AC279" s="15">
        <v>0</v>
      </c>
      <c r="AD279" s="15">
        <v>0</v>
      </c>
      <c r="AE279" s="15">
        <v>0</v>
      </c>
      <c r="AF279" s="64">
        <v>0</v>
      </c>
      <c r="AG279" s="67">
        <v>0</v>
      </c>
      <c r="AH279" s="66">
        <v>0</v>
      </c>
    </row>
    <row r="280" spans="1:34" s="9" customFormat="1" ht="15" x14ac:dyDescent="0.25">
      <c r="A280" s="11">
        <v>865</v>
      </c>
      <c r="B280" s="12" t="s">
        <v>299</v>
      </c>
      <c r="D280"/>
      <c r="E280"/>
      <c r="F280"/>
      <c r="H280" s="15">
        <v>0</v>
      </c>
      <c r="I280" s="15"/>
      <c r="J280" s="15">
        <v>0</v>
      </c>
      <c r="K280" s="15">
        <v>0</v>
      </c>
      <c r="L280" s="15">
        <v>0</v>
      </c>
      <c r="M280" s="15">
        <v>0</v>
      </c>
      <c r="N280" s="15">
        <v>0</v>
      </c>
      <c r="O280" s="15">
        <v>0</v>
      </c>
      <c r="P280" s="15">
        <v>0</v>
      </c>
      <c r="Q280" s="15">
        <v>0</v>
      </c>
      <c r="R280" s="15">
        <v>0</v>
      </c>
      <c r="S280" s="15">
        <v>0</v>
      </c>
      <c r="T280" s="29"/>
      <c r="U280" s="29"/>
      <c r="V280" s="15">
        <v>0</v>
      </c>
      <c r="W280" s="15">
        <v>0</v>
      </c>
      <c r="X280" s="15">
        <v>0</v>
      </c>
      <c r="Y280" s="15">
        <v>0</v>
      </c>
      <c r="Z280" s="15">
        <v>0</v>
      </c>
      <c r="AA280" s="15">
        <v>0</v>
      </c>
      <c r="AB280" s="15">
        <v>0</v>
      </c>
      <c r="AC280" s="15">
        <v>0</v>
      </c>
      <c r="AD280" s="15">
        <v>0</v>
      </c>
      <c r="AE280" s="15">
        <v>0</v>
      </c>
      <c r="AF280" s="64">
        <v>0</v>
      </c>
      <c r="AG280" s="67">
        <v>0</v>
      </c>
      <c r="AH280" s="66">
        <v>0</v>
      </c>
    </row>
    <row r="281" spans="1:34" s="9" customFormat="1" ht="15" x14ac:dyDescent="0.25">
      <c r="A281" s="11">
        <v>866</v>
      </c>
      <c r="B281" s="12" t="s">
        <v>300</v>
      </c>
      <c r="D281"/>
      <c r="E281"/>
      <c r="F281"/>
      <c r="H281" s="15">
        <v>0</v>
      </c>
      <c r="I281" s="15"/>
      <c r="J281" s="15">
        <v>0</v>
      </c>
      <c r="K281" s="15">
        <v>0</v>
      </c>
      <c r="L281" s="15">
        <v>0</v>
      </c>
      <c r="M281" s="15">
        <v>0</v>
      </c>
      <c r="N281" s="15">
        <v>0</v>
      </c>
      <c r="O281" s="15">
        <v>0</v>
      </c>
      <c r="P281" s="15">
        <v>0</v>
      </c>
      <c r="Q281" s="15">
        <v>0</v>
      </c>
      <c r="R281" s="15">
        <v>0</v>
      </c>
      <c r="S281" s="15">
        <v>0</v>
      </c>
      <c r="T281" s="29"/>
      <c r="U281" s="29"/>
      <c r="V281" s="15">
        <v>0</v>
      </c>
      <c r="W281" s="15">
        <v>0</v>
      </c>
      <c r="X281" s="15">
        <v>0</v>
      </c>
      <c r="Y281" s="15">
        <v>0</v>
      </c>
      <c r="Z281" s="15">
        <v>0</v>
      </c>
      <c r="AA281" s="15">
        <v>0</v>
      </c>
      <c r="AB281" s="15">
        <v>0</v>
      </c>
      <c r="AC281" s="15">
        <v>0</v>
      </c>
      <c r="AD281" s="15">
        <v>0</v>
      </c>
      <c r="AE281" s="15">
        <v>0</v>
      </c>
      <c r="AF281" s="64">
        <v>0</v>
      </c>
      <c r="AG281" s="67">
        <v>0</v>
      </c>
      <c r="AH281" s="66">
        <v>0</v>
      </c>
    </row>
    <row r="282" spans="1:34" s="9" customFormat="1" ht="15" x14ac:dyDescent="0.25">
      <c r="A282" s="11">
        <v>867</v>
      </c>
      <c r="B282" s="12" t="s">
        <v>301</v>
      </c>
      <c r="D282"/>
      <c r="E282"/>
      <c r="F282"/>
      <c r="H282" s="15">
        <v>0</v>
      </c>
      <c r="I282" s="15"/>
      <c r="J282" s="15">
        <v>0</v>
      </c>
      <c r="K282" s="15">
        <v>0</v>
      </c>
      <c r="L282" s="15">
        <v>0</v>
      </c>
      <c r="M282" s="15">
        <v>0</v>
      </c>
      <c r="N282" s="15">
        <v>0</v>
      </c>
      <c r="O282" s="15">
        <v>0</v>
      </c>
      <c r="P282" s="15">
        <v>0</v>
      </c>
      <c r="Q282" s="15">
        <v>0</v>
      </c>
      <c r="R282" s="15">
        <v>0</v>
      </c>
      <c r="S282" s="15">
        <v>0</v>
      </c>
      <c r="T282" s="29"/>
      <c r="U282" s="29"/>
      <c r="V282" s="15">
        <v>0</v>
      </c>
      <c r="W282" s="15">
        <v>0</v>
      </c>
      <c r="X282" s="15">
        <v>0</v>
      </c>
      <c r="Y282" s="15">
        <v>0</v>
      </c>
      <c r="Z282" s="15">
        <v>0</v>
      </c>
      <c r="AA282" s="15">
        <v>0</v>
      </c>
      <c r="AB282" s="15">
        <v>0</v>
      </c>
      <c r="AC282" s="15">
        <v>0</v>
      </c>
      <c r="AD282" s="15">
        <v>0</v>
      </c>
      <c r="AE282" s="15">
        <v>0</v>
      </c>
      <c r="AF282" s="64">
        <v>0</v>
      </c>
      <c r="AG282" s="67">
        <v>0</v>
      </c>
      <c r="AH282" s="66">
        <v>0</v>
      </c>
    </row>
    <row r="283" spans="1:34" s="9" customFormat="1" ht="15" x14ac:dyDescent="0.25">
      <c r="A283" s="11">
        <v>868</v>
      </c>
      <c r="B283" s="12" t="s">
        <v>302</v>
      </c>
      <c r="D283"/>
      <c r="E283"/>
      <c r="F283"/>
      <c r="H283" s="15">
        <v>0</v>
      </c>
      <c r="I283" s="15"/>
      <c r="J283" s="15">
        <v>0</v>
      </c>
      <c r="K283" s="15">
        <v>0</v>
      </c>
      <c r="L283" s="15">
        <v>0</v>
      </c>
      <c r="M283" s="15">
        <v>0</v>
      </c>
      <c r="N283" s="15">
        <v>0</v>
      </c>
      <c r="O283" s="15">
        <v>0</v>
      </c>
      <c r="P283" s="15">
        <v>0</v>
      </c>
      <c r="Q283" s="15">
        <v>0</v>
      </c>
      <c r="R283" s="15">
        <v>0</v>
      </c>
      <c r="S283" s="15">
        <v>0</v>
      </c>
      <c r="T283" s="29"/>
      <c r="U283" s="29"/>
      <c r="V283" s="15">
        <v>0</v>
      </c>
      <c r="W283" s="15">
        <v>0</v>
      </c>
      <c r="X283" s="15">
        <v>0</v>
      </c>
      <c r="Y283" s="15">
        <v>0</v>
      </c>
      <c r="Z283" s="15">
        <v>0</v>
      </c>
      <c r="AA283" s="15">
        <v>0</v>
      </c>
      <c r="AB283" s="15">
        <v>0</v>
      </c>
      <c r="AC283" s="15">
        <v>0</v>
      </c>
      <c r="AD283" s="15">
        <v>0</v>
      </c>
      <c r="AE283" s="15">
        <v>0</v>
      </c>
      <c r="AF283" s="64">
        <v>0</v>
      </c>
      <c r="AG283" s="67">
        <v>0</v>
      </c>
      <c r="AH283" s="66">
        <v>0</v>
      </c>
    </row>
    <row r="284" spans="1:34" s="9" customFormat="1" ht="15" x14ac:dyDescent="0.25">
      <c r="A284" s="11">
        <v>869</v>
      </c>
      <c r="B284" s="12" t="s">
        <v>303</v>
      </c>
      <c r="D284"/>
      <c r="E284"/>
      <c r="F284"/>
      <c r="H284" s="15">
        <v>0</v>
      </c>
      <c r="I284" s="15"/>
      <c r="J284" s="15">
        <v>0</v>
      </c>
      <c r="K284" s="15">
        <v>0</v>
      </c>
      <c r="L284" s="15">
        <v>0</v>
      </c>
      <c r="M284" s="15">
        <v>0</v>
      </c>
      <c r="N284" s="15">
        <v>0</v>
      </c>
      <c r="O284" s="15">
        <v>0</v>
      </c>
      <c r="P284" s="15">
        <v>0</v>
      </c>
      <c r="Q284" s="15">
        <v>0</v>
      </c>
      <c r="R284" s="15">
        <v>0</v>
      </c>
      <c r="S284" s="15">
        <v>0</v>
      </c>
      <c r="T284" s="29"/>
      <c r="U284" s="29"/>
      <c r="V284" s="15">
        <v>0</v>
      </c>
      <c r="W284" s="15">
        <v>0</v>
      </c>
      <c r="X284" s="15">
        <v>0</v>
      </c>
      <c r="Y284" s="15">
        <v>0</v>
      </c>
      <c r="Z284" s="15">
        <v>0</v>
      </c>
      <c r="AA284" s="15">
        <v>0</v>
      </c>
      <c r="AB284" s="15">
        <v>0</v>
      </c>
      <c r="AC284" s="15">
        <v>0</v>
      </c>
      <c r="AD284" s="15">
        <v>0</v>
      </c>
      <c r="AE284" s="15">
        <v>0</v>
      </c>
      <c r="AF284" s="64">
        <v>0</v>
      </c>
      <c r="AG284" s="67">
        <v>0</v>
      </c>
      <c r="AH284" s="66">
        <v>0</v>
      </c>
    </row>
    <row r="285" spans="1:34" s="9" customFormat="1" ht="15" x14ac:dyDescent="0.25">
      <c r="A285" s="11">
        <v>879</v>
      </c>
      <c r="B285" s="12" t="s">
        <v>304</v>
      </c>
      <c r="D285"/>
      <c r="E285"/>
      <c r="F285"/>
      <c r="H285" s="15">
        <v>0</v>
      </c>
      <c r="I285" s="15"/>
      <c r="J285" s="15">
        <v>0</v>
      </c>
      <c r="K285" s="15">
        <v>0</v>
      </c>
      <c r="L285" s="15">
        <v>0</v>
      </c>
      <c r="M285" s="15">
        <v>0</v>
      </c>
      <c r="N285" s="15">
        <v>0</v>
      </c>
      <c r="O285" s="15">
        <v>0</v>
      </c>
      <c r="P285" s="15">
        <v>0</v>
      </c>
      <c r="Q285" s="15">
        <v>0</v>
      </c>
      <c r="R285" s="15">
        <v>0</v>
      </c>
      <c r="S285" s="15">
        <v>0</v>
      </c>
      <c r="T285" s="29"/>
      <c r="U285" s="29"/>
      <c r="V285" s="15">
        <v>0</v>
      </c>
      <c r="W285" s="15">
        <v>0</v>
      </c>
      <c r="X285" s="15">
        <v>0</v>
      </c>
      <c r="Y285" s="15">
        <v>0</v>
      </c>
      <c r="Z285" s="15">
        <v>0</v>
      </c>
      <c r="AA285" s="15">
        <v>0</v>
      </c>
      <c r="AB285" s="15">
        <v>0</v>
      </c>
      <c r="AC285" s="15">
        <v>0</v>
      </c>
      <c r="AD285" s="15">
        <v>0</v>
      </c>
      <c r="AE285" s="15">
        <v>0</v>
      </c>
      <c r="AF285" s="64">
        <v>0</v>
      </c>
      <c r="AG285" s="67">
        <v>0</v>
      </c>
      <c r="AH285" s="66">
        <v>0</v>
      </c>
    </row>
    <row r="286" spans="1:34" s="9" customFormat="1" ht="15" x14ac:dyDescent="0.25">
      <c r="A286" s="11">
        <v>911</v>
      </c>
      <c r="B286" s="12" t="s">
        <v>305</v>
      </c>
      <c r="D286"/>
      <c r="E286"/>
      <c r="F286"/>
      <c r="H286" s="15">
        <v>0</v>
      </c>
      <c r="I286" s="15"/>
      <c r="J286" s="15">
        <v>0</v>
      </c>
      <c r="K286" s="15">
        <v>0</v>
      </c>
      <c r="L286" s="15">
        <v>0</v>
      </c>
      <c r="M286" s="15">
        <v>0</v>
      </c>
      <c r="N286" s="15">
        <v>0</v>
      </c>
      <c r="O286" s="15">
        <v>0</v>
      </c>
      <c r="P286" s="15">
        <v>0</v>
      </c>
      <c r="Q286" s="15">
        <v>0</v>
      </c>
      <c r="R286" s="15">
        <v>0</v>
      </c>
      <c r="S286" s="15">
        <v>0</v>
      </c>
      <c r="T286" s="29"/>
      <c r="U286" s="29"/>
      <c r="V286" s="15">
        <v>0</v>
      </c>
      <c r="W286" s="15">
        <v>0</v>
      </c>
      <c r="X286" s="15">
        <v>0</v>
      </c>
      <c r="Y286" s="15">
        <v>0</v>
      </c>
      <c r="Z286" s="15">
        <v>0</v>
      </c>
      <c r="AA286" s="15">
        <v>0</v>
      </c>
      <c r="AB286" s="15">
        <v>0</v>
      </c>
      <c r="AC286" s="15">
        <v>0</v>
      </c>
      <c r="AD286" s="15">
        <v>0</v>
      </c>
      <c r="AE286" s="15">
        <v>0</v>
      </c>
      <c r="AF286" s="64">
        <v>0</v>
      </c>
      <c r="AG286" s="67">
        <v>0</v>
      </c>
      <c r="AH286" s="66">
        <v>0</v>
      </c>
    </row>
    <row r="287" spans="1:34" s="9" customFormat="1" ht="15" x14ac:dyDescent="0.25">
      <c r="A287" s="11">
        <v>912</v>
      </c>
      <c r="B287" s="12" t="s">
        <v>306</v>
      </c>
      <c r="D287"/>
      <c r="E287"/>
      <c r="F287"/>
      <c r="H287" s="15">
        <v>1227407</v>
      </c>
      <c r="I287" s="15"/>
      <c r="J287" s="15">
        <v>88991</v>
      </c>
      <c r="K287" s="15">
        <v>46402</v>
      </c>
      <c r="L287" s="15">
        <v>0</v>
      </c>
      <c r="M287" s="15">
        <v>-44758</v>
      </c>
      <c r="N287" s="15">
        <v>-241211</v>
      </c>
      <c r="O287" s="15">
        <v>0</v>
      </c>
      <c r="P287" s="15">
        <v>-53627</v>
      </c>
      <c r="Q287" s="15">
        <v>-204203</v>
      </c>
      <c r="R287" s="15">
        <v>1259598</v>
      </c>
      <c r="S287" s="15">
        <v>1055395</v>
      </c>
      <c r="T287" s="29"/>
      <c r="U287" s="29"/>
      <c r="V287" s="15">
        <v>2269480</v>
      </c>
      <c r="W287" s="15">
        <v>0</v>
      </c>
      <c r="X287" s="15">
        <v>0</v>
      </c>
      <c r="Y287" s="15">
        <v>-60184</v>
      </c>
      <c r="Z287" s="15">
        <v>0</v>
      </c>
      <c r="AA287" s="15">
        <v>0</v>
      </c>
      <c r="AB287" s="15">
        <v>2209296</v>
      </c>
      <c r="AC287" s="15">
        <v>0</v>
      </c>
      <c r="AD287" s="15">
        <v>0</v>
      </c>
      <c r="AE287" s="15">
        <v>0</v>
      </c>
      <c r="AF287" s="64">
        <v>0</v>
      </c>
      <c r="AG287" s="67">
        <v>0</v>
      </c>
      <c r="AH287" s="66">
        <v>0</v>
      </c>
    </row>
    <row r="288" spans="1:34" s="9" customFormat="1" ht="15" x14ac:dyDescent="0.25">
      <c r="A288" s="11">
        <v>913</v>
      </c>
      <c r="B288" s="12" t="s">
        <v>307</v>
      </c>
      <c r="D288"/>
      <c r="E288"/>
      <c r="F288"/>
      <c r="H288" s="15">
        <v>4704</v>
      </c>
      <c r="I288" s="15"/>
      <c r="J288" s="15">
        <v>332</v>
      </c>
      <c r="K288" s="15">
        <v>173</v>
      </c>
      <c r="L288" s="15">
        <v>0</v>
      </c>
      <c r="M288" s="15">
        <v>-167</v>
      </c>
      <c r="N288" s="15">
        <v>-899</v>
      </c>
      <c r="O288" s="15">
        <v>0</v>
      </c>
      <c r="P288" s="15">
        <v>-200</v>
      </c>
      <c r="Q288" s="15">
        <v>-761</v>
      </c>
      <c r="R288" s="15">
        <v>4695</v>
      </c>
      <c r="S288" s="15">
        <v>3934</v>
      </c>
      <c r="T288" s="29"/>
      <c r="U288" s="29"/>
      <c r="V288" s="15">
        <v>8213</v>
      </c>
      <c r="W288" s="15">
        <v>0</v>
      </c>
      <c r="X288" s="15">
        <v>0</v>
      </c>
      <c r="Y288" s="15">
        <v>-218</v>
      </c>
      <c r="Z288" s="15">
        <v>0</v>
      </c>
      <c r="AA288" s="15">
        <v>0</v>
      </c>
      <c r="AB288" s="15">
        <v>7995</v>
      </c>
      <c r="AC288" s="15">
        <v>0</v>
      </c>
      <c r="AD288" s="15">
        <v>0</v>
      </c>
      <c r="AE288" s="15">
        <v>0</v>
      </c>
      <c r="AF288" s="64">
        <v>0</v>
      </c>
      <c r="AG288" s="67">
        <v>0</v>
      </c>
      <c r="AH288" s="66">
        <v>0</v>
      </c>
    </row>
    <row r="289" spans="1:34" s="9" customFormat="1" ht="15" x14ac:dyDescent="0.25">
      <c r="A289" s="11">
        <v>916</v>
      </c>
      <c r="B289" s="12" t="s">
        <v>308</v>
      </c>
      <c r="D289"/>
      <c r="E289"/>
      <c r="F289"/>
      <c r="H289" s="15">
        <v>0</v>
      </c>
      <c r="I289" s="15"/>
      <c r="J289" s="15">
        <v>0</v>
      </c>
      <c r="K289" s="15">
        <v>0</v>
      </c>
      <c r="L289" s="15">
        <v>0</v>
      </c>
      <c r="M289" s="15">
        <v>0</v>
      </c>
      <c r="N289" s="15">
        <v>0</v>
      </c>
      <c r="O289" s="15">
        <v>0</v>
      </c>
      <c r="P289" s="15">
        <v>0</v>
      </c>
      <c r="Q289" s="15">
        <v>0</v>
      </c>
      <c r="R289" s="15">
        <v>0</v>
      </c>
      <c r="S289" s="15">
        <v>0</v>
      </c>
      <c r="T289" s="29"/>
      <c r="U289" s="29"/>
      <c r="V289" s="15">
        <v>0</v>
      </c>
      <c r="W289" s="15">
        <v>0</v>
      </c>
      <c r="X289" s="15">
        <v>0</v>
      </c>
      <c r="Y289" s="15">
        <v>0</v>
      </c>
      <c r="Z289" s="15">
        <v>0</v>
      </c>
      <c r="AA289" s="15">
        <v>0</v>
      </c>
      <c r="AB289" s="15">
        <v>0</v>
      </c>
      <c r="AC289" s="15">
        <v>0</v>
      </c>
      <c r="AD289" s="15">
        <v>0</v>
      </c>
      <c r="AE289" s="15">
        <v>0</v>
      </c>
      <c r="AF289" s="64">
        <v>0</v>
      </c>
      <c r="AG289" s="67">
        <v>0</v>
      </c>
      <c r="AH289" s="66">
        <v>0</v>
      </c>
    </row>
    <row r="290" spans="1:34" s="9" customFormat="1" ht="15" x14ac:dyDescent="0.25">
      <c r="A290" s="11">
        <v>920</v>
      </c>
      <c r="B290" s="12" t="s">
        <v>309</v>
      </c>
      <c r="D290"/>
      <c r="E290"/>
      <c r="F290"/>
      <c r="H290" s="15">
        <v>0</v>
      </c>
      <c r="I290" s="15"/>
      <c r="J290" s="15">
        <v>0</v>
      </c>
      <c r="K290" s="15">
        <v>0</v>
      </c>
      <c r="L290" s="15">
        <v>0</v>
      </c>
      <c r="M290" s="15">
        <v>0</v>
      </c>
      <c r="N290" s="15">
        <v>0</v>
      </c>
      <c r="O290" s="15">
        <v>0</v>
      </c>
      <c r="P290" s="15">
        <v>0</v>
      </c>
      <c r="Q290" s="15">
        <v>0</v>
      </c>
      <c r="R290" s="15">
        <v>0</v>
      </c>
      <c r="S290" s="15">
        <v>0</v>
      </c>
      <c r="T290" s="29"/>
      <c r="U290" s="29"/>
      <c r="V290" s="15">
        <v>0</v>
      </c>
      <c r="W290" s="15">
        <v>0</v>
      </c>
      <c r="X290" s="15">
        <v>0</v>
      </c>
      <c r="Y290" s="15">
        <v>0</v>
      </c>
      <c r="Z290" s="15">
        <v>0</v>
      </c>
      <c r="AA290" s="15">
        <v>0</v>
      </c>
      <c r="AB290" s="15">
        <v>0</v>
      </c>
      <c r="AC290" s="15">
        <v>0</v>
      </c>
      <c r="AD290" s="15">
        <v>0</v>
      </c>
      <c r="AE290" s="15">
        <v>0</v>
      </c>
      <c r="AF290" s="64">
        <v>0</v>
      </c>
      <c r="AG290" s="67">
        <v>0</v>
      </c>
      <c r="AH290" s="66">
        <v>0</v>
      </c>
    </row>
    <row r="291" spans="1:34" s="9" customFormat="1" ht="15" x14ac:dyDescent="0.25">
      <c r="A291" s="11">
        <v>922</v>
      </c>
      <c r="B291" s="12" t="s">
        <v>310</v>
      </c>
      <c r="D291"/>
      <c r="E291"/>
      <c r="F291"/>
      <c r="H291" s="15">
        <v>1897144</v>
      </c>
      <c r="I291" s="15"/>
      <c r="J291" s="15">
        <v>132852</v>
      </c>
      <c r="K291" s="15">
        <v>69273</v>
      </c>
      <c r="L291" s="15">
        <v>0</v>
      </c>
      <c r="M291" s="15">
        <v>-66816</v>
      </c>
      <c r="N291" s="15">
        <v>-360095</v>
      </c>
      <c r="O291" s="15">
        <v>0</v>
      </c>
      <c r="P291" s="15">
        <v>-80057</v>
      </c>
      <c r="Q291" s="15">
        <v>-304843</v>
      </c>
      <c r="R291" s="15">
        <v>1880408</v>
      </c>
      <c r="S291" s="15">
        <v>1575565</v>
      </c>
      <c r="T291" s="29"/>
      <c r="U291" s="29"/>
      <c r="V291" s="15">
        <v>3612587</v>
      </c>
      <c r="W291" s="15">
        <v>0</v>
      </c>
      <c r="X291" s="15">
        <v>0</v>
      </c>
      <c r="Y291" s="15">
        <v>-95802</v>
      </c>
      <c r="Z291" s="15">
        <v>0</v>
      </c>
      <c r="AA291" s="15">
        <v>0</v>
      </c>
      <c r="AB291" s="15">
        <v>3516785</v>
      </c>
      <c r="AC291" s="15">
        <v>0</v>
      </c>
      <c r="AD291" s="15">
        <v>0</v>
      </c>
      <c r="AE291" s="15">
        <v>0</v>
      </c>
      <c r="AF291" s="64">
        <v>0</v>
      </c>
      <c r="AG291" s="67">
        <v>0</v>
      </c>
      <c r="AH291" s="66">
        <v>0</v>
      </c>
    </row>
    <row r="292" spans="1:34" s="9" customFormat="1" ht="15" x14ac:dyDescent="0.25">
      <c r="A292" s="11">
        <v>937</v>
      </c>
      <c r="B292" s="12" t="s">
        <v>311</v>
      </c>
      <c r="D292"/>
      <c r="E292"/>
      <c r="F292"/>
      <c r="H292" s="15">
        <v>264646</v>
      </c>
      <c r="I292" s="15"/>
      <c r="J292" s="15">
        <v>18394</v>
      </c>
      <c r="K292" s="15">
        <v>9591</v>
      </c>
      <c r="L292" s="15">
        <v>0</v>
      </c>
      <c r="M292" s="15">
        <v>-9251</v>
      </c>
      <c r="N292" s="15">
        <v>-49857</v>
      </c>
      <c r="O292" s="15">
        <v>0</v>
      </c>
      <c r="P292" s="15">
        <v>-11084</v>
      </c>
      <c r="Q292" s="15">
        <v>-42207</v>
      </c>
      <c r="R292" s="15">
        <v>260349</v>
      </c>
      <c r="S292" s="15">
        <v>218142</v>
      </c>
      <c r="T292" s="29"/>
      <c r="U292" s="29"/>
      <c r="V292" s="15">
        <v>521131</v>
      </c>
      <c r="W292" s="15">
        <v>0</v>
      </c>
      <c r="X292" s="15">
        <v>0</v>
      </c>
      <c r="Y292" s="15">
        <v>-13820</v>
      </c>
      <c r="Z292" s="15">
        <v>0</v>
      </c>
      <c r="AA292" s="15">
        <v>0</v>
      </c>
      <c r="AB292" s="15">
        <v>507311</v>
      </c>
      <c r="AC292" s="15">
        <v>0</v>
      </c>
      <c r="AD292" s="15">
        <v>0</v>
      </c>
      <c r="AE292" s="15">
        <v>0</v>
      </c>
      <c r="AF292" s="64">
        <v>0</v>
      </c>
      <c r="AG292" s="67">
        <v>0</v>
      </c>
      <c r="AH292" s="66">
        <v>0</v>
      </c>
    </row>
    <row r="293" spans="1:34" s="9" customFormat="1" ht="15" x14ac:dyDescent="0.25">
      <c r="A293" s="11">
        <v>938</v>
      </c>
      <c r="B293" s="12" t="s">
        <v>312</v>
      </c>
      <c r="D293"/>
      <c r="E293"/>
      <c r="F293"/>
      <c r="H293" s="15">
        <v>95873</v>
      </c>
      <c r="I293" s="15"/>
      <c r="J293" s="15">
        <v>6658</v>
      </c>
      <c r="K293" s="15">
        <v>3472</v>
      </c>
      <c r="L293" s="15">
        <v>0</v>
      </c>
      <c r="M293" s="15">
        <v>-3347</v>
      </c>
      <c r="N293" s="15">
        <v>-18047</v>
      </c>
      <c r="O293" s="15">
        <v>0</v>
      </c>
      <c r="P293" s="15">
        <v>-4012</v>
      </c>
      <c r="Q293" s="15">
        <v>-15276</v>
      </c>
      <c r="R293" s="15">
        <v>94239</v>
      </c>
      <c r="S293" s="15">
        <v>78963</v>
      </c>
      <c r="T293" s="29"/>
      <c r="U293" s="29"/>
      <c r="V293" s="15">
        <v>170713</v>
      </c>
      <c r="W293" s="15">
        <v>0</v>
      </c>
      <c r="X293" s="15">
        <v>0</v>
      </c>
      <c r="Y293" s="15">
        <v>-4527</v>
      </c>
      <c r="Z293" s="15">
        <v>0</v>
      </c>
      <c r="AA293" s="15">
        <v>0</v>
      </c>
      <c r="AB293" s="15">
        <v>166186</v>
      </c>
      <c r="AC293" s="15">
        <v>0</v>
      </c>
      <c r="AD293" s="15">
        <v>0</v>
      </c>
      <c r="AE293" s="15">
        <v>0</v>
      </c>
      <c r="AF293" s="64">
        <v>0</v>
      </c>
      <c r="AG293" s="67">
        <v>0</v>
      </c>
      <c r="AH293" s="66">
        <v>0</v>
      </c>
    </row>
    <row r="294" spans="1:34" s="9" customFormat="1" ht="15" x14ac:dyDescent="0.25">
      <c r="A294" s="11">
        <v>942</v>
      </c>
      <c r="B294" s="12" t="s">
        <v>313</v>
      </c>
      <c r="D294"/>
      <c r="E294"/>
      <c r="F294"/>
      <c r="H294" s="15">
        <v>234438</v>
      </c>
      <c r="I294" s="15"/>
      <c r="J294" s="15">
        <v>14698</v>
      </c>
      <c r="K294" s="15">
        <v>7664</v>
      </c>
      <c r="L294" s="15">
        <v>0</v>
      </c>
      <c r="M294" s="15">
        <v>-7392</v>
      </c>
      <c r="N294" s="15">
        <v>-39838</v>
      </c>
      <c r="O294" s="15">
        <v>0</v>
      </c>
      <c r="P294" s="15">
        <v>-8857</v>
      </c>
      <c r="Q294" s="15">
        <v>-33725</v>
      </c>
      <c r="R294" s="15">
        <v>208032</v>
      </c>
      <c r="S294" s="15">
        <v>174307</v>
      </c>
      <c r="T294" s="29"/>
      <c r="U294" s="29"/>
      <c r="V294" s="15">
        <v>497853</v>
      </c>
      <c r="W294" s="15">
        <v>0</v>
      </c>
      <c r="X294" s="15">
        <v>0</v>
      </c>
      <c r="Y294" s="15">
        <v>-13203</v>
      </c>
      <c r="Z294" s="15">
        <v>0</v>
      </c>
      <c r="AA294" s="15">
        <v>0</v>
      </c>
      <c r="AB294" s="15">
        <v>484650</v>
      </c>
      <c r="AC294" s="15">
        <v>0</v>
      </c>
      <c r="AD294" s="15">
        <v>0</v>
      </c>
      <c r="AE294" s="15">
        <v>0</v>
      </c>
      <c r="AF294" s="64">
        <v>0</v>
      </c>
      <c r="AG294" s="67">
        <v>0</v>
      </c>
      <c r="AH294" s="66">
        <v>0</v>
      </c>
    </row>
    <row r="295" spans="1:34" s="9" customFormat="1" ht="15" x14ac:dyDescent="0.25">
      <c r="A295" s="11">
        <v>946</v>
      </c>
      <c r="B295" s="12" t="s">
        <v>314</v>
      </c>
      <c r="D295"/>
      <c r="E295"/>
      <c r="F295"/>
      <c r="H295" s="15">
        <v>0</v>
      </c>
      <c r="I295" s="15"/>
      <c r="J295" s="15">
        <v>0</v>
      </c>
      <c r="K295" s="15">
        <v>0</v>
      </c>
      <c r="L295" s="15">
        <v>0</v>
      </c>
      <c r="M295" s="15">
        <v>0</v>
      </c>
      <c r="N295" s="15">
        <v>0</v>
      </c>
      <c r="O295" s="15">
        <v>0</v>
      </c>
      <c r="P295" s="15">
        <v>0</v>
      </c>
      <c r="Q295" s="15">
        <v>0</v>
      </c>
      <c r="R295" s="15">
        <v>0</v>
      </c>
      <c r="S295" s="15">
        <v>0</v>
      </c>
      <c r="T295" s="29"/>
      <c r="U295" s="29"/>
      <c r="V295" s="15">
        <v>0</v>
      </c>
      <c r="W295" s="15">
        <v>0</v>
      </c>
      <c r="X295" s="15">
        <v>0</v>
      </c>
      <c r="Y295" s="15">
        <v>0</v>
      </c>
      <c r="Z295" s="15">
        <v>0</v>
      </c>
      <c r="AA295" s="15">
        <v>0</v>
      </c>
      <c r="AB295" s="15">
        <v>0</v>
      </c>
      <c r="AC295" s="15">
        <v>0</v>
      </c>
      <c r="AD295" s="15">
        <v>0</v>
      </c>
      <c r="AE295" s="15">
        <v>0</v>
      </c>
      <c r="AF295" s="64">
        <v>0</v>
      </c>
      <c r="AG295" s="67">
        <v>0</v>
      </c>
      <c r="AH295" s="66">
        <v>0</v>
      </c>
    </row>
    <row r="296" spans="1:34" s="9" customFormat="1" ht="15" x14ac:dyDescent="0.25">
      <c r="A296" s="11">
        <v>948</v>
      </c>
      <c r="B296" s="12" t="s">
        <v>315</v>
      </c>
      <c r="D296"/>
      <c r="E296"/>
      <c r="F296"/>
      <c r="H296" s="15">
        <v>156008</v>
      </c>
      <c r="I296" s="15"/>
      <c r="J296" s="15">
        <v>10301</v>
      </c>
      <c r="K296" s="15">
        <v>5371</v>
      </c>
      <c r="L296" s="15">
        <v>0</v>
      </c>
      <c r="M296" s="15">
        <v>-5182</v>
      </c>
      <c r="N296" s="15">
        <v>-27922</v>
      </c>
      <c r="O296" s="15">
        <v>0</v>
      </c>
      <c r="P296" s="15">
        <v>-6208</v>
      </c>
      <c r="Q296" s="15">
        <v>-23640</v>
      </c>
      <c r="R296" s="15">
        <v>145807</v>
      </c>
      <c r="S296" s="15">
        <v>122167</v>
      </c>
      <c r="T296" s="29"/>
      <c r="U296" s="29"/>
      <c r="V296" s="15">
        <v>306511</v>
      </c>
      <c r="W296" s="15">
        <v>0</v>
      </c>
      <c r="X296" s="15">
        <v>0</v>
      </c>
      <c r="Y296" s="15">
        <v>-8128</v>
      </c>
      <c r="Z296" s="15">
        <v>0</v>
      </c>
      <c r="AA296" s="15">
        <v>0</v>
      </c>
      <c r="AB296" s="15">
        <v>298383</v>
      </c>
      <c r="AC296" s="15">
        <v>0</v>
      </c>
      <c r="AD296" s="15">
        <v>0</v>
      </c>
      <c r="AE296" s="15">
        <v>0</v>
      </c>
      <c r="AF296" s="64">
        <v>0</v>
      </c>
      <c r="AG296" s="67">
        <v>0</v>
      </c>
      <c r="AH296" s="66">
        <v>0</v>
      </c>
    </row>
    <row r="297" spans="1:34" s="9" customFormat="1" ht="15" x14ac:dyDescent="0.25">
      <c r="A297" s="11">
        <v>957</v>
      </c>
      <c r="B297" s="12" t="s">
        <v>316</v>
      </c>
      <c r="D297"/>
      <c r="E297"/>
      <c r="F297"/>
      <c r="H297" s="15">
        <v>49906</v>
      </c>
      <c r="I297" s="15"/>
      <c r="J297" s="15">
        <v>3778</v>
      </c>
      <c r="K297" s="15">
        <v>1970</v>
      </c>
      <c r="L297" s="15">
        <v>0</v>
      </c>
      <c r="M297" s="15">
        <v>-1900</v>
      </c>
      <c r="N297" s="15">
        <v>-10239</v>
      </c>
      <c r="O297" s="15">
        <v>0</v>
      </c>
      <c r="P297" s="15">
        <v>-2276</v>
      </c>
      <c r="Q297" s="15">
        <v>-8667</v>
      </c>
      <c r="R297" s="15">
        <v>53470</v>
      </c>
      <c r="S297" s="15">
        <v>44803</v>
      </c>
      <c r="T297" s="29"/>
      <c r="U297" s="29"/>
      <c r="V297" s="15">
        <v>93175</v>
      </c>
      <c r="W297" s="15">
        <v>0</v>
      </c>
      <c r="X297" s="15">
        <v>0</v>
      </c>
      <c r="Y297" s="15">
        <v>-2471</v>
      </c>
      <c r="Z297" s="15">
        <v>0</v>
      </c>
      <c r="AA297" s="15">
        <v>0</v>
      </c>
      <c r="AB297" s="15">
        <v>90704</v>
      </c>
      <c r="AC297" s="15">
        <v>0</v>
      </c>
      <c r="AD297" s="15">
        <v>0</v>
      </c>
      <c r="AE297" s="15">
        <v>0</v>
      </c>
      <c r="AF297" s="64">
        <v>0</v>
      </c>
      <c r="AG297" s="67">
        <v>0</v>
      </c>
      <c r="AH297" s="66">
        <v>0</v>
      </c>
    </row>
    <row r="298" spans="1:34" s="9" customFormat="1" ht="15" x14ac:dyDescent="0.25">
      <c r="A298" s="11">
        <v>960</v>
      </c>
      <c r="B298" s="12" t="s">
        <v>317</v>
      </c>
      <c r="D298"/>
      <c r="E298"/>
      <c r="F298"/>
      <c r="H298" s="15">
        <v>533767</v>
      </c>
      <c r="I298" s="15"/>
      <c r="J298" s="15">
        <v>35635</v>
      </c>
      <c r="K298" s="15">
        <v>18581</v>
      </c>
      <c r="L298" s="15">
        <v>0</v>
      </c>
      <c r="M298" s="15">
        <v>-17923</v>
      </c>
      <c r="N298" s="15">
        <v>-96590</v>
      </c>
      <c r="O298" s="15">
        <v>0</v>
      </c>
      <c r="P298" s="15">
        <v>-21474</v>
      </c>
      <c r="Q298" s="15">
        <v>-81771</v>
      </c>
      <c r="R298" s="15">
        <v>504388</v>
      </c>
      <c r="S298" s="15">
        <v>422617</v>
      </c>
      <c r="T298" s="29"/>
      <c r="U298" s="29"/>
      <c r="V298" s="15">
        <v>1013407</v>
      </c>
      <c r="W298" s="15">
        <v>0</v>
      </c>
      <c r="X298" s="15">
        <v>0</v>
      </c>
      <c r="Y298" s="15">
        <v>-26874</v>
      </c>
      <c r="Z298" s="15">
        <v>0</v>
      </c>
      <c r="AA298" s="15">
        <v>0</v>
      </c>
      <c r="AB298" s="15">
        <v>986533</v>
      </c>
      <c r="AC298" s="15">
        <v>0</v>
      </c>
      <c r="AD298" s="15">
        <v>0</v>
      </c>
      <c r="AE298" s="15">
        <v>0</v>
      </c>
      <c r="AF298" s="64">
        <v>0</v>
      </c>
      <c r="AG298" s="67">
        <v>0</v>
      </c>
      <c r="AH298" s="66">
        <v>0</v>
      </c>
    </row>
    <row r="299" spans="1:34" s="9" customFormat="1" ht="15" x14ac:dyDescent="0.25">
      <c r="A299" s="11">
        <v>961</v>
      </c>
      <c r="B299" s="12" t="s">
        <v>318</v>
      </c>
      <c r="D299"/>
      <c r="E299"/>
      <c r="F299"/>
      <c r="H299" s="15">
        <v>548053</v>
      </c>
      <c r="I299" s="15"/>
      <c r="J299" s="15">
        <v>41561</v>
      </c>
      <c r="K299" s="15">
        <v>21671</v>
      </c>
      <c r="L299" s="15">
        <v>0</v>
      </c>
      <c r="M299" s="15">
        <v>-20901</v>
      </c>
      <c r="N299" s="15">
        <v>-112651</v>
      </c>
      <c r="O299" s="15">
        <v>0</v>
      </c>
      <c r="P299" s="15">
        <v>-25045</v>
      </c>
      <c r="Q299" s="15">
        <v>-95365</v>
      </c>
      <c r="R299" s="15">
        <v>588258</v>
      </c>
      <c r="S299" s="15">
        <v>492893</v>
      </c>
      <c r="T299" s="29"/>
      <c r="U299" s="29"/>
      <c r="V299" s="15">
        <v>1067043</v>
      </c>
      <c r="W299" s="15">
        <v>0</v>
      </c>
      <c r="X299" s="15">
        <v>0</v>
      </c>
      <c r="Y299" s="15">
        <v>-28297</v>
      </c>
      <c r="Z299" s="15">
        <v>0</v>
      </c>
      <c r="AA299" s="15">
        <v>0</v>
      </c>
      <c r="AB299" s="15">
        <v>1038746</v>
      </c>
      <c r="AC299" s="15">
        <v>0</v>
      </c>
      <c r="AD299" s="15">
        <v>0</v>
      </c>
      <c r="AE299" s="15">
        <v>0</v>
      </c>
      <c r="AF299" s="64">
        <v>0</v>
      </c>
      <c r="AG299" s="67">
        <v>0</v>
      </c>
      <c r="AH299" s="66">
        <v>0</v>
      </c>
    </row>
    <row r="300" spans="1:34" s="9" customFormat="1" ht="15" x14ac:dyDescent="0.25">
      <c r="A300" s="11">
        <v>962</v>
      </c>
      <c r="B300" s="12" t="s">
        <v>319</v>
      </c>
      <c r="D300"/>
      <c r="E300"/>
      <c r="F300"/>
      <c r="H300" s="15">
        <v>0</v>
      </c>
      <c r="I300" s="15"/>
      <c r="J300" s="15">
        <v>0</v>
      </c>
      <c r="K300" s="15">
        <v>0</v>
      </c>
      <c r="L300" s="15">
        <v>0</v>
      </c>
      <c r="M300" s="15">
        <v>0</v>
      </c>
      <c r="N300" s="15">
        <v>0</v>
      </c>
      <c r="O300" s="15">
        <v>0</v>
      </c>
      <c r="P300" s="15">
        <v>0</v>
      </c>
      <c r="Q300" s="15">
        <v>0</v>
      </c>
      <c r="R300" s="15">
        <v>0</v>
      </c>
      <c r="S300" s="15">
        <v>0</v>
      </c>
      <c r="T300" s="29"/>
      <c r="U300" s="29"/>
      <c r="V300" s="15">
        <v>0</v>
      </c>
      <c r="W300" s="15">
        <v>0</v>
      </c>
      <c r="X300" s="15">
        <v>0</v>
      </c>
      <c r="Y300" s="15">
        <v>0</v>
      </c>
      <c r="Z300" s="15">
        <v>0</v>
      </c>
      <c r="AA300" s="15">
        <v>0</v>
      </c>
      <c r="AB300" s="15">
        <v>0</v>
      </c>
      <c r="AC300" s="15">
        <v>0</v>
      </c>
      <c r="AD300" s="15">
        <v>0</v>
      </c>
      <c r="AE300" s="15">
        <v>0</v>
      </c>
      <c r="AF300" s="64">
        <v>0</v>
      </c>
      <c r="AG300" s="67">
        <v>0</v>
      </c>
      <c r="AH300" s="66">
        <v>0</v>
      </c>
    </row>
    <row r="301" spans="1:34" s="9" customFormat="1" ht="15" x14ac:dyDescent="0.25">
      <c r="A301" s="11">
        <v>963</v>
      </c>
      <c r="B301" s="12" t="s">
        <v>320</v>
      </c>
      <c r="D301"/>
      <c r="E301"/>
      <c r="F301"/>
      <c r="H301" s="15">
        <v>0</v>
      </c>
      <c r="I301" s="15"/>
      <c r="J301" s="15">
        <v>0</v>
      </c>
      <c r="K301" s="15">
        <v>0</v>
      </c>
      <c r="L301" s="15">
        <v>0</v>
      </c>
      <c r="M301" s="15">
        <v>0</v>
      </c>
      <c r="N301" s="15">
        <v>0</v>
      </c>
      <c r="O301" s="15">
        <v>0</v>
      </c>
      <c r="P301" s="15">
        <v>0</v>
      </c>
      <c r="Q301" s="15">
        <v>0</v>
      </c>
      <c r="R301" s="15">
        <v>0</v>
      </c>
      <c r="S301" s="15">
        <v>0</v>
      </c>
      <c r="T301" s="29"/>
      <c r="U301" s="29"/>
      <c r="V301" s="15">
        <v>0</v>
      </c>
      <c r="W301" s="15">
        <v>0</v>
      </c>
      <c r="X301" s="15">
        <v>0</v>
      </c>
      <c r="Y301" s="15">
        <v>0</v>
      </c>
      <c r="Z301" s="15">
        <v>0</v>
      </c>
      <c r="AA301" s="15">
        <v>0</v>
      </c>
      <c r="AB301" s="15">
        <v>0</v>
      </c>
      <c r="AC301" s="15">
        <v>0</v>
      </c>
      <c r="AD301" s="15">
        <v>0</v>
      </c>
      <c r="AE301" s="15">
        <v>0</v>
      </c>
      <c r="AF301" s="64">
        <v>0</v>
      </c>
      <c r="AG301" s="67">
        <v>0</v>
      </c>
      <c r="AH301" s="66">
        <v>0</v>
      </c>
    </row>
    <row r="302" spans="1:34" s="9" customFormat="1" ht="15" x14ac:dyDescent="0.25">
      <c r="A302" s="11">
        <v>964</v>
      </c>
      <c r="B302" s="12" t="s">
        <v>321</v>
      </c>
      <c r="D302"/>
      <c r="E302"/>
      <c r="F302"/>
      <c r="H302" s="15">
        <v>0</v>
      </c>
      <c r="I302" s="15"/>
      <c r="J302" s="15">
        <v>0</v>
      </c>
      <c r="K302" s="15">
        <v>0</v>
      </c>
      <c r="L302" s="15">
        <v>0</v>
      </c>
      <c r="M302" s="15">
        <v>0</v>
      </c>
      <c r="N302" s="15">
        <v>0</v>
      </c>
      <c r="O302" s="15">
        <v>0</v>
      </c>
      <c r="P302" s="15">
        <v>0</v>
      </c>
      <c r="Q302" s="15">
        <v>0</v>
      </c>
      <c r="R302" s="15">
        <v>0</v>
      </c>
      <c r="S302" s="15">
        <v>0</v>
      </c>
      <c r="T302" s="29"/>
      <c r="U302" s="29"/>
      <c r="V302" s="15">
        <v>0</v>
      </c>
      <c r="W302" s="15">
        <v>0</v>
      </c>
      <c r="X302" s="15">
        <v>0</v>
      </c>
      <c r="Y302" s="15">
        <v>0</v>
      </c>
      <c r="Z302" s="15">
        <v>0</v>
      </c>
      <c r="AA302" s="15">
        <v>0</v>
      </c>
      <c r="AB302" s="15">
        <v>0</v>
      </c>
      <c r="AC302" s="15">
        <v>0</v>
      </c>
      <c r="AD302" s="15">
        <v>0</v>
      </c>
      <c r="AE302" s="15">
        <v>0</v>
      </c>
      <c r="AF302" s="64">
        <v>0</v>
      </c>
      <c r="AG302" s="67">
        <v>0</v>
      </c>
      <c r="AH302" s="66">
        <v>0</v>
      </c>
    </row>
    <row r="303" spans="1:34" s="9" customFormat="1" ht="15" x14ac:dyDescent="0.25">
      <c r="A303" s="11">
        <v>968</v>
      </c>
      <c r="B303" s="12" t="s">
        <v>322</v>
      </c>
      <c r="D303"/>
      <c r="E303"/>
      <c r="F303"/>
      <c r="H303" s="15">
        <v>0</v>
      </c>
      <c r="I303" s="15"/>
      <c r="J303" s="15">
        <v>0</v>
      </c>
      <c r="K303" s="15">
        <v>0</v>
      </c>
      <c r="L303" s="15">
        <v>0</v>
      </c>
      <c r="M303" s="15">
        <v>0</v>
      </c>
      <c r="N303" s="15">
        <v>0</v>
      </c>
      <c r="O303" s="15">
        <v>0</v>
      </c>
      <c r="P303" s="15">
        <v>0</v>
      </c>
      <c r="Q303" s="15">
        <v>0</v>
      </c>
      <c r="R303" s="15">
        <v>0</v>
      </c>
      <c r="S303" s="15">
        <v>0</v>
      </c>
      <c r="T303" s="29"/>
      <c r="U303" s="29"/>
      <c r="V303" s="15">
        <v>0</v>
      </c>
      <c r="W303" s="15">
        <v>0</v>
      </c>
      <c r="X303" s="15">
        <v>0</v>
      </c>
      <c r="Y303" s="15">
        <v>0</v>
      </c>
      <c r="Z303" s="15">
        <v>0</v>
      </c>
      <c r="AA303" s="15">
        <v>0</v>
      </c>
      <c r="AB303" s="15">
        <v>0</v>
      </c>
      <c r="AC303" s="15">
        <v>0</v>
      </c>
      <c r="AD303" s="15">
        <v>0</v>
      </c>
      <c r="AE303" s="15">
        <v>0</v>
      </c>
      <c r="AF303" s="64">
        <v>0</v>
      </c>
      <c r="AG303" s="67">
        <v>0</v>
      </c>
      <c r="AH303" s="66">
        <v>0</v>
      </c>
    </row>
    <row r="304" spans="1:34" s="9" customFormat="1" ht="15" x14ac:dyDescent="0.25">
      <c r="A304" s="11">
        <v>972</v>
      </c>
      <c r="B304" s="12" t="s">
        <v>323</v>
      </c>
      <c r="D304"/>
      <c r="E304"/>
      <c r="F304"/>
      <c r="H304" s="15">
        <v>0</v>
      </c>
      <c r="I304" s="15"/>
      <c r="J304" s="15">
        <v>0</v>
      </c>
      <c r="K304" s="15">
        <v>0</v>
      </c>
      <c r="L304" s="15">
        <v>0</v>
      </c>
      <c r="M304" s="15">
        <v>0</v>
      </c>
      <c r="N304" s="15">
        <v>0</v>
      </c>
      <c r="O304" s="15">
        <v>0</v>
      </c>
      <c r="P304" s="15">
        <v>0</v>
      </c>
      <c r="Q304" s="15">
        <v>0</v>
      </c>
      <c r="R304" s="15">
        <v>0</v>
      </c>
      <c r="S304" s="15">
        <v>0</v>
      </c>
      <c r="T304" s="29"/>
      <c r="U304" s="29"/>
      <c r="V304" s="15">
        <v>0</v>
      </c>
      <c r="W304" s="15">
        <v>0</v>
      </c>
      <c r="X304" s="15">
        <v>0</v>
      </c>
      <c r="Y304" s="15">
        <v>0</v>
      </c>
      <c r="Z304" s="15">
        <v>0</v>
      </c>
      <c r="AA304" s="15">
        <v>0</v>
      </c>
      <c r="AB304" s="15">
        <v>0</v>
      </c>
      <c r="AC304" s="15">
        <v>0</v>
      </c>
      <c r="AD304" s="15">
        <v>0</v>
      </c>
      <c r="AE304" s="15">
        <v>0</v>
      </c>
      <c r="AF304" s="64">
        <v>0</v>
      </c>
      <c r="AG304" s="67">
        <v>0</v>
      </c>
      <c r="AH304" s="66">
        <v>0</v>
      </c>
    </row>
    <row r="305" spans="1:34" s="9" customFormat="1" ht="15" x14ac:dyDescent="0.25">
      <c r="A305" s="11">
        <v>980</v>
      </c>
      <c r="B305" s="12" t="s">
        <v>324</v>
      </c>
      <c r="D305"/>
      <c r="E305"/>
      <c r="F305"/>
      <c r="H305" s="15">
        <v>0</v>
      </c>
      <c r="I305" s="15"/>
      <c r="J305" s="15">
        <v>0</v>
      </c>
      <c r="K305" s="15">
        <v>0</v>
      </c>
      <c r="L305" s="15">
        <v>0</v>
      </c>
      <c r="M305" s="15">
        <v>0</v>
      </c>
      <c r="N305" s="15">
        <v>0</v>
      </c>
      <c r="O305" s="15">
        <v>0</v>
      </c>
      <c r="P305" s="15">
        <v>0</v>
      </c>
      <c r="Q305" s="15">
        <v>0</v>
      </c>
      <c r="R305" s="15">
        <v>0</v>
      </c>
      <c r="S305" s="15">
        <v>0</v>
      </c>
      <c r="T305" s="29"/>
      <c r="U305" s="29"/>
      <c r="V305" s="15">
        <v>0</v>
      </c>
      <c r="W305" s="15">
        <v>0</v>
      </c>
      <c r="X305" s="15">
        <v>0</v>
      </c>
      <c r="Y305" s="15">
        <v>0</v>
      </c>
      <c r="Z305" s="15">
        <v>0</v>
      </c>
      <c r="AA305" s="15">
        <v>0</v>
      </c>
      <c r="AB305" s="15">
        <v>0</v>
      </c>
      <c r="AC305" s="15">
        <v>0</v>
      </c>
      <c r="AD305" s="15">
        <v>0</v>
      </c>
      <c r="AE305" s="15">
        <v>0</v>
      </c>
      <c r="AF305" s="64">
        <v>0</v>
      </c>
      <c r="AG305" s="67">
        <v>0</v>
      </c>
      <c r="AH305" s="66">
        <v>0</v>
      </c>
    </row>
    <row r="306" spans="1:34" s="9" customFormat="1" ht="15" x14ac:dyDescent="0.25">
      <c r="A306" s="11">
        <v>986</v>
      </c>
      <c r="B306" s="12" t="s">
        <v>325</v>
      </c>
      <c r="D306"/>
      <c r="E306"/>
      <c r="F306"/>
      <c r="H306" s="15">
        <v>0</v>
      </c>
      <c r="I306" s="15"/>
      <c r="J306" s="15">
        <v>0</v>
      </c>
      <c r="K306" s="15">
        <v>0</v>
      </c>
      <c r="L306" s="15">
        <v>0</v>
      </c>
      <c r="M306" s="15">
        <v>0</v>
      </c>
      <c r="N306" s="15">
        <v>0</v>
      </c>
      <c r="O306" s="15">
        <v>0</v>
      </c>
      <c r="P306" s="15">
        <v>0</v>
      </c>
      <c r="Q306" s="15">
        <v>0</v>
      </c>
      <c r="R306" s="15">
        <v>0</v>
      </c>
      <c r="S306" s="15">
        <v>0</v>
      </c>
      <c r="T306" s="29"/>
      <c r="U306" s="29"/>
      <c r="V306" s="15">
        <v>0</v>
      </c>
      <c r="W306" s="15">
        <v>0</v>
      </c>
      <c r="X306" s="15">
        <v>0</v>
      </c>
      <c r="Y306" s="15">
        <v>0</v>
      </c>
      <c r="Z306" s="15">
        <v>0</v>
      </c>
      <c r="AA306" s="15">
        <v>0</v>
      </c>
      <c r="AB306" s="15">
        <v>0</v>
      </c>
      <c r="AC306" s="15">
        <v>0</v>
      </c>
      <c r="AD306" s="15">
        <v>0</v>
      </c>
      <c r="AE306" s="15">
        <v>0</v>
      </c>
      <c r="AF306" s="64">
        <v>0</v>
      </c>
      <c r="AG306" s="67">
        <v>0</v>
      </c>
      <c r="AH306" s="66">
        <v>0</v>
      </c>
    </row>
    <row r="307" spans="1:34" s="9" customFormat="1" ht="15" x14ac:dyDescent="0.25">
      <c r="A307" s="11">
        <v>989</v>
      </c>
      <c r="B307" s="12" t="s">
        <v>326</v>
      </c>
      <c r="D307"/>
      <c r="E307"/>
      <c r="F307"/>
      <c r="H307" s="15">
        <v>0</v>
      </c>
      <c r="I307" s="15"/>
      <c r="J307" s="15">
        <v>0</v>
      </c>
      <c r="K307" s="15">
        <v>0</v>
      </c>
      <c r="L307" s="15">
        <v>0</v>
      </c>
      <c r="M307" s="15">
        <v>0</v>
      </c>
      <c r="N307" s="15">
        <v>0</v>
      </c>
      <c r="O307" s="15">
        <v>0</v>
      </c>
      <c r="P307" s="15">
        <v>0</v>
      </c>
      <c r="Q307" s="15">
        <v>0</v>
      </c>
      <c r="R307" s="15">
        <v>0</v>
      </c>
      <c r="S307" s="15">
        <v>0</v>
      </c>
      <c r="T307" s="29"/>
      <c r="U307" s="29"/>
      <c r="V307" s="15">
        <v>0</v>
      </c>
      <c r="W307" s="15">
        <v>0</v>
      </c>
      <c r="X307" s="15">
        <v>0</v>
      </c>
      <c r="Y307" s="15">
        <v>0</v>
      </c>
      <c r="Z307" s="15">
        <v>0</v>
      </c>
      <c r="AA307" s="15">
        <v>0</v>
      </c>
      <c r="AB307" s="15">
        <v>0</v>
      </c>
      <c r="AC307" s="15">
        <v>0</v>
      </c>
      <c r="AD307" s="15">
        <v>0</v>
      </c>
      <c r="AE307" s="15">
        <v>0</v>
      </c>
      <c r="AF307" s="64">
        <v>0</v>
      </c>
      <c r="AG307" s="67">
        <v>0</v>
      </c>
      <c r="AH307" s="66">
        <v>0</v>
      </c>
    </row>
    <row r="308" spans="1:34" s="9" customFormat="1" ht="15" x14ac:dyDescent="0.25">
      <c r="A308" s="11">
        <v>992</v>
      </c>
      <c r="B308" s="12" t="s">
        <v>327</v>
      </c>
      <c r="D308"/>
      <c r="E308"/>
      <c r="F308"/>
      <c r="H308" s="15">
        <v>0</v>
      </c>
      <c r="I308" s="15"/>
      <c r="J308" s="15">
        <v>0</v>
      </c>
      <c r="K308" s="15">
        <v>0</v>
      </c>
      <c r="L308" s="15">
        <v>0</v>
      </c>
      <c r="M308" s="15">
        <v>0</v>
      </c>
      <c r="N308" s="15">
        <v>0</v>
      </c>
      <c r="O308" s="15">
        <v>0</v>
      </c>
      <c r="P308" s="15">
        <v>0</v>
      </c>
      <c r="Q308" s="15">
        <v>0</v>
      </c>
      <c r="R308" s="15">
        <v>0</v>
      </c>
      <c r="S308" s="15">
        <v>0</v>
      </c>
      <c r="T308" s="29"/>
      <c r="U308" s="29"/>
      <c r="V308" s="15">
        <v>0</v>
      </c>
      <c r="W308" s="15">
        <v>0</v>
      </c>
      <c r="X308" s="15">
        <v>0</v>
      </c>
      <c r="Y308" s="15">
        <v>0</v>
      </c>
      <c r="Z308" s="15">
        <v>0</v>
      </c>
      <c r="AA308" s="15">
        <v>0</v>
      </c>
      <c r="AB308" s="15">
        <v>0</v>
      </c>
      <c r="AC308" s="15">
        <v>0</v>
      </c>
      <c r="AD308" s="15">
        <v>0</v>
      </c>
      <c r="AE308" s="15">
        <v>0</v>
      </c>
      <c r="AF308" s="64">
        <v>0</v>
      </c>
      <c r="AG308" s="67">
        <v>0</v>
      </c>
      <c r="AH308" s="66">
        <v>0</v>
      </c>
    </row>
    <row r="309" spans="1:34" s="9" customFormat="1" ht="15" x14ac:dyDescent="0.25">
      <c r="A309" s="11">
        <v>993</v>
      </c>
      <c r="B309" s="12" t="s">
        <v>328</v>
      </c>
      <c r="D309"/>
      <c r="E309"/>
      <c r="F309"/>
      <c r="H309" s="15">
        <v>0</v>
      </c>
      <c r="I309" s="15"/>
      <c r="J309" s="15">
        <v>0</v>
      </c>
      <c r="K309" s="15">
        <v>0</v>
      </c>
      <c r="L309" s="15">
        <v>0</v>
      </c>
      <c r="M309" s="15">
        <v>0</v>
      </c>
      <c r="N309" s="15">
        <v>0</v>
      </c>
      <c r="O309" s="15">
        <v>0</v>
      </c>
      <c r="P309" s="15">
        <v>0</v>
      </c>
      <c r="Q309" s="15">
        <v>0</v>
      </c>
      <c r="R309" s="15">
        <v>0</v>
      </c>
      <c r="S309" s="15">
        <v>0</v>
      </c>
      <c r="T309" s="29"/>
      <c r="U309" s="29"/>
      <c r="V309" s="15">
        <v>0</v>
      </c>
      <c r="W309" s="15">
        <v>0</v>
      </c>
      <c r="X309" s="15">
        <v>0</v>
      </c>
      <c r="Y309" s="15">
        <v>0</v>
      </c>
      <c r="Z309" s="15">
        <v>0</v>
      </c>
      <c r="AA309" s="15">
        <v>0</v>
      </c>
      <c r="AB309" s="15">
        <v>0</v>
      </c>
      <c r="AC309" s="15">
        <v>0</v>
      </c>
      <c r="AD309" s="15">
        <v>0</v>
      </c>
      <c r="AE309" s="15">
        <v>0</v>
      </c>
      <c r="AF309" s="64">
        <v>0</v>
      </c>
      <c r="AG309" s="67">
        <v>0</v>
      </c>
      <c r="AH309" s="66">
        <v>0</v>
      </c>
    </row>
    <row r="310" spans="1:34" s="9" customFormat="1" ht="15" x14ac:dyDescent="0.25">
      <c r="A310" s="11">
        <v>995</v>
      </c>
      <c r="B310" s="12" t="s">
        <v>329</v>
      </c>
      <c r="D310"/>
      <c r="E310"/>
      <c r="F310"/>
      <c r="H310" s="15">
        <v>0</v>
      </c>
      <c r="I310" s="15"/>
      <c r="J310" s="15">
        <v>0</v>
      </c>
      <c r="K310" s="15">
        <v>0</v>
      </c>
      <c r="L310" s="15">
        <v>0</v>
      </c>
      <c r="M310" s="15">
        <v>0</v>
      </c>
      <c r="N310" s="15">
        <v>0</v>
      </c>
      <c r="O310" s="15">
        <v>0</v>
      </c>
      <c r="P310" s="15">
        <v>0</v>
      </c>
      <c r="Q310" s="15">
        <v>0</v>
      </c>
      <c r="R310" s="15">
        <v>0</v>
      </c>
      <c r="S310" s="15">
        <v>0</v>
      </c>
      <c r="T310" s="29"/>
      <c r="U310" s="29"/>
      <c r="V310" s="15">
        <v>0</v>
      </c>
      <c r="W310" s="15">
        <v>0</v>
      </c>
      <c r="X310" s="15">
        <v>0</v>
      </c>
      <c r="Y310" s="15">
        <v>0</v>
      </c>
      <c r="Z310" s="15">
        <v>0</v>
      </c>
      <c r="AA310" s="15">
        <v>0</v>
      </c>
      <c r="AB310" s="15">
        <v>0</v>
      </c>
      <c r="AC310" s="15">
        <v>0</v>
      </c>
      <c r="AD310" s="15">
        <v>0</v>
      </c>
      <c r="AE310" s="15">
        <v>0</v>
      </c>
      <c r="AF310" s="64">
        <v>0</v>
      </c>
      <c r="AG310" s="67">
        <v>0</v>
      </c>
      <c r="AH310" s="66">
        <v>0</v>
      </c>
    </row>
    <row r="311" spans="1:34" s="9" customFormat="1" ht="16.5" x14ac:dyDescent="0.35">
      <c r="A311" s="11">
        <v>999</v>
      </c>
      <c r="B311" s="12" t="s">
        <v>330</v>
      </c>
      <c r="D311"/>
      <c r="E311"/>
      <c r="F311"/>
      <c r="H311" s="68">
        <v>7966474</v>
      </c>
      <c r="I311" s="68"/>
      <c r="J311" s="68">
        <v>572481</v>
      </c>
      <c r="K311" s="68">
        <v>298507</v>
      </c>
      <c r="L311" s="68">
        <v>0</v>
      </c>
      <c r="M311" s="68">
        <v>-287910</v>
      </c>
      <c r="N311" s="68">
        <v>-1551711</v>
      </c>
      <c r="O311" s="68">
        <v>0</v>
      </c>
      <c r="P311" s="68">
        <v>-344981</v>
      </c>
      <c r="Q311" s="68">
        <v>-1313614</v>
      </c>
      <c r="R311" s="68">
        <v>8102988</v>
      </c>
      <c r="S311" s="68">
        <v>6789374</v>
      </c>
      <c r="T311" s="29"/>
      <c r="U311" s="29"/>
      <c r="V311" s="15">
        <v>14899854</v>
      </c>
      <c r="W311" s="15">
        <v>0</v>
      </c>
      <c r="X311" s="15">
        <v>0</v>
      </c>
      <c r="Y311" s="15">
        <v>-395128</v>
      </c>
      <c r="Z311" s="15">
        <v>0</v>
      </c>
      <c r="AA311" s="15">
        <v>0</v>
      </c>
      <c r="AB311" s="15">
        <v>14504726</v>
      </c>
      <c r="AC311" s="15">
        <v>0</v>
      </c>
      <c r="AD311" s="15">
        <v>0</v>
      </c>
      <c r="AE311" s="15">
        <v>0</v>
      </c>
      <c r="AF311" s="64">
        <v>0</v>
      </c>
      <c r="AG311" s="67">
        <v>0</v>
      </c>
      <c r="AH311" s="66">
        <v>0</v>
      </c>
    </row>
    <row r="312" spans="1:34" ht="15" x14ac:dyDescent="0.25">
      <c r="D312"/>
      <c r="E312"/>
      <c r="F312"/>
    </row>
    <row r="313" spans="1:34" s="52" customFormat="1" ht="16.5" x14ac:dyDescent="0.35">
      <c r="A313" s="48" t="s">
        <v>331</v>
      </c>
      <c r="B313" s="69"/>
      <c r="C313" s="70"/>
      <c r="D313"/>
      <c r="E313"/>
      <c r="F313"/>
      <c r="G313" s="70"/>
      <c r="H313" s="51">
        <v>678880423</v>
      </c>
      <c r="I313" s="71">
        <v>0</v>
      </c>
      <c r="J313" s="51">
        <v>47963281</v>
      </c>
      <c r="K313" s="51">
        <v>25009341</v>
      </c>
      <c r="L313" s="51">
        <v>0</v>
      </c>
      <c r="M313" s="51">
        <v>-24121570</v>
      </c>
      <c r="N313" s="51">
        <v>-130004657</v>
      </c>
      <c r="O313" s="51">
        <v>0</v>
      </c>
      <c r="P313" s="51">
        <v>-28903008</v>
      </c>
      <c r="Q313" s="51">
        <v>-110056613</v>
      </c>
      <c r="R313" s="51">
        <v>678880423</v>
      </c>
      <c r="S313" s="51">
        <v>568823810</v>
      </c>
      <c r="T313" s="47"/>
      <c r="U313" s="49"/>
      <c r="V313" s="51">
        <v>1298904464</v>
      </c>
      <c r="W313" s="51">
        <v>0</v>
      </c>
      <c r="X313" s="51">
        <v>0</v>
      </c>
      <c r="Y313" s="51">
        <v>-34445563</v>
      </c>
      <c r="Z313" s="51">
        <v>0</v>
      </c>
      <c r="AA313" s="51">
        <v>0</v>
      </c>
      <c r="AB313" s="51">
        <v>1264458901</v>
      </c>
      <c r="AC313" s="51">
        <v>0</v>
      </c>
      <c r="AD313" s="51">
        <v>0</v>
      </c>
      <c r="AE313" s="51">
        <v>0</v>
      </c>
      <c r="AF313" s="72">
        <v>0</v>
      </c>
      <c r="AG313" s="51">
        <v>0</v>
      </c>
      <c r="AH313" s="72">
        <v>0</v>
      </c>
    </row>
  </sheetData>
  <sheetProtection password="EE0B" sheet="1" objects="1" scenarios="1"/>
  <mergeCells count="2">
    <mergeCell ref="J2:S2"/>
    <mergeCell ref="V2:AH2"/>
  </mergeCells>
  <printOptions horizontalCentered="1"/>
  <pageMargins left="0.2" right="0.2" top="0.25" bottom="0.5" header="0.3" footer="0.3"/>
  <pageSetup scale="80" fitToHeight="0" pageOrder="overThenDown" orientation="landscape" r:id="rId1"/>
  <headerFooter scaleWithDoc="0">
    <oddFooter>&amp;L&amp;Z&amp;F&amp;R&amp;D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O313"/>
  <sheetViews>
    <sheetView showGridLines="0" showRowColHeaders="0" zoomScaleNormal="100" zoomScaleSheetLayoutView="70" workbookViewId="0">
      <pane xSplit="2" ySplit="4" topLeftCell="C5" activePane="bottomRight" state="frozen"/>
      <selection activeCell="A316" sqref="A316"/>
      <selection pane="topRight" activeCell="A316" sqref="A316"/>
      <selection pane="bottomLeft" activeCell="A316" sqref="A316"/>
      <selection pane="bottomRight" activeCell="A316" sqref="A316"/>
    </sheetView>
  </sheetViews>
  <sheetFormatPr defaultColWidth="9.140625" defaultRowHeight="12.75" x14ac:dyDescent="0.2"/>
  <cols>
    <col min="1" max="1" width="11.7109375" style="2" bestFit="1" customWidth="1"/>
    <col min="2" max="2" width="46.7109375" style="12" customWidth="1"/>
    <col min="3" max="3" width="15" style="2" bestFit="1" customWidth="1"/>
    <col min="4" max="4" width="12.140625" style="2" customWidth="1"/>
    <col min="5" max="5" width="15" style="2" bestFit="1" customWidth="1"/>
    <col min="6" max="6" width="12.85546875" style="2" bestFit="1" customWidth="1"/>
    <col min="7" max="7" width="13.5703125" style="2" customWidth="1"/>
    <col min="8" max="8" width="15" style="2" customWidth="1"/>
    <col min="9" max="9" width="13.5703125" style="2" customWidth="1"/>
    <col min="10" max="10" width="14.5703125" style="2" customWidth="1"/>
    <col min="11" max="11" width="13" style="2" customWidth="1"/>
    <col min="12" max="12" width="16" style="2" customWidth="1"/>
    <col min="13" max="13" width="12.140625" style="2" hidden="1" customWidth="1"/>
    <col min="14" max="14" width="15" style="2" hidden="1" customWidth="1"/>
    <col min="15" max="15" width="12.140625" style="2" hidden="1" customWidth="1"/>
    <col min="16" max="16384" width="9.140625" style="2"/>
  </cols>
  <sheetData>
    <row r="1" spans="1:15" ht="15.75" x14ac:dyDescent="0.25">
      <c r="A1" s="1" t="s">
        <v>371</v>
      </c>
      <c r="C1" s="3" t="s">
        <v>1</v>
      </c>
      <c r="D1" s="3" t="s">
        <v>2</v>
      </c>
      <c r="E1" s="3" t="s">
        <v>3</v>
      </c>
      <c r="F1" s="3" t="s">
        <v>4</v>
      </c>
      <c r="G1" s="3" t="s">
        <v>5</v>
      </c>
      <c r="H1" s="3" t="s">
        <v>6</v>
      </c>
      <c r="I1" s="3" t="s">
        <v>7</v>
      </c>
      <c r="J1" s="3" t="s">
        <v>8</v>
      </c>
      <c r="K1" s="3" t="s">
        <v>9</v>
      </c>
      <c r="L1" s="3" t="s">
        <v>10</v>
      </c>
    </row>
    <row r="2" spans="1:15" x14ac:dyDescent="0.2">
      <c r="C2" s="166" t="s">
        <v>348</v>
      </c>
      <c r="D2" s="166"/>
      <c r="E2" s="166"/>
      <c r="F2" s="166"/>
      <c r="G2" s="166"/>
      <c r="H2" s="166"/>
      <c r="I2" s="166"/>
      <c r="J2" s="166"/>
      <c r="K2" s="166"/>
      <c r="L2" s="166"/>
      <c r="M2" s="166"/>
      <c r="N2" s="166"/>
      <c r="O2" s="166"/>
    </row>
    <row r="3" spans="1:15" s="9" customFormat="1" ht="63.75" x14ac:dyDescent="0.2">
      <c r="A3" s="55" t="s">
        <v>18</v>
      </c>
      <c r="B3" s="30" t="s">
        <v>13</v>
      </c>
      <c r="C3" s="57" t="s">
        <v>359</v>
      </c>
      <c r="D3" s="57" t="s">
        <v>360</v>
      </c>
      <c r="E3" s="57" t="s">
        <v>361</v>
      </c>
      <c r="F3" s="57" t="s">
        <v>355</v>
      </c>
      <c r="G3" s="57" t="s">
        <v>362</v>
      </c>
      <c r="H3" s="57" t="s">
        <v>363</v>
      </c>
      <c r="I3" s="59" t="s">
        <v>364</v>
      </c>
      <c r="J3" s="59" t="s">
        <v>365</v>
      </c>
      <c r="K3" s="59" t="s">
        <v>366</v>
      </c>
      <c r="L3" s="59" t="s">
        <v>367</v>
      </c>
      <c r="M3" s="60" t="s">
        <v>368</v>
      </c>
      <c r="N3" s="60" t="s">
        <v>369</v>
      </c>
      <c r="O3" s="60" t="s">
        <v>370</v>
      </c>
    </row>
    <row r="4" spans="1:15" s="9" customFormat="1" x14ac:dyDescent="0.2">
      <c r="A4" s="10"/>
      <c r="B4" s="32"/>
      <c r="C4" s="10"/>
      <c r="D4" s="10"/>
      <c r="E4" s="10"/>
      <c r="F4" s="10"/>
      <c r="G4" s="10"/>
      <c r="H4" s="10"/>
      <c r="I4" s="10"/>
      <c r="J4" s="10"/>
      <c r="K4" s="10"/>
      <c r="L4" s="10"/>
      <c r="M4" s="10"/>
      <c r="N4" s="10"/>
      <c r="O4" s="10"/>
    </row>
    <row r="5" spans="1:15" s="9" customFormat="1" x14ac:dyDescent="0.2">
      <c r="A5" s="61">
        <v>5</v>
      </c>
      <c r="B5" s="62" t="s">
        <v>25</v>
      </c>
      <c r="C5" s="13">
        <v>0</v>
      </c>
      <c r="D5" s="13">
        <v>0</v>
      </c>
      <c r="E5" s="13">
        <v>0</v>
      </c>
      <c r="F5" s="13">
        <v>0</v>
      </c>
      <c r="G5" s="13">
        <v>0</v>
      </c>
      <c r="H5" s="13">
        <v>0</v>
      </c>
      <c r="I5" s="13">
        <v>0</v>
      </c>
      <c r="J5" s="13">
        <v>0</v>
      </c>
      <c r="K5" s="13">
        <v>0</v>
      </c>
      <c r="L5" s="13">
        <v>0</v>
      </c>
      <c r="M5" s="64">
        <v>0</v>
      </c>
      <c r="N5" s="65">
        <v>0</v>
      </c>
      <c r="O5" s="66">
        <v>0</v>
      </c>
    </row>
    <row r="6" spans="1:15" s="9" customFormat="1" x14ac:dyDescent="0.2">
      <c r="A6" s="61">
        <v>6</v>
      </c>
      <c r="B6" s="62" t="s">
        <v>26</v>
      </c>
      <c r="C6" s="15">
        <v>0</v>
      </c>
      <c r="D6" s="15">
        <v>0</v>
      </c>
      <c r="E6" s="15">
        <v>0</v>
      </c>
      <c r="F6" s="15">
        <v>0</v>
      </c>
      <c r="G6" s="15">
        <v>0</v>
      </c>
      <c r="H6" s="15">
        <v>0</v>
      </c>
      <c r="I6" s="15">
        <v>0</v>
      </c>
      <c r="J6" s="15">
        <v>0</v>
      </c>
      <c r="K6" s="15">
        <v>0</v>
      </c>
      <c r="L6" s="15">
        <v>0</v>
      </c>
      <c r="M6" s="64">
        <v>0</v>
      </c>
      <c r="N6" s="67">
        <v>0</v>
      </c>
      <c r="O6" s="66">
        <v>0</v>
      </c>
    </row>
    <row r="7" spans="1:15" s="9" customFormat="1" x14ac:dyDescent="0.2">
      <c r="A7" s="61">
        <v>7</v>
      </c>
      <c r="B7" s="62" t="s">
        <v>27</v>
      </c>
      <c r="C7" s="15">
        <v>0</v>
      </c>
      <c r="D7" s="15">
        <v>0</v>
      </c>
      <c r="E7" s="15">
        <v>0</v>
      </c>
      <c r="F7" s="15">
        <v>0</v>
      </c>
      <c r="G7" s="15">
        <v>0</v>
      </c>
      <c r="H7" s="15">
        <v>0</v>
      </c>
      <c r="I7" s="15">
        <v>0</v>
      </c>
      <c r="J7" s="15">
        <v>0</v>
      </c>
      <c r="K7" s="15">
        <v>0</v>
      </c>
      <c r="L7" s="15">
        <v>0</v>
      </c>
      <c r="M7" s="64">
        <v>0</v>
      </c>
      <c r="N7" s="67">
        <v>0</v>
      </c>
      <c r="O7" s="66">
        <v>0</v>
      </c>
    </row>
    <row r="8" spans="1:15" s="9" customFormat="1" x14ac:dyDescent="0.2">
      <c r="A8" s="61">
        <v>47</v>
      </c>
      <c r="B8" s="62" t="s">
        <v>28</v>
      </c>
      <c r="C8" s="15">
        <v>0</v>
      </c>
      <c r="D8" s="15">
        <v>0</v>
      </c>
      <c r="E8" s="15">
        <v>0</v>
      </c>
      <c r="F8" s="15">
        <v>0</v>
      </c>
      <c r="G8" s="15">
        <v>0</v>
      </c>
      <c r="H8" s="15">
        <v>0</v>
      </c>
      <c r="I8" s="15">
        <v>0</v>
      </c>
      <c r="J8" s="15">
        <v>0</v>
      </c>
      <c r="K8" s="15">
        <v>0</v>
      </c>
      <c r="L8" s="15">
        <v>0</v>
      </c>
      <c r="M8" s="64">
        <v>0</v>
      </c>
      <c r="N8" s="67">
        <v>0</v>
      </c>
      <c r="O8" s="66">
        <v>0</v>
      </c>
    </row>
    <row r="9" spans="1:15" s="9" customFormat="1" x14ac:dyDescent="0.2">
      <c r="A9" s="61">
        <v>48</v>
      </c>
      <c r="B9" s="62" t="s">
        <v>29</v>
      </c>
      <c r="C9" s="15">
        <v>0</v>
      </c>
      <c r="D9" s="15">
        <v>0</v>
      </c>
      <c r="E9" s="15">
        <v>0</v>
      </c>
      <c r="F9" s="15">
        <v>0</v>
      </c>
      <c r="G9" s="15">
        <v>0</v>
      </c>
      <c r="H9" s="15">
        <v>0</v>
      </c>
      <c r="I9" s="15">
        <v>0</v>
      </c>
      <c r="J9" s="15">
        <v>0</v>
      </c>
      <c r="K9" s="15">
        <v>0</v>
      </c>
      <c r="L9" s="15">
        <v>0</v>
      </c>
      <c r="M9" s="64">
        <v>0</v>
      </c>
      <c r="N9" s="67">
        <v>0</v>
      </c>
      <c r="O9" s="66">
        <v>0</v>
      </c>
    </row>
    <row r="10" spans="1:15" s="9" customFormat="1" x14ac:dyDescent="0.2">
      <c r="A10" s="61">
        <v>90</v>
      </c>
      <c r="B10" s="62" t="s">
        <v>30</v>
      </c>
      <c r="C10" s="15">
        <v>1239</v>
      </c>
      <c r="D10" s="15">
        <v>0</v>
      </c>
      <c r="E10" s="15">
        <v>0</v>
      </c>
      <c r="F10" s="15">
        <v>-1239</v>
      </c>
      <c r="G10" s="15">
        <v>0</v>
      </c>
      <c r="H10" s="15">
        <v>0</v>
      </c>
      <c r="I10" s="15">
        <v>0</v>
      </c>
      <c r="J10" s="15">
        <v>0</v>
      </c>
      <c r="K10" s="15">
        <v>0</v>
      </c>
      <c r="L10" s="15">
        <v>24392</v>
      </c>
      <c r="M10" s="64">
        <v>0</v>
      </c>
      <c r="N10" s="67">
        <v>0</v>
      </c>
      <c r="O10" s="66">
        <v>0</v>
      </c>
    </row>
    <row r="11" spans="1:15" s="9" customFormat="1" x14ac:dyDescent="0.2">
      <c r="A11" s="61">
        <v>91</v>
      </c>
      <c r="B11" s="62" t="s">
        <v>31</v>
      </c>
      <c r="C11" s="15">
        <v>1048</v>
      </c>
      <c r="D11" s="15">
        <v>0</v>
      </c>
      <c r="E11" s="15">
        <v>0</v>
      </c>
      <c r="F11" s="15">
        <v>-1048</v>
      </c>
      <c r="G11" s="15">
        <v>0</v>
      </c>
      <c r="H11" s="15">
        <v>0</v>
      </c>
      <c r="I11" s="15">
        <v>0</v>
      </c>
      <c r="J11" s="15">
        <v>0</v>
      </c>
      <c r="K11" s="15">
        <v>0</v>
      </c>
      <c r="L11" s="15">
        <v>20634</v>
      </c>
      <c r="M11" s="64">
        <v>0</v>
      </c>
      <c r="N11" s="67">
        <v>0</v>
      </c>
      <c r="O11" s="66">
        <v>0</v>
      </c>
    </row>
    <row r="12" spans="1:15" s="9" customFormat="1" x14ac:dyDescent="0.2">
      <c r="A12" s="61">
        <v>100</v>
      </c>
      <c r="B12" s="62" t="s">
        <v>32</v>
      </c>
      <c r="C12" s="15">
        <v>33327</v>
      </c>
      <c r="D12" s="15">
        <v>0</v>
      </c>
      <c r="E12" s="15">
        <v>0</v>
      </c>
      <c r="F12" s="15">
        <v>-33327</v>
      </c>
      <c r="G12" s="15">
        <v>0</v>
      </c>
      <c r="H12" s="15">
        <v>0</v>
      </c>
      <c r="I12" s="15">
        <v>0</v>
      </c>
      <c r="J12" s="15">
        <v>0</v>
      </c>
      <c r="K12" s="15">
        <v>0</v>
      </c>
      <c r="L12" s="15">
        <v>655880</v>
      </c>
      <c r="M12" s="64">
        <v>0</v>
      </c>
      <c r="N12" s="67">
        <v>0</v>
      </c>
      <c r="O12" s="66">
        <v>0</v>
      </c>
    </row>
    <row r="13" spans="1:15" s="9" customFormat="1" x14ac:dyDescent="0.2">
      <c r="A13" s="61">
        <v>101</v>
      </c>
      <c r="B13" s="62" t="s">
        <v>33</v>
      </c>
      <c r="C13" s="15">
        <v>69993</v>
      </c>
      <c r="D13" s="15">
        <v>0</v>
      </c>
      <c r="E13" s="15">
        <v>0</v>
      </c>
      <c r="F13" s="15">
        <v>-69993</v>
      </c>
      <c r="G13" s="15">
        <v>0</v>
      </c>
      <c r="H13" s="15">
        <v>0</v>
      </c>
      <c r="I13" s="15">
        <v>0</v>
      </c>
      <c r="J13" s="15">
        <v>0</v>
      </c>
      <c r="K13" s="15">
        <v>0</v>
      </c>
      <c r="L13" s="15">
        <v>1377491</v>
      </c>
      <c r="M13" s="64">
        <v>0</v>
      </c>
      <c r="N13" s="67">
        <v>0</v>
      </c>
      <c r="O13" s="66">
        <v>0</v>
      </c>
    </row>
    <row r="14" spans="1:15" s="9" customFormat="1" x14ac:dyDescent="0.2">
      <c r="A14" s="61">
        <v>102</v>
      </c>
      <c r="B14" s="62" t="s">
        <v>34</v>
      </c>
      <c r="C14" s="15">
        <v>0</v>
      </c>
      <c r="D14" s="15">
        <v>0</v>
      </c>
      <c r="E14" s="15">
        <v>0</v>
      </c>
      <c r="F14" s="15">
        <v>0</v>
      </c>
      <c r="G14" s="15">
        <v>0</v>
      </c>
      <c r="H14" s="15">
        <v>0</v>
      </c>
      <c r="I14" s="15">
        <v>0</v>
      </c>
      <c r="J14" s="15">
        <v>0</v>
      </c>
      <c r="K14" s="15">
        <v>0</v>
      </c>
      <c r="L14" s="15">
        <v>0</v>
      </c>
      <c r="M14" s="64">
        <v>0</v>
      </c>
      <c r="N14" s="67">
        <v>0</v>
      </c>
      <c r="O14" s="66">
        <v>0</v>
      </c>
    </row>
    <row r="15" spans="1:15" s="9" customFormat="1" x14ac:dyDescent="0.2">
      <c r="A15" s="61">
        <v>103</v>
      </c>
      <c r="B15" s="62" t="s">
        <v>35</v>
      </c>
      <c r="C15" s="15">
        <v>109482</v>
      </c>
      <c r="D15" s="15">
        <v>0</v>
      </c>
      <c r="E15" s="15">
        <v>0</v>
      </c>
      <c r="F15" s="15">
        <v>-109482</v>
      </c>
      <c r="G15" s="15">
        <v>0</v>
      </c>
      <c r="H15" s="15">
        <v>0</v>
      </c>
      <c r="I15" s="15">
        <v>0</v>
      </c>
      <c r="J15" s="15">
        <v>0</v>
      </c>
      <c r="K15" s="15">
        <v>0</v>
      </c>
      <c r="L15" s="15">
        <v>2154659</v>
      </c>
      <c r="M15" s="64">
        <v>0</v>
      </c>
      <c r="N15" s="67">
        <v>0</v>
      </c>
      <c r="O15" s="66">
        <v>0</v>
      </c>
    </row>
    <row r="16" spans="1:15" s="9" customFormat="1" x14ac:dyDescent="0.2">
      <c r="A16" s="61">
        <v>107</v>
      </c>
      <c r="B16" s="62" t="s">
        <v>36</v>
      </c>
      <c r="C16" s="15">
        <v>24645</v>
      </c>
      <c r="D16" s="15">
        <v>0</v>
      </c>
      <c r="E16" s="15">
        <v>0</v>
      </c>
      <c r="F16" s="15">
        <v>-24645</v>
      </c>
      <c r="G16" s="15">
        <v>0</v>
      </c>
      <c r="H16" s="15">
        <v>0</v>
      </c>
      <c r="I16" s="15">
        <v>0</v>
      </c>
      <c r="J16" s="15">
        <v>0</v>
      </c>
      <c r="K16" s="15">
        <v>0</v>
      </c>
      <c r="L16" s="15">
        <v>485025</v>
      </c>
      <c r="M16" s="64">
        <v>0</v>
      </c>
      <c r="N16" s="67">
        <v>0</v>
      </c>
      <c r="O16" s="66">
        <v>0</v>
      </c>
    </row>
    <row r="17" spans="1:15" s="9" customFormat="1" x14ac:dyDescent="0.2">
      <c r="A17" s="61">
        <v>109</v>
      </c>
      <c r="B17" s="62" t="s">
        <v>37</v>
      </c>
      <c r="C17" s="15">
        <v>7622</v>
      </c>
      <c r="D17" s="15">
        <v>0</v>
      </c>
      <c r="E17" s="15">
        <v>0</v>
      </c>
      <c r="F17" s="15">
        <v>-7622</v>
      </c>
      <c r="G17" s="15">
        <v>0</v>
      </c>
      <c r="H17" s="15">
        <v>0</v>
      </c>
      <c r="I17" s="15">
        <v>0</v>
      </c>
      <c r="J17" s="15">
        <v>0</v>
      </c>
      <c r="K17" s="15">
        <v>0</v>
      </c>
      <c r="L17" s="15">
        <v>150004</v>
      </c>
      <c r="M17" s="64">
        <v>0</v>
      </c>
      <c r="N17" s="67">
        <v>0</v>
      </c>
      <c r="O17" s="66">
        <v>0</v>
      </c>
    </row>
    <row r="18" spans="1:15" s="9" customFormat="1" x14ac:dyDescent="0.2">
      <c r="A18" s="61">
        <v>110</v>
      </c>
      <c r="B18" s="62" t="s">
        <v>38</v>
      </c>
      <c r="C18" s="15">
        <v>10313</v>
      </c>
      <c r="D18" s="15">
        <v>0</v>
      </c>
      <c r="E18" s="15">
        <v>0</v>
      </c>
      <c r="F18" s="15">
        <v>-10313</v>
      </c>
      <c r="G18" s="15">
        <v>0</v>
      </c>
      <c r="H18" s="15">
        <v>0</v>
      </c>
      <c r="I18" s="15">
        <v>0</v>
      </c>
      <c r="J18" s="15">
        <v>0</v>
      </c>
      <c r="K18" s="15">
        <v>0</v>
      </c>
      <c r="L18" s="15">
        <v>202964</v>
      </c>
      <c r="M18" s="64">
        <v>0</v>
      </c>
      <c r="N18" s="67">
        <v>0</v>
      </c>
      <c r="O18" s="66">
        <v>0</v>
      </c>
    </row>
    <row r="19" spans="1:15" s="9" customFormat="1" x14ac:dyDescent="0.2">
      <c r="A19" s="61">
        <v>111</v>
      </c>
      <c r="B19" s="62" t="s">
        <v>39</v>
      </c>
      <c r="C19" s="15">
        <v>94181</v>
      </c>
      <c r="D19" s="15">
        <v>0</v>
      </c>
      <c r="E19" s="15">
        <v>0</v>
      </c>
      <c r="F19" s="15">
        <v>-94181</v>
      </c>
      <c r="G19" s="15">
        <v>0</v>
      </c>
      <c r="H19" s="15">
        <v>0</v>
      </c>
      <c r="I19" s="15">
        <v>0</v>
      </c>
      <c r="J19" s="15">
        <v>0</v>
      </c>
      <c r="K19" s="15">
        <v>0</v>
      </c>
      <c r="L19" s="15">
        <v>1853528</v>
      </c>
      <c r="M19" s="64">
        <v>0</v>
      </c>
      <c r="N19" s="67">
        <v>0</v>
      </c>
      <c r="O19" s="66">
        <v>0</v>
      </c>
    </row>
    <row r="20" spans="1:15" s="9" customFormat="1" x14ac:dyDescent="0.2">
      <c r="A20" s="61">
        <v>112</v>
      </c>
      <c r="B20" s="62" t="s">
        <v>40</v>
      </c>
      <c r="C20" s="15">
        <v>882</v>
      </c>
      <c r="D20" s="15">
        <v>0</v>
      </c>
      <c r="E20" s="15">
        <v>0</v>
      </c>
      <c r="F20" s="15">
        <v>-882</v>
      </c>
      <c r="G20" s="15">
        <v>0</v>
      </c>
      <c r="H20" s="15">
        <v>0</v>
      </c>
      <c r="I20" s="15">
        <v>0</v>
      </c>
      <c r="J20" s="15">
        <v>0</v>
      </c>
      <c r="K20" s="15">
        <v>0</v>
      </c>
      <c r="L20" s="15">
        <v>17353</v>
      </c>
      <c r="M20" s="64">
        <v>0</v>
      </c>
      <c r="N20" s="67">
        <v>0</v>
      </c>
      <c r="O20" s="66">
        <v>0</v>
      </c>
    </row>
    <row r="21" spans="1:15" s="9" customFormat="1" x14ac:dyDescent="0.2">
      <c r="A21" s="61">
        <v>113</v>
      </c>
      <c r="B21" s="62" t="s">
        <v>41</v>
      </c>
      <c r="C21" s="15">
        <v>62511</v>
      </c>
      <c r="D21" s="15">
        <v>0</v>
      </c>
      <c r="E21" s="15">
        <v>0</v>
      </c>
      <c r="F21" s="15">
        <v>-62511</v>
      </c>
      <c r="G21" s="15">
        <v>0</v>
      </c>
      <c r="H21" s="15">
        <v>0</v>
      </c>
      <c r="I21" s="15">
        <v>0</v>
      </c>
      <c r="J21" s="15">
        <v>0</v>
      </c>
      <c r="K21" s="15">
        <v>0</v>
      </c>
      <c r="L21" s="15">
        <v>1230250</v>
      </c>
      <c r="M21" s="64">
        <v>0</v>
      </c>
      <c r="N21" s="67">
        <v>0</v>
      </c>
      <c r="O21" s="66">
        <v>0</v>
      </c>
    </row>
    <row r="22" spans="1:15" s="9" customFormat="1" x14ac:dyDescent="0.2">
      <c r="A22" s="61">
        <v>114</v>
      </c>
      <c r="B22" s="62" t="s">
        <v>42</v>
      </c>
      <c r="C22" s="15">
        <v>291606</v>
      </c>
      <c r="D22" s="15">
        <v>0</v>
      </c>
      <c r="E22" s="15">
        <v>0</v>
      </c>
      <c r="F22" s="15">
        <v>-291606</v>
      </c>
      <c r="G22" s="15">
        <v>0</v>
      </c>
      <c r="H22" s="15">
        <v>0</v>
      </c>
      <c r="I22" s="15">
        <v>0</v>
      </c>
      <c r="J22" s="15">
        <v>0</v>
      </c>
      <c r="K22" s="15">
        <v>0</v>
      </c>
      <c r="L22" s="15">
        <v>5738931</v>
      </c>
      <c r="M22" s="64">
        <v>0</v>
      </c>
      <c r="N22" s="67">
        <v>0</v>
      </c>
      <c r="O22" s="66">
        <v>0</v>
      </c>
    </row>
    <row r="23" spans="1:15" s="9" customFormat="1" x14ac:dyDescent="0.2">
      <c r="A23" s="61">
        <v>115</v>
      </c>
      <c r="B23" s="62" t="s">
        <v>43</v>
      </c>
      <c r="C23" s="15">
        <v>207483</v>
      </c>
      <c r="D23" s="15">
        <v>0</v>
      </c>
      <c r="E23" s="15">
        <v>0</v>
      </c>
      <c r="F23" s="15">
        <v>-207483</v>
      </c>
      <c r="G23" s="15">
        <v>0</v>
      </c>
      <c r="H23" s="15">
        <v>0</v>
      </c>
      <c r="I23" s="15">
        <v>0</v>
      </c>
      <c r="J23" s="15">
        <v>0</v>
      </c>
      <c r="K23" s="15">
        <v>0</v>
      </c>
      <c r="L23" s="15">
        <v>4083356</v>
      </c>
      <c r="M23" s="64">
        <v>0</v>
      </c>
      <c r="N23" s="67">
        <v>0</v>
      </c>
      <c r="O23" s="66">
        <v>0</v>
      </c>
    </row>
    <row r="24" spans="1:15" s="9" customFormat="1" x14ac:dyDescent="0.2">
      <c r="A24" s="61">
        <v>116</v>
      </c>
      <c r="B24" s="62" t="s">
        <v>44</v>
      </c>
      <c r="C24" s="15">
        <v>50007</v>
      </c>
      <c r="D24" s="15">
        <v>0</v>
      </c>
      <c r="E24" s="15">
        <v>0</v>
      </c>
      <c r="F24" s="15">
        <v>-50007</v>
      </c>
      <c r="G24" s="15">
        <v>0</v>
      </c>
      <c r="H24" s="15">
        <v>0</v>
      </c>
      <c r="I24" s="15">
        <v>0</v>
      </c>
      <c r="J24" s="15">
        <v>0</v>
      </c>
      <c r="K24" s="15">
        <v>0</v>
      </c>
      <c r="L24" s="15">
        <v>984169</v>
      </c>
      <c r="M24" s="64">
        <v>0</v>
      </c>
      <c r="N24" s="67">
        <v>0</v>
      </c>
      <c r="O24" s="66">
        <v>0</v>
      </c>
    </row>
    <row r="25" spans="1:15" s="9" customFormat="1" x14ac:dyDescent="0.2">
      <c r="A25" s="61">
        <v>117</v>
      </c>
      <c r="B25" s="62" t="s">
        <v>45</v>
      </c>
      <c r="C25" s="15">
        <v>28337</v>
      </c>
      <c r="D25" s="15">
        <v>0</v>
      </c>
      <c r="E25" s="15">
        <v>0</v>
      </c>
      <c r="F25" s="15">
        <v>-28337</v>
      </c>
      <c r="G25" s="15">
        <v>0</v>
      </c>
      <c r="H25" s="15">
        <v>0</v>
      </c>
      <c r="I25" s="15">
        <v>0</v>
      </c>
      <c r="J25" s="15">
        <v>0</v>
      </c>
      <c r="K25" s="15">
        <v>0</v>
      </c>
      <c r="L25" s="15">
        <v>557681</v>
      </c>
      <c r="M25" s="64">
        <v>0</v>
      </c>
      <c r="N25" s="67">
        <v>0</v>
      </c>
      <c r="O25" s="66">
        <v>0</v>
      </c>
    </row>
    <row r="26" spans="1:15" s="9" customFormat="1" x14ac:dyDescent="0.2">
      <c r="A26" s="61">
        <v>119</v>
      </c>
      <c r="B26" s="62" t="s">
        <v>46</v>
      </c>
      <c r="C26" s="15">
        <v>1273</v>
      </c>
      <c r="D26" s="15">
        <v>0</v>
      </c>
      <c r="E26" s="15">
        <v>0</v>
      </c>
      <c r="F26" s="15">
        <v>-1273</v>
      </c>
      <c r="G26" s="15">
        <v>0</v>
      </c>
      <c r="H26" s="15">
        <v>0</v>
      </c>
      <c r="I26" s="15">
        <v>0</v>
      </c>
      <c r="J26" s="15">
        <v>0</v>
      </c>
      <c r="K26" s="15">
        <v>0</v>
      </c>
      <c r="L26" s="15">
        <v>25063</v>
      </c>
      <c r="M26" s="64">
        <v>0</v>
      </c>
      <c r="N26" s="67">
        <v>0</v>
      </c>
      <c r="O26" s="66">
        <v>0</v>
      </c>
    </row>
    <row r="27" spans="1:15" s="9" customFormat="1" x14ac:dyDescent="0.2">
      <c r="A27" s="61">
        <v>121</v>
      </c>
      <c r="B27" s="62" t="s">
        <v>47</v>
      </c>
      <c r="C27" s="15">
        <v>11223</v>
      </c>
      <c r="D27" s="15">
        <v>0</v>
      </c>
      <c r="E27" s="15">
        <v>0</v>
      </c>
      <c r="F27" s="15">
        <v>-11223</v>
      </c>
      <c r="G27" s="15">
        <v>0</v>
      </c>
      <c r="H27" s="15">
        <v>0</v>
      </c>
      <c r="I27" s="15">
        <v>0</v>
      </c>
      <c r="J27" s="15">
        <v>0</v>
      </c>
      <c r="K27" s="15">
        <v>0</v>
      </c>
      <c r="L27" s="15">
        <v>220864</v>
      </c>
      <c r="M27" s="64">
        <v>0</v>
      </c>
      <c r="N27" s="67">
        <v>0</v>
      </c>
      <c r="O27" s="66">
        <v>0</v>
      </c>
    </row>
    <row r="28" spans="1:15" s="9" customFormat="1" x14ac:dyDescent="0.2">
      <c r="A28" s="61">
        <v>122</v>
      </c>
      <c r="B28" s="62" t="s">
        <v>48</v>
      </c>
      <c r="C28" s="15">
        <v>12944</v>
      </c>
      <c r="D28" s="15">
        <v>0</v>
      </c>
      <c r="E28" s="15">
        <v>0</v>
      </c>
      <c r="F28" s="15">
        <v>-12944</v>
      </c>
      <c r="G28" s="15">
        <v>0</v>
      </c>
      <c r="H28" s="15">
        <v>0</v>
      </c>
      <c r="I28" s="15">
        <v>0</v>
      </c>
      <c r="J28" s="15">
        <v>0</v>
      </c>
      <c r="K28" s="15">
        <v>0</v>
      </c>
      <c r="L28" s="15">
        <v>254753</v>
      </c>
      <c r="M28" s="64">
        <v>0</v>
      </c>
      <c r="N28" s="67">
        <v>0</v>
      </c>
      <c r="O28" s="66">
        <v>0</v>
      </c>
    </row>
    <row r="29" spans="1:15" s="9" customFormat="1" x14ac:dyDescent="0.2">
      <c r="A29" s="61">
        <v>123</v>
      </c>
      <c r="B29" s="62" t="s">
        <v>49</v>
      </c>
      <c r="C29" s="15">
        <v>75074</v>
      </c>
      <c r="D29" s="15">
        <v>0</v>
      </c>
      <c r="E29" s="15">
        <v>0</v>
      </c>
      <c r="F29" s="15">
        <v>-75074</v>
      </c>
      <c r="G29" s="15">
        <v>0</v>
      </c>
      <c r="H29" s="15">
        <v>0</v>
      </c>
      <c r="I29" s="15">
        <v>0</v>
      </c>
      <c r="J29" s="15">
        <v>0</v>
      </c>
      <c r="K29" s="15">
        <v>0</v>
      </c>
      <c r="L29" s="15">
        <v>1477491</v>
      </c>
      <c r="M29" s="64">
        <v>0</v>
      </c>
      <c r="N29" s="67">
        <v>0</v>
      </c>
      <c r="O29" s="66">
        <v>0</v>
      </c>
    </row>
    <row r="30" spans="1:15" s="9" customFormat="1" x14ac:dyDescent="0.2">
      <c r="A30" s="61">
        <v>124</v>
      </c>
      <c r="B30" s="62" t="s">
        <v>50</v>
      </c>
      <c r="C30" s="15">
        <v>0</v>
      </c>
      <c r="D30" s="15">
        <v>0</v>
      </c>
      <c r="E30" s="15">
        <v>0</v>
      </c>
      <c r="F30" s="15">
        <v>0</v>
      </c>
      <c r="G30" s="15">
        <v>0</v>
      </c>
      <c r="H30" s="15">
        <v>0</v>
      </c>
      <c r="I30" s="15">
        <v>0</v>
      </c>
      <c r="J30" s="15">
        <v>0</v>
      </c>
      <c r="K30" s="15">
        <v>0</v>
      </c>
      <c r="L30" s="15">
        <v>0</v>
      </c>
      <c r="M30" s="64">
        <v>0</v>
      </c>
      <c r="N30" s="67">
        <v>0</v>
      </c>
      <c r="O30" s="66">
        <v>0</v>
      </c>
    </row>
    <row r="31" spans="1:15" s="9" customFormat="1" x14ac:dyDescent="0.2">
      <c r="A31" s="61">
        <v>125</v>
      </c>
      <c r="B31" s="62" t="s">
        <v>51</v>
      </c>
      <c r="C31" s="15">
        <v>19006</v>
      </c>
      <c r="D31" s="15">
        <v>0</v>
      </c>
      <c r="E31" s="15">
        <v>0</v>
      </c>
      <c r="F31" s="15">
        <v>-19006</v>
      </c>
      <c r="G31" s="15">
        <v>0</v>
      </c>
      <c r="H31" s="15">
        <v>0</v>
      </c>
      <c r="I31" s="15">
        <v>0</v>
      </c>
      <c r="J31" s="15">
        <v>0</v>
      </c>
      <c r="K31" s="15">
        <v>0</v>
      </c>
      <c r="L31" s="15">
        <v>374039</v>
      </c>
      <c r="M31" s="64">
        <v>0</v>
      </c>
      <c r="N31" s="67">
        <v>0</v>
      </c>
      <c r="O31" s="66">
        <v>0</v>
      </c>
    </row>
    <row r="32" spans="1:15" s="9" customFormat="1" x14ac:dyDescent="0.2">
      <c r="A32" s="61">
        <v>126</v>
      </c>
      <c r="B32" s="62" t="s">
        <v>52</v>
      </c>
      <c r="C32" s="15">
        <v>0</v>
      </c>
      <c r="D32" s="15">
        <v>0</v>
      </c>
      <c r="E32" s="15">
        <v>0</v>
      </c>
      <c r="F32" s="15">
        <v>0</v>
      </c>
      <c r="G32" s="15">
        <v>0</v>
      </c>
      <c r="H32" s="15">
        <v>0</v>
      </c>
      <c r="I32" s="15">
        <v>0</v>
      </c>
      <c r="J32" s="15">
        <v>0</v>
      </c>
      <c r="K32" s="15">
        <v>0</v>
      </c>
      <c r="L32" s="15">
        <v>0</v>
      </c>
      <c r="M32" s="64">
        <v>0</v>
      </c>
      <c r="N32" s="67">
        <v>0</v>
      </c>
      <c r="O32" s="66">
        <v>0</v>
      </c>
    </row>
    <row r="33" spans="1:15" s="9" customFormat="1" x14ac:dyDescent="0.2">
      <c r="A33" s="61">
        <v>127</v>
      </c>
      <c r="B33" s="62" t="s">
        <v>53</v>
      </c>
      <c r="C33" s="15">
        <v>38371</v>
      </c>
      <c r="D33" s="15">
        <v>0</v>
      </c>
      <c r="E33" s="15">
        <v>0</v>
      </c>
      <c r="F33" s="15">
        <v>-38371</v>
      </c>
      <c r="G33" s="15">
        <v>0</v>
      </c>
      <c r="H33" s="15">
        <v>0</v>
      </c>
      <c r="I33" s="15">
        <v>0</v>
      </c>
      <c r="J33" s="15">
        <v>0</v>
      </c>
      <c r="K33" s="15">
        <v>0</v>
      </c>
      <c r="L33" s="15">
        <v>755159</v>
      </c>
      <c r="M33" s="64">
        <v>0</v>
      </c>
      <c r="N33" s="67">
        <v>0</v>
      </c>
      <c r="O33" s="66">
        <v>0</v>
      </c>
    </row>
    <row r="34" spans="1:15" s="9" customFormat="1" x14ac:dyDescent="0.2">
      <c r="A34" s="61">
        <v>128</v>
      </c>
      <c r="B34" s="62" t="s">
        <v>54</v>
      </c>
      <c r="C34" s="15">
        <v>68166</v>
      </c>
      <c r="D34" s="15">
        <v>0</v>
      </c>
      <c r="E34" s="15">
        <v>0</v>
      </c>
      <c r="F34" s="15">
        <v>-68166</v>
      </c>
      <c r="G34" s="15">
        <v>0</v>
      </c>
      <c r="H34" s="15">
        <v>0</v>
      </c>
      <c r="I34" s="15">
        <v>0</v>
      </c>
      <c r="J34" s="15">
        <v>0</v>
      </c>
      <c r="K34" s="15">
        <v>0</v>
      </c>
      <c r="L34" s="15">
        <v>1341535</v>
      </c>
      <c r="M34" s="64">
        <v>0</v>
      </c>
      <c r="N34" s="67">
        <v>0</v>
      </c>
      <c r="O34" s="66">
        <v>0</v>
      </c>
    </row>
    <row r="35" spans="1:15" s="9" customFormat="1" x14ac:dyDescent="0.2">
      <c r="A35" s="61">
        <v>129</v>
      </c>
      <c r="B35" s="62" t="s">
        <v>55</v>
      </c>
      <c r="C35" s="15">
        <v>34082</v>
      </c>
      <c r="D35" s="15">
        <v>0</v>
      </c>
      <c r="E35" s="15">
        <v>0</v>
      </c>
      <c r="F35" s="15">
        <v>-34082</v>
      </c>
      <c r="G35" s="15">
        <v>0</v>
      </c>
      <c r="H35" s="15">
        <v>0</v>
      </c>
      <c r="I35" s="15">
        <v>0</v>
      </c>
      <c r="J35" s="15">
        <v>0</v>
      </c>
      <c r="K35" s="15">
        <v>0</v>
      </c>
      <c r="L35" s="15">
        <v>670744</v>
      </c>
      <c r="M35" s="64">
        <v>0</v>
      </c>
      <c r="N35" s="67">
        <v>0</v>
      </c>
      <c r="O35" s="66">
        <v>0</v>
      </c>
    </row>
    <row r="36" spans="1:15" s="9" customFormat="1" x14ac:dyDescent="0.2">
      <c r="A36" s="61">
        <v>131</v>
      </c>
      <c r="B36" s="62" t="s">
        <v>56</v>
      </c>
      <c r="C36" s="15">
        <v>0</v>
      </c>
      <c r="D36" s="15">
        <v>0</v>
      </c>
      <c r="E36" s="15">
        <v>0</v>
      </c>
      <c r="F36" s="15">
        <v>0</v>
      </c>
      <c r="G36" s="15">
        <v>0</v>
      </c>
      <c r="H36" s="15">
        <v>0</v>
      </c>
      <c r="I36" s="15">
        <v>0</v>
      </c>
      <c r="J36" s="15">
        <v>0</v>
      </c>
      <c r="K36" s="15">
        <v>0</v>
      </c>
      <c r="L36" s="15">
        <v>0</v>
      </c>
      <c r="M36" s="64">
        <v>0</v>
      </c>
      <c r="N36" s="67">
        <v>0</v>
      </c>
      <c r="O36" s="66">
        <v>0</v>
      </c>
    </row>
    <row r="37" spans="1:15" s="9" customFormat="1" x14ac:dyDescent="0.2">
      <c r="A37" s="61">
        <v>132</v>
      </c>
      <c r="B37" s="62" t="s">
        <v>57</v>
      </c>
      <c r="C37" s="15">
        <v>14636</v>
      </c>
      <c r="D37" s="15">
        <v>0</v>
      </c>
      <c r="E37" s="15">
        <v>0</v>
      </c>
      <c r="F37" s="15">
        <v>-14636</v>
      </c>
      <c r="G37" s="15">
        <v>0</v>
      </c>
      <c r="H37" s="15">
        <v>0</v>
      </c>
      <c r="I37" s="15">
        <v>0</v>
      </c>
      <c r="J37" s="15">
        <v>0</v>
      </c>
      <c r="K37" s="15">
        <v>0</v>
      </c>
      <c r="L37" s="15">
        <v>288031</v>
      </c>
      <c r="M37" s="64">
        <v>0</v>
      </c>
      <c r="N37" s="67">
        <v>0</v>
      </c>
      <c r="O37" s="66">
        <v>0</v>
      </c>
    </row>
    <row r="38" spans="1:15" s="9" customFormat="1" x14ac:dyDescent="0.2">
      <c r="A38" s="61">
        <v>133</v>
      </c>
      <c r="B38" s="62" t="s">
        <v>58</v>
      </c>
      <c r="C38" s="15">
        <v>32311</v>
      </c>
      <c r="D38" s="15">
        <v>0</v>
      </c>
      <c r="E38" s="15">
        <v>0</v>
      </c>
      <c r="F38" s="15">
        <v>-32311</v>
      </c>
      <c r="G38" s="15">
        <v>0</v>
      </c>
      <c r="H38" s="15">
        <v>0</v>
      </c>
      <c r="I38" s="15">
        <v>0</v>
      </c>
      <c r="J38" s="15">
        <v>0</v>
      </c>
      <c r="K38" s="15">
        <v>0</v>
      </c>
      <c r="L38" s="15">
        <v>635898</v>
      </c>
      <c r="M38" s="64">
        <v>0</v>
      </c>
      <c r="N38" s="67">
        <v>0</v>
      </c>
      <c r="O38" s="66">
        <v>0</v>
      </c>
    </row>
    <row r="39" spans="1:15" s="9" customFormat="1" x14ac:dyDescent="0.2">
      <c r="A39" s="61">
        <v>135</v>
      </c>
      <c r="B39" s="62" t="s">
        <v>59</v>
      </c>
      <c r="C39" s="15">
        <v>0</v>
      </c>
      <c r="D39" s="15">
        <v>0</v>
      </c>
      <c r="E39" s="15">
        <v>0</v>
      </c>
      <c r="F39" s="15">
        <v>0</v>
      </c>
      <c r="G39" s="15">
        <v>0</v>
      </c>
      <c r="H39" s="15">
        <v>0</v>
      </c>
      <c r="I39" s="15">
        <v>0</v>
      </c>
      <c r="J39" s="15">
        <v>0</v>
      </c>
      <c r="K39" s="15">
        <v>0</v>
      </c>
      <c r="L39" s="15">
        <v>0</v>
      </c>
      <c r="M39" s="64">
        <v>0</v>
      </c>
      <c r="N39" s="67">
        <v>0</v>
      </c>
      <c r="O39" s="66">
        <v>0</v>
      </c>
    </row>
    <row r="40" spans="1:15" s="9" customFormat="1" x14ac:dyDescent="0.2">
      <c r="A40" s="61">
        <v>136</v>
      </c>
      <c r="B40" s="62" t="s">
        <v>60</v>
      </c>
      <c r="C40" s="15">
        <v>64369</v>
      </c>
      <c r="D40" s="15">
        <v>0</v>
      </c>
      <c r="E40" s="15">
        <v>0</v>
      </c>
      <c r="F40" s="15">
        <v>-64369</v>
      </c>
      <c r="G40" s="15">
        <v>0</v>
      </c>
      <c r="H40" s="15">
        <v>0</v>
      </c>
      <c r="I40" s="15">
        <v>0</v>
      </c>
      <c r="J40" s="15">
        <v>0</v>
      </c>
      <c r="K40" s="15">
        <v>0</v>
      </c>
      <c r="L40" s="15">
        <v>1266804</v>
      </c>
      <c r="M40" s="64">
        <v>0</v>
      </c>
      <c r="N40" s="67">
        <v>0</v>
      </c>
      <c r="O40" s="66">
        <v>0</v>
      </c>
    </row>
    <row r="41" spans="1:15" s="9" customFormat="1" x14ac:dyDescent="0.2">
      <c r="A41" s="61">
        <v>137</v>
      </c>
      <c r="B41" s="62" t="s">
        <v>61</v>
      </c>
      <c r="C41" s="15">
        <v>0</v>
      </c>
      <c r="D41" s="15">
        <v>0</v>
      </c>
      <c r="E41" s="15">
        <v>0</v>
      </c>
      <c r="F41" s="15">
        <v>0</v>
      </c>
      <c r="G41" s="15">
        <v>0</v>
      </c>
      <c r="H41" s="15">
        <v>0</v>
      </c>
      <c r="I41" s="15">
        <v>0</v>
      </c>
      <c r="J41" s="15">
        <v>0</v>
      </c>
      <c r="K41" s="15">
        <v>0</v>
      </c>
      <c r="L41" s="15">
        <v>0</v>
      </c>
      <c r="M41" s="64">
        <v>0</v>
      </c>
      <c r="N41" s="67">
        <v>0</v>
      </c>
      <c r="O41" s="66">
        <v>0</v>
      </c>
    </row>
    <row r="42" spans="1:15" s="9" customFormat="1" x14ac:dyDescent="0.2">
      <c r="A42" s="61">
        <v>138</v>
      </c>
      <c r="B42" s="62" t="s">
        <v>62</v>
      </c>
      <c r="C42" s="15">
        <v>0</v>
      </c>
      <c r="D42" s="15">
        <v>0</v>
      </c>
      <c r="E42" s="15">
        <v>0</v>
      </c>
      <c r="F42" s="15">
        <v>0</v>
      </c>
      <c r="G42" s="15">
        <v>0</v>
      </c>
      <c r="H42" s="15">
        <v>0</v>
      </c>
      <c r="I42" s="15">
        <v>0</v>
      </c>
      <c r="J42" s="15">
        <v>0</v>
      </c>
      <c r="K42" s="15">
        <v>0</v>
      </c>
      <c r="L42" s="15">
        <v>0</v>
      </c>
      <c r="M42" s="64">
        <v>0</v>
      </c>
      <c r="N42" s="67">
        <v>0</v>
      </c>
      <c r="O42" s="66">
        <v>0</v>
      </c>
    </row>
    <row r="43" spans="1:15" s="9" customFormat="1" x14ac:dyDescent="0.2">
      <c r="A43" s="61">
        <v>140</v>
      </c>
      <c r="B43" s="62" t="s">
        <v>63</v>
      </c>
      <c r="C43" s="15">
        <v>35784</v>
      </c>
      <c r="D43" s="15">
        <v>0</v>
      </c>
      <c r="E43" s="15">
        <v>0</v>
      </c>
      <c r="F43" s="15">
        <v>-35784</v>
      </c>
      <c r="G43" s="15">
        <v>0</v>
      </c>
      <c r="H43" s="15">
        <v>0</v>
      </c>
      <c r="I43" s="15">
        <v>0</v>
      </c>
      <c r="J43" s="15">
        <v>0</v>
      </c>
      <c r="K43" s="15">
        <v>0</v>
      </c>
      <c r="L43" s="15">
        <v>704243</v>
      </c>
      <c r="M43" s="64">
        <v>0</v>
      </c>
      <c r="N43" s="67">
        <v>0</v>
      </c>
      <c r="O43" s="66">
        <v>0</v>
      </c>
    </row>
    <row r="44" spans="1:15" s="9" customFormat="1" x14ac:dyDescent="0.2">
      <c r="A44" s="61">
        <v>141</v>
      </c>
      <c r="B44" s="62" t="s">
        <v>64</v>
      </c>
      <c r="C44" s="15">
        <v>123118</v>
      </c>
      <c r="D44" s="15">
        <v>0</v>
      </c>
      <c r="E44" s="15">
        <v>0</v>
      </c>
      <c r="F44" s="15">
        <v>-123118</v>
      </c>
      <c r="G44" s="15">
        <v>0</v>
      </c>
      <c r="H44" s="15">
        <v>0</v>
      </c>
      <c r="I44" s="15">
        <v>0</v>
      </c>
      <c r="J44" s="15">
        <v>0</v>
      </c>
      <c r="K44" s="15">
        <v>0</v>
      </c>
      <c r="L44" s="15">
        <v>2423026</v>
      </c>
      <c r="M44" s="64">
        <v>0</v>
      </c>
      <c r="N44" s="67">
        <v>0</v>
      </c>
      <c r="O44" s="66">
        <v>0</v>
      </c>
    </row>
    <row r="45" spans="1:15" s="9" customFormat="1" x14ac:dyDescent="0.2">
      <c r="A45" s="61">
        <v>142</v>
      </c>
      <c r="B45" s="62" t="s">
        <v>65</v>
      </c>
      <c r="C45" s="15">
        <v>0</v>
      </c>
      <c r="D45" s="15">
        <v>0</v>
      </c>
      <c r="E45" s="15">
        <v>0</v>
      </c>
      <c r="F45" s="15">
        <v>0</v>
      </c>
      <c r="G45" s="15">
        <v>0</v>
      </c>
      <c r="H45" s="15">
        <v>0</v>
      </c>
      <c r="I45" s="15">
        <v>0</v>
      </c>
      <c r="J45" s="15">
        <v>0</v>
      </c>
      <c r="K45" s="15">
        <v>0</v>
      </c>
      <c r="L45" s="15">
        <v>0</v>
      </c>
      <c r="M45" s="64">
        <v>0</v>
      </c>
      <c r="N45" s="67">
        <v>0</v>
      </c>
      <c r="O45" s="66">
        <v>0</v>
      </c>
    </row>
    <row r="46" spans="1:15" s="9" customFormat="1" x14ac:dyDescent="0.2">
      <c r="A46" s="61">
        <v>143</v>
      </c>
      <c r="B46" s="62" t="s">
        <v>66</v>
      </c>
      <c r="C46" s="15">
        <v>7577</v>
      </c>
      <c r="D46" s="15">
        <v>0</v>
      </c>
      <c r="E46" s="15">
        <v>0</v>
      </c>
      <c r="F46" s="15">
        <v>-7577</v>
      </c>
      <c r="G46" s="15">
        <v>0</v>
      </c>
      <c r="H46" s="15">
        <v>0</v>
      </c>
      <c r="I46" s="15">
        <v>0</v>
      </c>
      <c r="J46" s="15">
        <v>0</v>
      </c>
      <c r="K46" s="15">
        <v>0</v>
      </c>
      <c r="L46" s="15">
        <v>149116</v>
      </c>
      <c r="M46" s="64">
        <v>0</v>
      </c>
      <c r="N46" s="67">
        <v>0</v>
      </c>
      <c r="O46" s="66">
        <v>0</v>
      </c>
    </row>
    <row r="47" spans="1:15" s="9" customFormat="1" x14ac:dyDescent="0.2">
      <c r="A47" s="61">
        <v>146</v>
      </c>
      <c r="B47" s="62" t="s">
        <v>67</v>
      </c>
      <c r="C47" s="15">
        <v>18707</v>
      </c>
      <c r="D47" s="15">
        <v>0</v>
      </c>
      <c r="E47" s="15">
        <v>0</v>
      </c>
      <c r="F47" s="15">
        <v>-18707</v>
      </c>
      <c r="G47" s="15">
        <v>0</v>
      </c>
      <c r="H47" s="15">
        <v>0</v>
      </c>
      <c r="I47" s="15">
        <v>0</v>
      </c>
      <c r="J47" s="15">
        <v>0</v>
      </c>
      <c r="K47" s="15">
        <v>0</v>
      </c>
      <c r="L47" s="15">
        <v>368155</v>
      </c>
      <c r="M47" s="64">
        <v>0</v>
      </c>
      <c r="N47" s="67">
        <v>0</v>
      </c>
      <c r="O47" s="66">
        <v>0</v>
      </c>
    </row>
    <row r="48" spans="1:15" s="9" customFormat="1" x14ac:dyDescent="0.2">
      <c r="A48" s="61">
        <v>147</v>
      </c>
      <c r="B48" s="62" t="s">
        <v>68</v>
      </c>
      <c r="C48" s="15">
        <v>11961</v>
      </c>
      <c r="D48" s="15">
        <v>0</v>
      </c>
      <c r="E48" s="15">
        <v>0</v>
      </c>
      <c r="F48" s="15">
        <v>-11961</v>
      </c>
      <c r="G48" s="15">
        <v>0</v>
      </c>
      <c r="H48" s="15">
        <v>0</v>
      </c>
      <c r="I48" s="15">
        <v>0</v>
      </c>
      <c r="J48" s="15">
        <v>0</v>
      </c>
      <c r="K48" s="15">
        <v>0</v>
      </c>
      <c r="L48" s="15">
        <v>235390</v>
      </c>
      <c r="M48" s="64">
        <v>0</v>
      </c>
      <c r="N48" s="67">
        <v>0</v>
      </c>
      <c r="O48" s="66">
        <v>0</v>
      </c>
    </row>
    <row r="49" spans="1:15" s="9" customFormat="1" x14ac:dyDescent="0.2">
      <c r="A49" s="61">
        <v>148</v>
      </c>
      <c r="B49" s="62" t="s">
        <v>69</v>
      </c>
      <c r="C49" s="15">
        <v>2014</v>
      </c>
      <c r="D49" s="15">
        <v>0</v>
      </c>
      <c r="E49" s="15">
        <v>0</v>
      </c>
      <c r="F49" s="15">
        <v>-2014</v>
      </c>
      <c r="G49" s="15">
        <v>0</v>
      </c>
      <c r="H49" s="15">
        <v>0</v>
      </c>
      <c r="I49" s="15">
        <v>0</v>
      </c>
      <c r="J49" s="15">
        <v>0</v>
      </c>
      <c r="K49" s="15">
        <v>0</v>
      </c>
      <c r="L49" s="15">
        <v>39622</v>
      </c>
      <c r="M49" s="64">
        <v>0</v>
      </c>
      <c r="N49" s="67">
        <v>0</v>
      </c>
      <c r="O49" s="66">
        <v>0</v>
      </c>
    </row>
    <row r="50" spans="1:15" s="9" customFormat="1" x14ac:dyDescent="0.2">
      <c r="A50" s="61">
        <v>149</v>
      </c>
      <c r="B50" s="62" t="s">
        <v>70</v>
      </c>
      <c r="C50" s="15">
        <v>0</v>
      </c>
      <c r="D50" s="15">
        <v>0</v>
      </c>
      <c r="E50" s="15">
        <v>0</v>
      </c>
      <c r="F50" s="15">
        <v>0</v>
      </c>
      <c r="G50" s="15">
        <v>0</v>
      </c>
      <c r="H50" s="15">
        <v>0</v>
      </c>
      <c r="I50" s="15">
        <v>0</v>
      </c>
      <c r="J50" s="15">
        <v>0</v>
      </c>
      <c r="K50" s="15">
        <v>0</v>
      </c>
      <c r="L50" s="15">
        <v>0</v>
      </c>
      <c r="M50" s="64">
        <v>0</v>
      </c>
      <c r="N50" s="67">
        <v>0</v>
      </c>
      <c r="O50" s="66">
        <v>0</v>
      </c>
    </row>
    <row r="51" spans="1:15" s="9" customFormat="1" x14ac:dyDescent="0.2">
      <c r="A51" s="61">
        <v>150</v>
      </c>
      <c r="B51" s="62" t="s">
        <v>71</v>
      </c>
      <c r="C51" s="15">
        <v>0</v>
      </c>
      <c r="D51" s="15">
        <v>0</v>
      </c>
      <c r="E51" s="15">
        <v>0</v>
      </c>
      <c r="F51" s="15">
        <v>0</v>
      </c>
      <c r="G51" s="15">
        <v>0</v>
      </c>
      <c r="H51" s="15">
        <v>0</v>
      </c>
      <c r="I51" s="15">
        <v>0</v>
      </c>
      <c r="J51" s="15">
        <v>0</v>
      </c>
      <c r="K51" s="15">
        <v>0</v>
      </c>
      <c r="L51" s="15">
        <v>0</v>
      </c>
      <c r="M51" s="64">
        <v>0</v>
      </c>
      <c r="N51" s="67">
        <v>0</v>
      </c>
      <c r="O51" s="66">
        <v>0</v>
      </c>
    </row>
    <row r="52" spans="1:15" s="9" customFormat="1" x14ac:dyDescent="0.2">
      <c r="A52" s="61">
        <v>151</v>
      </c>
      <c r="B52" s="62" t="s">
        <v>72</v>
      </c>
      <c r="C52" s="15">
        <v>44915</v>
      </c>
      <c r="D52" s="15">
        <v>0</v>
      </c>
      <c r="E52" s="15">
        <v>0</v>
      </c>
      <c r="F52" s="15">
        <v>-44915</v>
      </c>
      <c r="G52" s="15">
        <v>0</v>
      </c>
      <c r="H52" s="15">
        <v>0</v>
      </c>
      <c r="I52" s="15">
        <v>0</v>
      </c>
      <c r="J52" s="15">
        <v>0</v>
      </c>
      <c r="K52" s="15">
        <v>0</v>
      </c>
      <c r="L52" s="15">
        <v>883945</v>
      </c>
      <c r="M52" s="64">
        <v>0</v>
      </c>
      <c r="N52" s="67">
        <v>0</v>
      </c>
      <c r="O52" s="66">
        <v>0</v>
      </c>
    </row>
    <row r="53" spans="1:15" s="9" customFormat="1" x14ac:dyDescent="0.2">
      <c r="A53" s="61">
        <v>152</v>
      </c>
      <c r="B53" s="62" t="s">
        <v>73</v>
      </c>
      <c r="C53" s="15">
        <v>33931</v>
      </c>
      <c r="D53" s="15">
        <v>0</v>
      </c>
      <c r="E53" s="15">
        <v>0</v>
      </c>
      <c r="F53" s="15">
        <v>-33931</v>
      </c>
      <c r="G53" s="15">
        <v>0</v>
      </c>
      <c r="H53" s="15">
        <v>0</v>
      </c>
      <c r="I53" s="15">
        <v>0</v>
      </c>
      <c r="J53" s="15">
        <v>0</v>
      </c>
      <c r="K53" s="15">
        <v>0</v>
      </c>
      <c r="L53" s="15">
        <v>667776</v>
      </c>
      <c r="M53" s="64">
        <v>0</v>
      </c>
      <c r="N53" s="67">
        <v>0</v>
      </c>
      <c r="O53" s="66">
        <v>0</v>
      </c>
    </row>
    <row r="54" spans="1:15" s="9" customFormat="1" x14ac:dyDescent="0.2">
      <c r="A54" s="61">
        <v>154</v>
      </c>
      <c r="B54" s="62" t="s">
        <v>74</v>
      </c>
      <c r="C54" s="15">
        <v>565383</v>
      </c>
      <c r="D54" s="15">
        <v>0</v>
      </c>
      <c r="E54" s="15">
        <v>0</v>
      </c>
      <c r="F54" s="15">
        <v>-565383</v>
      </c>
      <c r="G54" s="15">
        <v>0</v>
      </c>
      <c r="H54" s="15">
        <v>0</v>
      </c>
      <c r="I54" s="15">
        <v>0</v>
      </c>
      <c r="J54" s="15">
        <v>0</v>
      </c>
      <c r="K54" s="15">
        <v>0</v>
      </c>
      <c r="L54" s="15">
        <v>11126983</v>
      </c>
      <c r="M54" s="64">
        <v>0</v>
      </c>
      <c r="N54" s="67">
        <v>0</v>
      </c>
      <c r="O54" s="66">
        <v>0</v>
      </c>
    </row>
    <row r="55" spans="1:15" s="9" customFormat="1" x14ac:dyDescent="0.2">
      <c r="A55" s="61">
        <v>156</v>
      </c>
      <c r="B55" s="62" t="s">
        <v>75</v>
      </c>
      <c r="C55" s="15">
        <v>932609</v>
      </c>
      <c r="D55" s="15">
        <v>0</v>
      </c>
      <c r="E55" s="15">
        <v>0</v>
      </c>
      <c r="F55" s="15">
        <v>-932609</v>
      </c>
      <c r="G55" s="15">
        <v>0</v>
      </c>
      <c r="H55" s="15">
        <v>0</v>
      </c>
      <c r="I55" s="15">
        <v>0</v>
      </c>
      <c r="J55" s="15">
        <v>0</v>
      </c>
      <c r="K55" s="15">
        <v>0</v>
      </c>
      <c r="L55" s="15">
        <v>18354160</v>
      </c>
      <c r="M55" s="64">
        <v>0</v>
      </c>
      <c r="N55" s="67">
        <v>0</v>
      </c>
      <c r="O55" s="66">
        <v>0</v>
      </c>
    </row>
    <row r="56" spans="1:15" s="9" customFormat="1" x14ac:dyDescent="0.2">
      <c r="A56" s="61">
        <v>157</v>
      </c>
      <c r="B56" s="62" t="s">
        <v>76</v>
      </c>
      <c r="C56" s="15">
        <v>4720</v>
      </c>
      <c r="D56" s="15">
        <v>0</v>
      </c>
      <c r="E56" s="15">
        <v>0</v>
      </c>
      <c r="F56" s="15">
        <v>-4720</v>
      </c>
      <c r="G56" s="15">
        <v>0</v>
      </c>
      <c r="H56" s="15">
        <v>0</v>
      </c>
      <c r="I56" s="15">
        <v>0</v>
      </c>
      <c r="J56" s="15">
        <v>0</v>
      </c>
      <c r="K56" s="15">
        <v>0</v>
      </c>
      <c r="L56" s="15">
        <v>92895</v>
      </c>
      <c r="M56" s="64">
        <v>0</v>
      </c>
      <c r="N56" s="67">
        <v>0</v>
      </c>
      <c r="O56" s="66">
        <v>0</v>
      </c>
    </row>
    <row r="57" spans="1:15" s="9" customFormat="1" x14ac:dyDescent="0.2">
      <c r="A57" s="61">
        <v>158</v>
      </c>
      <c r="B57" s="62" t="s">
        <v>422</v>
      </c>
      <c r="C57" s="15">
        <v>0</v>
      </c>
      <c r="D57" s="15">
        <v>0</v>
      </c>
      <c r="E57" s="15">
        <v>0</v>
      </c>
      <c r="F57" s="15">
        <v>0</v>
      </c>
      <c r="G57" s="15">
        <v>0</v>
      </c>
      <c r="H57" s="15">
        <v>0</v>
      </c>
      <c r="I57" s="15">
        <v>0</v>
      </c>
      <c r="J57" s="15">
        <v>0</v>
      </c>
      <c r="K57" s="15">
        <v>0</v>
      </c>
      <c r="L57" s="15">
        <v>0</v>
      </c>
      <c r="M57" s="64">
        <v>0</v>
      </c>
      <c r="N57" s="67">
        <v>0</v>
      </c>
      <c r="O57" s="66">
        <v>0</v>
      </c>
    </row>
    <row r="58" spans="1:15" s="9" customFormat="1" x14ac:dyDescent="0.2">
      <c r="A58" s="61">
        <v>160</v>
      </c>
      <c r="B58" s="62" t="s">
        <v>77</v>
      </c>
      <c r="C58" s="15">
        <v>3087</v>
      </c>
      <c r="D58" s="15">
        <v>0</v>
      </c>
      <c r="E58" s="15">
        <v>0</v>
      </c>
      <c r="F58" s="15">
        <v>-3087</v>
      </c>
      <c r="G58" s="15">
        <v>0</v>
      </c>
      <c r="H58" s="15">
        <v>0</v>
      </c>
      <c r="I58" s="15">
        <v>0</v>
      </c>
      <c r="J58" s="15">
        <v>0</v>
      </c>
      <c r="K58" s="15">
        <v>0</v>
      </c>
      <c r="L58" s="15">
        <v>60757</v>
      </c>
      <c r="M58" s="64">
        <v>0</v>
      </c>
      <c r="N58" s="67">
        <v>0</v>
      </c>
      <c r="O58" s="66">
        <v>0</v>
      </c>
    </row>
    <row r="59" spans="1:15" s="9" customFormat="1" x14ac:dyDescent="0.2">
      <c r="A59" s="61">
        <v>161</v>
      </c>
      <c r="B59" s="62" t="s">
        <v>78</v>
      </c>
      <c r="C59" s="15">
        <v>252491</v>
      </c>
      <c r="D59" s="15">
        <v>0</v>
      </c>
      <c r="E59" s="15">
        <v>0</v>
      </c>
      <c r="F59" s="15">
        <v>-252491</v>
      </c>
      <c r="G59" s="15">
        <v>0</v>
      </c>
      <c r="H59" s="15">
        <v>0</v>
      </c>
      <c r="I59" s="15">
        <v>0</v>
      </c>
      <c r="J59" s="15">
        <v>0</v>
      </c>
      <c r="K59" s="15">
        <v>0</v>
      </c>
      <c r="L59" s="15">
        <v>4969127</v>
      </c>
      <c r="M59" s="64">
        <v>0</v>
      </c>
      <c r="N59" s="67">
        <v>0</v>
      </c>
      <c r="O59" s="66">
        <v>0</v>
      </c>
    </row>
    <row r="60" spans="1:15" s="9" customFormat="1" x14ac:dyDescent="0.2">
      <c r="A60" s="61">
        <v>162</v>
      </c>
      <c r="B60" s="62" t="s">
        <v>79</v>
      </c>
      <c r="C60" s="15">
        <v>524</v>
      </c>
      <c r="D60" s="15">
        <v>0</v>
      </c>
      <c r="E60" s="15">
        <v>0</v>
      </c>
      <c r="F60" s="15">
        <v>-524</v>
      </c>
      <c r="G60" s="15">
        <v>0</v>
      </c>
      <c r="H60" s="15">
        <v>0</v>
      </c>
      <c r="I60" s="15">
        <v>0</v>
      </c>
      <c r="J60" s="15">
        <v>0</v>
      </c>
      <c r="K60" s="15">
        <v>0</v>
      </c>
      <c r="L60" s="15">
        <v>10312</v>
      </c>
      <c r="M60" s="64">
        <v>0</v>
      </c>
      <c r="N60" s="67">
        <v>0</v>
      </c>
      <c r="O60" s="66">
        <v>0</v>
      </c>
    </row>
    <row r="61" spans="1:15" s="9" customFormat="1" x14ac:dyDescent="0.2">
      <c r="A61" s="61">
        <v>163</v>
      </c>
      <c r="B61" s="62" t="s">
        <v>80</v>
      </c>
      <c r="C61" s="15">
        <v>0</v>
      </c>
      <c r="D61" s="15">
        <v>0</v>
      </c>
      <c r="E61" s="15">
        <v>0</v>
      </c>
      <c r="F61" s="15">
        <v>0</v>
      </c>
      <c r="G61" s="15">
        <v>0</v>
      </c>
      <c r="H61" s="15">
        <v>0</v>
      </c>
      <c r="I61" s="15">
        <v>0</v>
      </c>
      <c r="J61" s="15">
        <v>0</v>
      </c>
      <c r="K61" s="15">
        <v>0</v>
      </c>
      <c r="L61" s="15">
        <v>0</v>
      </c>
      <c r="M61" s="64">
        <v>0</v>
      </c>
      <c r="N61" s="67">
        <v>0</v>
      </c>
      <c r="O61" s="66">
        <v>0</v>
      </c>
    </row>
    <row r="62" spans="1:15" s="9" customFormat="1" x14ac:dyDescent="0.2">
      <c r="A62" s="61">
        <v>164</v>
      </c>
      <c r="B62" s="62" t="s">
        <v>81</v>
      </c>
      <c r="C62" s="15">
        <v>2073</v>
      </c>
      <c r="D62" s="15">
        <v>0</v>
      </c>
      <c r="E62" s="15">
        <v>0</v>
      </c>
      <c r="F62" s="15">
        <v>-2073</v>
      </c>
      <c r="G62" s="15">
        <v>0</v>
      </c>
      <c r="H62" s="15">
        <v>0</v>
      </c>
      <c r="I62" s="15">
        <v>0</v>
      </c>
      <c r="J62" s="15">
        <v>0</v>
      </c>
      <c r="K62" s="15">
        <v>0</v>
      </c>
      <c r="L62" s="15">
        <v>40807</v>
      </c>
      <c r="M62" s="64">
        <v>0</v>
      </c>
      <c r="N62" s="67">
        <v>0</v>
      </c>
      <c r="O62" s="66">
        <v>0</v>
      </c>
    </row>
    <row r="63" spans="1:15" s="9" customFormat="1" x14ac:dyDescent="0.2">
      <c r="A63" s="61">
        <v>165</v>
      </c>
      <c r="B63" s="62" t="s">
        <v>82</v>
      </c>
      <c r="C63" s="15">
        <v>28382</v>
      </c>
      <c r="D63" s="15">
        <v>0</v>
      </c>
      <c r="E63" s="15">
        <v>0</v>
      </c>
      <c r="F63" s="15">
        <v>-28382</v>
      </c>
      <c r="G63" s="15">
        <v>0</v>
      </c>
      <c r="H63" s="15">
        <v>0</v>
      </c>
      <c r="I63" s="15">
        <v>0</v>
      </c>
      <c r="J63" s="15">
        <v>0</v>
      </c>
      <c r="K63" s="15">
        <v>0</v>
      </c>
      <c r="L63" s="15">
        <v>558570</v>
      </c>
      <c r="M63" s="64">
        <v>0</v>
      </c>
      <c r="N63" s="67">
        <v>0</v>
      </c>
      <c r="O63" s="66">
        <v>0</v>
      </c>
    </row>
    <row r="64" spans="1:15" s="9" customFormat="1" x14ac:dyDescent="0.2">
      <c r="A64" s="61">
        <v>166</v>
      </c>
      <c r="B64" s="62" t="s">
        <v>83</v>
      </c>
      <c r="C64" s="15">
        <v>5422</v>
      </c>
      <c r="D64" s="15">
        <v>0</v>
      </c>
      <c r="E64" s="15">
        <v>0</v>
      </c>
      <c r="F64" s="15">
        <v>-5422</v>
      </c>
      <c r="G64" s="15">
        <v>0</v>
      </c>
      <c r="H64" s="15">
        <v>0</v>
      </c>
      <c r="I64" s="15">
        <v>0</v>
      </c>
      <c r="J64" s="15">
        <v>0</v>
      </c>
      <c r="K64" s="15">
        <v>0</v>
      </c>
      <c r="L64" s="15">
        <v>106699</v>
      </c>
      <c r="M64" s="64">
        <v>0</v>
      </c>
      <c r="N64" s="67">
        <v>0</v>
      </c>
      <c r="O64" s="66">
        <v>0</v>
      </c>
    </row>
    <row r="65" spans="1:15" s="9" customFormat="1" x14ac:dyDescent="0.2">
      <c r="A65" s="61">
        <v>169</v>
      </c>
      <c r="B65" s="62" t="s">
        <v>84</v>
      </c>
      <c r="C65" s="15">
        <v>0</v>
      </c>
      <c r="D65" s="15">
        <v>0</v>
      </c>
      <c r="E65" s="15">
        <v>0</v>
      </c>
      <c r="F65" s="15">
        <v>0</v>
      </c>
      <c r="G65" s="15">
        <v>0</v>
      </c>
      <c r="H65" s="15">
        <v>0</v>
      </c>
      <c r="I65" s="15">
        <v>0</v>
      </c>
      <c r="J65" s="15">
        <v>0</v>
      </c>
      <c r="K65" s="15">
        <v>0</v>
      </c>
      <c r="L65" s="15">
        <v>0</v>
      </c>
      <c r="M65" s="64">
        <v>0</v>
      </c>
      <c r="N65" s="67">
        <v>0</v>
      </c>
      <c r="O65" s="66">
        <v>0</v>
      </c>
    </row>
    <row r="66" spans="1:15" s="9" customFormat="1" x14ac:dyDescent="0.2">
      <c r="A66" s="61">
        <v>170</v>
      </c>
      <c r="B66" s="62" t="s">
        <v>85</v>
      </c>
      <c r="C66" s="15">
        <v>0</v>
      </c>
      <c r="D66" s="15">
        <v>0</v>
      </c>
      <c r="E66" s="15">
        <v>0</v>
      </c>
      <c r="F66" s="15">
        <v>0</v>
      </c>
      <c r="G66" s="15">
        <v>0</v>
      </c>
      <c r="H66" s="15">
        <v>0</v>
      </c>
      <c r="I66" s="15">
        <v>0</v>
      </c>
      <c r="J66" s="15">
        <v>0</v>
      </c>
      <c r="K66" s="15">
        <v>0</v>
      </c>
      <c r="L66" s="15">
        <v>0</v>
      </c>
      <c r="M66" s="64">
        <v>0</v>
      </c>
      <c r="N66" s="67">
        <v>0</v>
      </c>
      <c r="O66" s="66">
        <v>0</v>
      </c>
    </row>
    <row r="67" spans="1:15" s="9" customFormat="1" x14ac:dyDescent="0.2">
      <c r="A67" s="61">
        <v>171</v>
      </c>
      <c r="B67" s="62" t="s">
        <v>86</v>
      </c>
      <c r="C67" s="15">
        <v>213562</v>
      </c>
      <c r="D67" s="15">
        <v>0</v>
      </c>
      <c r="E67" s="15">
        <v>0</v>
      </c>
      <c r="F67" s="15">
        <v>-213562</v>
      </c>
      <c r="G67" s="15">
        <v>0</v>
      </c>
      <c r="H67" s="15">
        <v>0</v>
      </c>
      <c r="I67" s="15">
        <v>0</v>
      </c>
      <c r="J67" s="15">
        <v>0</v>
      </c>
      <c r="K67" s="15">
        <v>0</v>
      </c>
      <c r="L67" s="15">
        <v>4202993</v>
      </c>
      <c r="M67" s="64">
        <v>0</v>
      </c>
      <c r="N67" s="67">
        <v>0</v>
      </c>
      <c r="O67" s="66">
        <v>0</v>
      </c>
    </row>
    <row r="68" spans="1:15" s="9" customFormat="1" x14ac:dyDescent="0.2">
      <c r="A68" s="61">
        <v>172</v>
      </c>
      <c r="B68" s="62" t="s">
        <v>87</v>
      </c>
      <c r="C68" s="15">
        <v>94790</v>
      </c>
      <c r="D68" s="15">
        <v>0</v>
      </c>
      <c r="E68" s="15">
        <v>0</v>
      </c>
      <c r="F68" s="15">
        <v>-94790</v>
      </c>
      <c r="G68" s="15">
        <v>0</v>
      </c>
      <c r="H68" s="15">
        <v>0</v>
      </c>
      <c r="I68" s="15">
        <v>0</v>
      </c>
      <c r="J68" s="15">
        <v>0</v>
      </c>
      <c r="K68" s="15">
        <v>0</v>
      </c>
      <c r="L68" s="15">
        <v>1865505</v>
      </c>
      <c r="M68" s="64">
        <v>0</v>
      </c>
      <c r="N68" s="67">
        <v>0</v>
      </c>
      <c r="O68" s="66">
        <v>0</v>
      </c>
    </row>
    <row r="69" spans="1:15" s="9" customFormat="1" x14ac:dyDescent="0.2">
      <c r="A69" s="61">
        <v>173</v>
      </c>
      <c r="B69" s="62" t="s">
        <v>88</v>
      </c>
      <c r="C69" s="15">
        <v>0</v>
      </c>
      <c r="D69" s="15">
        <v>0</v>
      </c>
      <c r="E69" s="15">
        <v>0</v>
      </c>
      <c r="F69" s="15">
        <v>0</v>
      </c>
      <c r="G69" s="15">
        <v>0</v>
      </c>
      <c r="H69" s="15">
        <v>0</v>
      </c>
      <c r="I69" s="15">
        <v>0</v>
      </c>
      <c r="J69" s="15">
        <v>0</v>
      </c>
      <c r="K69" s="15">
        <v>0</v>
      </c>
      <c r="L69" s="15">
        <v>0</v>
      </c>
      <c r="M69" s="64">
        <v>0</v>
      </c>
      <c r="N69" s="67">
        <v>0</v>
      </c>
      <c r="O69" s="66">
        <v>0</v>
      </c>
    </row>
    <row r="70" spans="1:15" s="9" customFormat="1" x14ac:dyDescent="0.2">
      <c r="A70" s="61">
        <v>174</v>
      </c>
      <c r="B70" s="62" t="s">
        <v>89</v>
      </c>
      <c r="C70" s="15">
        <v>41902</v>
      </c>
      <c r="D70" s="15">
        <v>0</v>
      </c>
      <c r="E70" s="15">
        <v>0</v>
      </c>
      <c r="F70" s="15">
        <v>-41902</v>
      </c>
      <c r="G70" s="15">
        <v>0</v>
      </c>
      <c r="H70" s="15">
        <v>0</v>
      </c>
      <c r="I70" s="15">
        <v>0</v>
      </c>
      <c r="J70" s="15">
        <v>0</v>
      </c>
      <c r="K70" s="15">
        <v>0</v>
      </c>
      <c r="L70" s="15">
        <v>824639</v>
      </c>
      <c r="M70" s="64">
        <v>0</v>
      </c>
      <c r="N70" s="67">
        <v>0</v>
      </c>
      <c r="O70" s="66">
        <v>0</v>
      </c>
    </row>
    <row r="71" spans="1:15" s="9" customFormat="1" x14ac:dyDescent="0.2">
      <c r="A71" s="61">
        <v>175</v>
      </c>
      <c r="B71" s="62" t="s">
        <v>90</v>
      </c>
      <c r="C71" s="15">
        <v>0</v>
      </c>
      <c r="D71" s="15">
        <v>0</v>
      </c>
      <c r="E71" s="15">
        <v>0</v>
      </c>
      <c r="F71" s="15">
        <v>0</v>
      </c>
      <c r="G71" s="15">
        <v>0</v>
      </c>
      <c r="H71" s="15">
        <v>0</v>
      </c>
      <c r="I71" s="15">
        <v>0</v>
      </c>
      <c r="J71" s="15">
        <v>0</v>
      </c>
      <c r="K71" s="15">
        <v>0</v>
      </c>
      <c r="L71" s="15">
        <v>0</v>
      </c>
      <c r="M71" s="64">
        <v>0</v>
      </c>
      <c r="N71" s="67">
        <v>0</v>
      </c>
      <c r="O71" s="66">
        <v>0</v>
      </c>
    </row>
    <row r="72" spans="1:15" s="9" customFormat="1" x14ac:dyDescent="0.2">
      <c r="A72" s="61">
        <v>180</v>
      </c>
      <c r="B72" s="62" t="s">
        <v>91</v>
      </c>
      <c r="C72" s="15">
        <v>2838</v>
      </c>
      <c r="D72" s="15">
        <v>0</v>
      </c>
      <c r="E72" s="15">
        <v>0</v>
      </c>
      <c r="F72" s="15">
        <v>-2838</v>
      </c>
      <c r="G72" s="15">
        <v>0</v>
      </c>
      <c r="H72" s="15">
        <v>0</v>
      </c>
      <c r="I72" s="15">
        <v>0</v>
      </c>
      <c r="J72" s="15">
        <v>0</v>
      </c>
      <c r="K72" s="15">
        <v>0</v>
      </c>
      <c r="L72" s="15">
        <v>55857</v>
      </c>
      <c r="M72" s="64">
        <v>0</v>
      </c>
      <c r="N72" s="67">
        <v>0</v>
      </c>
      <c r="O72" s="66">
        <v>0</v>
      </c>
    </row>
    <row r="73" spans="1:15" s="9" customFormat="1" x14ac:dyDescent="0.2">
      <c r="A73" s="61">
        <v>181</v>
      </c>
      <c r="B73" s="62" t="s">
        <v>92</v>
      </c>
      <c r="C73" s="15">
        <v>41930</v>
      </c>
      <c r="D73" s="15">
        <v>0</v>
      </c>
      <c r="E73" s="15">
        <v>0</v>
      </c>
      <c r="F73" s="15">
        <v>-41930</v>
      </c>
      <c r="G73" s="15">
        <v>0</v>
      </c>
      <c r="H73" s="15">
        <v>0</v>
      </c>
      <c r="I73" s="15">
        <v>0</v>
      </c>
      <c r="J73" s="15">
        <v>0</v>
      </c>
      <c r="K73" s="15">
        <v>0</v>
      </c>
      <c r="L73" s="15">
        <v>825201</v>
      </c>
      <c r="M73" s="64">
        <v>0</v>
      </c>
      <c r="N73" s="67">
        <v>0</v>
      </c>
      <c r="O73" s="66">
        <v>0</v>
      </c>
    </row>
    <row r="74" spans="1:15" s="9" customFormat="1" x14ac:dyDescent="0.2">
      <c r="A74" s="61">
        <v>182</v>
      </c>
      <c r="B74" s="62" t="s">
        <v>93</v>
      </c>
      <c r="C74" s="15">
        <v>173762</v>
      </c>
      <c r="D74" s="15">
        <v>0</v>
      </c>
      <c r="E74" s="15">
        <v>0</v>
      </c>
      <c r="F74" s="15">
        <v>-173762</v>
      </c>
      <c r="G74" s="15">
        <v>0</v>
      </c>
      <c r="H74" s="15">
        <v>0</v>
      </c>
      <c r="I74" s="15">
        <v>0</v>
      </c>
      <c r="J74" s="15">
        <v>0</v>
      </c>
      <c r="K74" s="15">
        <v>0</v>
      </c>
      <c r="L74" s="15">
        <v>3419710</v>
      </c>
      <c r="M74" s="64">
        <v>0</v>
      </c>
      <c r="N74" s="67">
        <v>0</v>
      </c>
      <c r="O74" s="66">
        <v>0</v>
      </c>
    </row>
    <row r="75" spans="1:15" s="9" customFormat="1" x14ac:dyDescent="0.2">
      <c r="A75" s="61">
        <v>183</v>
      </c>
      <c r="B75" s="62" t="s">
        <v>94</v>
      </c>
      <c r="C75" s="15">
        <v>1115</v>
      </c>
      <c r="D75" s="15">
        <v>0</v>
      </c>
      <c r="E75" s="15">
        <v>0</v>
      </c>
      <c r="F75" s="15">
        <v>-1115</v>
      </c>
      <c r="G75" s="15">
        <v>0</v>
      </c>
      <c r="H75" s="15">
        <v>0</v>
      </c>
      <c r="I75" s="15">
        <v>0</v>
      </c>
      <c r="J75" s="15">
        <v>0</v>
      </c>
      <c r="K75" s="15">
        <v>0</v>
      </c>
      <c r="L75" s="15">
        <v>21939</v>
      </c>
      <c r="M75" s="64">
        <v>0</v>
      </c>
      <c r="N75" s="67">
        <v>0</v>
      </c>
      <c r="O75" s="66">
        <v>0</v>
      </c>
    </row>
    <row r="76" spans="1:15" s="9" customFormat="1" x14ac:dyDescent="0.2">
      <c r="A76" s="61">
        <v>184</v>
      </c>
      <c r="B76" s="62" t="s">
        <v>95</v>
      </c>
      <c r="C76" s="15">
        <v>0</v>
      </c>
      <c r="D76" s="15">
        <v>0</v>
      </c>
      <c r="E76" s="15">
        <v>0</v>
      </c>
      <c r="F76" s="15">
        <v>0</v>
      </c>
      <c r="G76" s="15">
        <v>0</v>
      </c>
      <c r="H76" s="15">
        <v>0</v>
      </c>
      <c r="I76" s="15">
        <v>0</v>
      </c>
      <c r="J76" s="15">
        <v>0</v>
      </c>
      <c r="K76" s="15">
        <v>0</v>
      </c>
      <c r="L76" s="15">
        <v>-2</v>
      </c>
      <c r="M76" s="64">
        <v>0</v>
      </c>
      <c r="N76" s="67">
        <v>0</v>
      </c>
      <c r="O76" s="66">
        <v>0</v>
      </c>
    </row>
    <row r="77" spans="1:15" s="9" customFormat="1" x14ac:dyDescent="0.2">
      <c r="A77" s="61">
        <v>185</v>
      </c>
      <c r="B77" s="62" t="s">
        <v>96</v>
      </c>
      <c r="C77" s="15">
        <v>922</v>
      </c>
      <c r="D77" s="15">
        <v>0</v>
      </c>
      <c r="E77" s="15">
        <v>0</v>
      </c>
      <c r="F77" s="15">
        <v>-922</v>
      </c>
      <c r="G77" s="15">
        <v>0</v>
      </c>
      <c r="H77" s="15">
        <v>0</v>
      </c>
      <c r="I77" s="15">
        <v>0</v>
      </c>
      <c r="J77" s="15">
        <v>0</v>
      </c>
      <c r="K77" s="15">
        <v>0</v>
      </c>
      <c r="L77" s="15">
        <v>18152</v>
      </c>
      <c r="M77" s="64">
        <v>0</v>
      </c>
      <c r="N77" s="67">
        <v>0</v>
      </c>
      <c r="O77" s="66">
        <v>0</v>
      </c>
    </row>
    <row r="78" spans="1:15" s="9" customFormat="1" x14ac:dyDescent="0.2">
      <c r="A78" s="61">
        <v>186</v>
      </c>
      <c r="B78" s="62" t="s">
        <v>97</v>
      </c>
      <c r="C78" s="15">
        <v>1518</v>
      </c>
      <c r="D78" s="15">
        <v>0</v>
      </c>
      <c r="E78" s="15">
        <v>0</v>
      </c>
      <c r="F78" s="15">
        <v>-1518</v>
      </c>
      <c r="G78" s="15">
        <v>0</v>
      </c>
      <c r="H78" s="15">
        <v>0</v>
      </c>
      <c r="I78" s="15">
        <v>0</v>
      </c>
      <c r="J78" s="15">
        <v>0</v>
      </c>
      <c r="K78" s="15">
        <v>0</v>
      </c>
      <c r="L78" s="15">
        <v>29886</v>
      </c>
      <c r="M78" s="64">
        <v>0</v>
      </c>
      <c r="N78" s="67">
        <v>0</v>
      </c>
      <c r="O78" s="66">
        <v>0</v>
      </c>
    </row>
    <row r="79" spans="1:15" s="9" customFormat="1" x14ac:dyDescent="0.2">
      <c r="A79" s="61">
        <v>187</v>
      </c>
      <c r="B79" s="62" t="s">
        <v>98</v>
      </c>
      <c r="C79" s="15">
        <v>1816</v>
      </c>
      <c r="D79" s="15">
        <v>0</v>
      </c>
      <c r="E79" s="15">
        <v>0</v>
      </c>
      <c r="F79" s="15">
        <v>-1816</v>
      </c>
      <c r="G79" s="15">
        <v>0</v>
      </c>
      <c r="H79" s="15">
        <v>0</v>
      </c>
      <c r="I79" s="15">
        <v>0</v>
      </c>
      <c r="J79" s="15">
        <v>0</v>
      </c>
      <c r="K79" s="15">
        <v>0</v>
      </c>
      <c r="L79" s="15">
        <v>35739</v>
      </c>
      <c r="M79" s="64">
        <v>0</v>
      </c>
      <c r="N79" s="67">
        <v>0</v>
      </c>
      <c r="O79" s="66">
        <v>0</v>
      </c>
    </row>
    <row r="80" spans="1:15" s="9" customFormat="1" x14ac:dyDescent="0.2">
      <c r="A80" s="61">
        <v>188</v>
      </c>
      <c r="B80" s="62" t="s">
        <v>99</v>
      </c>
      <c r="C80" s="15">
        <v>990</v>
      </c>
      <c r="D80" s="15">
        <v>0</v>
      </c>
      <c r="E80" s="15">
        <v>0</v>
      </c>
      <c r="F80" s="15">
        <v>-990</v>
      </c>
      <c r="G80" s="15">
        <v>0</v>
      </c>
      <c r="H80" s="15">
        <v>0</v>
      </c>
      <c r="I80" s="15">
        <v>0</v>
      </c>
      <c r="J80" s="15">
        <v>0</v>
      </c>
      <c r="K80" s="15">
        <v>0</v>
      </c>
      <c r="L80" s="15">
        <v>19492</v>
      </c>
      <c r="M80" s="64">
        <v>0</v>
      </c>
      <c r="N80" s="67">
        <v>0</v>
      </c>
      <c r="O80" s="66">
        <v>0</v>
      </c>
    </row>
    <row r="81" spans="1:15" s="9" customFormat="1" x14ac:dyDescent="0.2">
      <c r="A81" s="61">
        <v>190</v>
      </c>
      <c r="B81" s="62" t="s">
        <v>100</v>
      </c>
      <c r="C81" s="15">
        <v>924</v>
      </c>
      <c r="D81" s="15">
        <v>0</v>
      </c>
      <c r="E81" s="15">
        <v>0</v>
      </c>
      <c r="F81" s="15">
        <v>-924</v>
      </c>
      <c r="G81" s="15">
        <v>0</v>
      </c>
      <c r="H81" s="15">
        <v>0</v>
      </c>
      <c r="I81" s="15">
        <v>0</v>
      </c>
      <c r="J81" s="15">
        <v>0</v>
      </c>
      <c r="K81" s="15">
        <v>0</v>
      </c>
      <c r="L81" s="15">
        <v>18181</v>
      </c>
      <c r="M81" s="64">
        <v>0</v>
      </c>
      <c r="N81" s="67">
        <v>0</v>
      </c>
      <c r="O81" s="66">
        <v>0</v>
      </c>
    </row>
    <row r="82" spans="1:15" s="9" customFormat="1" x14ac:dyDescent="0.2">
      <c r="A82" s="61">
        <v>191</v>
      </c>
      <c r="B82" s="62" t="s">
        <v>101</v>
      </c>
      <c r="C82" s="15">
        <v>89753</v>
      </c>
      <c r="D82" s="15">
        <v>0</v>
      </c>
      <c r="E82" s="15">
        <v>0</v>
      </c>
      <c r="F82" s="15">
        <v>-89753</v>
      </c>
      <c r="G82" s="15">
        <v>0</v>
      </c>
      <c r="H82" s="15">
        <v>0</v>
      </c>
      <c r="I82" s="15">
        <v>0</v>
      </c>
      <c r="J82" s="15">
        <v>0</v>
      </c>
      <c r="K82" s="15">
        <v>0</v>
      </c>
      <c r="L82" s="15">
        <v>1766386</v>
      </c>
      <c r="M82" s="64">
        <v>0</v>
      </c>
      <c r="N82" s="67">
        <v>0</v>
      </c>
      <c r="O82" s="66">
        <v>0</v>
      </c>
    </row>
    <row r="83" spans="1:15" s="9" customFormat="1" x14ac:dyDescent="0.2">
      <c r="A83" s="61">
        <v>192</v>
      </c>
      <c r="B83" s="62" t="s">
        <v>102</v>
      </c>
      <c r="C83" s="15">
        <v>1928</v>
      </c>
      <c r="D83" s="15">
        <v>0</v>
      </c>
      <c r="E83" s="15">
        <v>0</v>
      </c>
      <c r="F83" s="15">
        <v>-1928</v>
      </c>
      <c r="G83" s="15">
        <v>0</v>
      </c>
      <c r="H83" s="15">
        <v>0</v>
      </c>
      <c r="I83" s="15">
        <v>0</v>
      </c>
      <c r="J83" s="15">
        <v>0</v>
      </c>
      <c r="K83" s="15">
        <v>0</v>
      </c>
      <c r="L83" s="15">
        <v>37939</v>
      </c>
      <c r="M83" s="64">
        <v>0</v>
      </c>
      <c r="N83" s="67">
        <v>0</v>
      </c>
      <c r="O83" s="66">
        <v>0</v>
      </c>
    </row>
    <row r="84" spans="1:15" s="9" customFormat="1" x14ac:dyDescent="0.2">
      <c r="A84" s="61">
        <v>193</v>
      </c>
      <c r="B84" s="62" t="s">
        <v>103</v>
      </c>
      <c r="C84" s="15">
        <v>915</v>
      </c>
      <c r="D84" s="15">
        <v>0</v>
      </c>
      <c r="E84" s="15">
        <v>0</v>
      </c>
      <c r="F84" s="15">
        <v>-915</v>
      </c>
      <c r="G84" s="15">
        <v>0</v>
      </c>
      <c r="H84" s="15">
        <v>0</v>
      </c>
      <c r="I84" s="15">
        <v>0</v>
      </c>
      <c r="J84" s="15">
        <v>0</v>
      </c>
      <c r="K84" s="15">
        <v>0</v>
      </c>
      <c r="L84" s="15">
        <v>18007</v>
      </c>
      <c r="M84" s="64">
        <v>0</v>
      </c>
      <c r="N84" s="67">
        <v>0</v>
      </c>
      <c r="O84" s="66">
        <v>0</v>
      </c>
    </row>
    <row r="85" spans="1:15" s="9" customFormat="1" x14ac:dyDescent="0.2">
      <c r="A85" s="61">
        <v>194</v>
      </c>
      <c r="B85" s="62" t="s">
        <v>104</v>
      </c>
      <c r="C85" s="15">
        <v>195123</v>
      </c>
      <c r="D85" s="15">
        <v>0</v>
      </c>
      <c r="E85" s="15">
        <v>0</v>
      </c>
      <c r="F85" s="15">
        <v>-195123</v>
      </c>
      <c r="G85" s="15">
        <v>0</v>
      </c>
      <c r="H85" s="15">
        <v>0</v>
      </c>
      <c r="I85" s="15">
        <v>0</v>
      </c>
      <c r="J85" s="15">
        <v>0</v>
      </c>
      <c r="K85" s="15">
        <v>0</v>
      </c>
      <c r="L85" s="15">
        <v>3840117</v>
      </c>
      <c r="M85" s="64">
        <v>0</v>
      </c>
      <c r="N85" s="67">
        <v>0</v>
      </c>
      <c r="O85" s="66">
        <v>0</v>
      </c>
    </row>
    <row r="86" spans="1:15" s="9" customFormat="1" x14ac:dyDescent="0.2">
      <c r="A86" s="61">
        <v>197</v>
      </c>
      <c r="B86" s="62" t="s">
        <v>105</v>
      </c>
      <c r="C86" s="15">
        <v>0</v>
      </c>
      <c r="D86" s="15">
        <v>0</v>
      </c>
      <c r="E86" s="15">
        <v>0</v>
      </c>
      <c r="F86" s="15">
        <v>0</v>
      </c>
      <c r="G86" s="15">
        <v>0</v>
      </c>
      <c r="H86" s="15">
        <v>0</v>
      </c>
      <c r="I86" s="15">
        <v>0</v>
      </c>
      <c r="J86" s="15">
        <v>0</v>
      </c>
      <c r="K86" s="15">
        <v>0</v>
      </c>
      <c r="L86" s="15">
        <v>0</v>
      </c>
      <c r="M86" s="64">
        <v>0</v>
      </c>
      <c r="N86" s="67">
        <v>0</v>
      </c>
      <c r="O86" s="66">
        <v>0</v>
      </c>
    </row>
    <row r="87" spans="1:15" s="9" customFormat="1" x14ac:dyDescent="0.2">
      <c r="A87" s="61">
        <v>199</v>
      </c>
      <c r="B87" s="62" t="s">
        <v>106</v>
      </c>
      <c r="C87" s="15">
        <v>140066</v>
      </c>
      <c r="D87" s="15">
        <v>0</v>
      </c>
      <c r="E87" s="15">
        <v>0</v>
      </c>
      <c r="F87" s="15">
        <v>-140066</v>
      </c>
      <c r="G87" s="15">
        <v>0</v>
      </c>
      <c r="H87" s="15">
        <v>0</v>
      </c>
      <c r="I87" s="15">
        <v>0</v>
      </c>
      <c r="J87" s="15">
        <v>0</v>
      </c>
      <c r="K87" s="15">
        <v>0</v>
      </c>
      <c r="L87" s="15">
        <v>2756563</v>
      </c>
      <c r="M87" s="64">
        <v>0</v>
      </c>
      <c r="N87" s="67">
        <v>0</v>
      </c>
      <c r="O87" s="66">
        <v>0</v>
      </c>
    </row>
    <row r="88" spans="1:15" s="9" customFormat="1" x14ac:dyDescent="0.2">
      <c r="A88" s="61">
        <v>200</v>
      </c>
      <c r="B88" s="62" t="s">
        <v>107</v>
      </c>
      <c r="C88" s="15">
        <v>4247</v>
      </c>
      <c r="D88" s="15">
        <v>0</v>
      </c>
      <c r="E88" s="15">
        <v>0</v>
      </c>
      <c r="F88" s="15">
        <v>-4247</v>
      </c>
      <c r="G88" s="15">
        <v>0</v>
      </c>
      <c r="H88" s="15">
        <v>0</v>
      </c>
      <c r="I88" s="15">
        <v>0</v>
      </c>
      <c r="J88" s="15">
        <v>0</v>
      </c>
      <c r="K88" s="15">
        <v>0</v>
      </c>
      <c r="L88" s="15">
        <v>83574</v>
      </c>
      <c r="M88" s="64">
        <v>0</v>
      </c>
      <c r="N88" s="67">
        <v>0</v>
      </c>
      <c r="O88" s="66">
        <v>0</v>
      </c>
    </row>
    <row r="89" spans="1:15" s="9" customFormat="1" x14ac:dyDescent="0.2">
      <c r="A89" s="61">
        <v>201</v>
      </c>
      <c r="B89" s="62" t="s">
        <v>108</v>
      </c>
      <c r="C89" s="15">
        <v>94609</v>
      </c>
      <c r="D89" s="15">
        <v>0</v>
      </c>
      <c r="E89" s="15">
        <v>0</v>
      </c>
      <c r="F89" s="15">
        <v>-94609</v>
      </c>
      <c r="G89" s="15">
        <v>0</v>
      </c>
      <c r="H89" s="15">
        <v>0</v>
      </c>
      <c r="I89" s="15">
        <v>0</v>
      </c>
      <c r="J89" s="15">
        <v>0</v>
      </c>
      <c r="K89" s="15">
        <v>0</v>
      </c>
      <c r="L89" s="15">
        <v>1861951</v>
      </c>
      <c r="M89" s="64">
        <v>0</v>
      </c>
      <c r="N89" s="67">
        <v>0</v>
      </c>
      <c r="O89" s="66">
        <v>0</v>
      </c>
    </row>
    <row r="90" spans="1:15" s="9" customFormat="1" x14ac:dyDescent="0.2">
      <c r="A90" s="61">
        <v>202</v>
      </c>
      <c r="B90" s="62" t="s">
        <v>109</v>
      </c>
      <c r="C90" s="15">
        <v>31467</v>
      </c>
      <c r="D90" s="15">
        <v>0</v>
      </c>
      <c r="E90" s="15">
        <v>0</v>
      </c>
      <c r="F90" s="15">
        <v>-31467</v>
      </c>
      <c r="G90" s="15">
        <v>0</v>
      </c>
      <c r="H90" s="15">
        <v>0</v>
      </c>
      <c r="I90" s="15">
        <v>0</v>
      </c>
      <c r="J90" s="15">
        <v>0</v>
      </c>
      <c r="K90" s="15">
        <v>0</v>
      </c>
      <c r="L90" s="15">
        <v>619286</v>
      </c>
      <c r="M90" s="64">
        <v>0</v>
      </c>
      <c r="N90" s="67">
        <v>0</v>
      </c>
      <c r="O90" s="66">
        <v>0</v>
      </c>
    </row>
    <row r="91" spans="1:15" s="9" customFormat="1" x14ac:dyDescent="0.2">
      <c r="A91" s="61">
        <v>203</v>
      </c>
      <c r="B91" s="62" t="s">
        <v>110</v>
      </c>
      <c r="C91" s="15">
        <v>70180</v>
      </c>
      <c r="D91" s="15">
        <v>0</v>
      </c>
      <c r="E91" s="15">
        <v>0</v>
      </c>
      <c r="F91" s="15">
        <v>-70180</v>
      </c>
      <c r="G91" s="15">
        <v>0</v>
      </c>
      <c r="H91" s="15">
        <v>0</v>
      </c>
      <c r="I91" s="15">
        <v>0</v>
      </c>
      <c r="J91" s="15">
        <v>0</v>
      </c>
      <c r="K91" s="15">
        <v>0</v>
      </c>
      <c r="L91" s="15">
        <v>1381168</v>
      </c>
      <c r="M91" s="64">
        <v>0</v>
      </c>
      <c r="N91" s="67">
        <v>0</v>
      </c>
      <c r="O91" s="66">
        <v>0</v>
      </c>
    </row>
    <row r="92" spans="1:15" s="9" customFormat="1" x14ac:dyDescent="0.2">
      <c r="A92" s="61">
        <v>204</v>
      </c>
      <c r="B92" s="62" t="s">
        <v>111</v>
      </c>
      <c r="C92" s="15">
        <v>665421</v>
      </c>
      <c r="D92" s="15">
        <v>0</v>
      </c>
      <c r="E92" s="15">
        <v>0</v>
      </c>
      <c r="F92" s="15">
        <v>-665421</v>
      </c>
      <c r="G92" s="15">
        <v>0</v>
      </c>
      <c r="H92" s="15">
        <v>0</v>
      </c>
      <c r="I92" s="15">
        <v>0</v>
      </c>
      <c r="J92" s="15">
        <v>0</v>
      </c>
      <c r="K92" s="15">
        <v>0</v>
      </c>
      <c r="L92" s="15">
        <v>13095783</v>
      </c>
      <c r="M92" s="64">
        <v>0</v>
      </c>
      <c r="N92" s="67">
        <v>0</v>
      </c>
      <c r="O92" s="66">
        <v>0</v>
      </c>
    </row>
    <row r="93" spans="1:15" s="9" customFormat="1" x14ac:dyDescent="0.2">
      <c r="A93" s="61">
        <v>206</v>
      </c>
      <c r="B93" s="62" t="s">
        <v>112</v>
      </c>
      <c r="C93" s="15">
        <v>101019</v>
      </c>
      <c r="D93" s="15">
        <v>0</v>
      </c>
      <c r="E93" s="15">
        <v>0</v>
      </c>
      <c r="F93" s="15">
        <v>-101019</v>
      </c>
      <c r="G93" s="15">
        <v>0</v>
      </c>
      <c r="H93" s="15">
        <v>0</v>
      </c>
      <c r="I93" s="15">
        <v>0</v>
      </c>
      <c r="J93" s="15">
        <v>0</v>
      </c>
      <c r="K93" s="15">
        <v>0</v>
      </c>
      <c r="L93" s="15">
        <v>1988099</v>
      </c>
      <c r="M93" s="64">
        <v>0</v>
      </c>
      <c r="N93" s="67">
        <v>0</v>
      </c>
      <c r="O93" s="66">
        <v>0</v>
      </c>
    </row>
    <row r="94" spans="1:15" s="9" customFormat="1" x14ac:dyDescent="0.2">
      <c r="A94" s="61">
        <v>207</v>
      </c>
      <c r="B94" s="62" t="s">
        <v>113</v>
      </c>
      <c r="C94" s="15">
        <v>0</v>
      </c>
      <c r="D94" s="15">
        <v>0</v>
      </c>
      <c r="E94" s="15">
        <v>0</v>
      </c>
      <c r="F94" s="15">
        <v>0</v>
      </c>
      <c r="G94" s="15">
        <v>0</v>
      </c>
      <c r="H94" s="15">
        <v>0</v>
      </c>
      <c r="I94" s="15">
        <v>0</v>
      </c>
      <c r="J94" s="15">
        <v>0</v>
      </c>
      <c r="K94" s="15">
        <v>0</v>
      </c>
      <c r="L94" s="15">
        <v>0</v>
      </c>
      <c r="M94" s="64">
        <v>0</v>
      </c>
      <c r="N94" s="67">
        <v>0</v>
      </c>
      <c r="O94" s="66">
        <v>0</v>
      </c>
    </row>
    <row r="95" spans="1:15" s="9" customFormat="1" x14ac:dyDescent="0.2">
      <c r="A95" s="61">
        <v>208</v>
      </c>
      <c r="B95" s="62" t="s">
        <v>114</v>
      </c>
      <c r="C95" s="15">
        <v>2310195</v>
      </c>
      <c r="D95" s="15">
        <v>0</v>
      </c>
      <c r="E95" s="15">
        <v>0</v>
      </c>
      <c r="F95" s="15">
        <v>-2310195</v>
      </c>
      <c r="G95" s="15">
        <v>0</v>
      </c>
      <c r="H95" s="15">
        <v>0</v>
      </c>
      <c r="I95" s="15">
        <v>0</v>
      </c>
      <c r="J95" s="15">
        <v>0</v>
      </c>
      <c r="K95" s="15">
        <v>0</v>
      </c>
      <c r="L95" s="15">
        <v>45465651</v>
      </c>
      <c r="M95" s="64">
        <v>0</v>
      </c>
      <c r="N95" s="67">
        <v>0</v>
      </c>
      <c r="O95" s="66">
        <v>0</v>
      </c>
    </row>
    <row r="96" spans="1:15" s="9" customFormat="1" x14ac:dyDescent="0.2">
      <c r="A96" s="61">
        <v>209</v>
      </c>
      <c r="B96" s="62" t="s">
        <v>115</v>
      </c>
      <c r="C96" s="15">
        <v>0</v>
      </c>
      <c r="D96" s="15">
        <v>0</v>
      </c>
      <c r="E96" s="15">
        <v>0</v>
      </c>
      <c r="F96" s="15">
        <v>0</v>
      </c>
      <c r="G96" s="15">
        <v>0</v>
      </c>
      <c r="H96" s="15">
        <v>0</v>
      </c>
      <c r="I96" s="15">
        <v>0</v>
      </c>
      <c r="J96" s="15">
        <v>0</v>
      </c>
      <c r="K96" s="15">
        <v>0</v>
      </c>
      <c r="L96" s="15">
        <v>0</v>
      </c>
      <c r="M96" s="64">
        <v>0</v>
      </c>
      <c r="N96" s="67">
        <v>0</v>
      </c>
      <c r="O96" s="66">
        <v>0</v>
      </c>
    </row>
    <row r="97" spans="1:15" s="9" customFormat="1" x14ac:dyDescent="0.2">
      <c r="A97" s="61">
        <v>211</v>
      </c>
      <c r="B97" s="62" t="s">
        <v>116</v>
      </c>
      <c r="C97" s="15">
        <v>185991</v>
      </c>
      <c r="D97" s="15">
        <v>0</v>
      </c>
      <c r="E97" s="15">
        <v>0</v>
      </c>
      <c r="F97" s="15">
        <v>-185991</v>
      </c>
      <c r="G97" s="15">
        <v>0</v>
      </c>
      <c r="H97" s="15">
        <v>0</v>
      </c>
      <c r="I97" s="15">
        <v>0</v>
      </c>
      <c r="J97" s="15">
        <v>0</v>
      </c>
      <c r="K97" s="15">
        <v>0</v>
      </c>
      <c r="L97" s="15">
        <v>3660385</v>
      </c>
      <c r="M97" s="64">
        <v>0</v>
      </c>
      <c r="N97" s="67">
        <v>0</v>
      </c>
      <c r="O97" s="66">
        <v>0</v>
      </c>
    </row>
    <row r="98" spans="1:15" s="9" customFormat="1" x14ac:dyDescent="0.2">
      <c r="A98" s="61">
        <v>212</v>
      </c>
      <c r="B98" s="62" t="s">
        <v>117</v>
      </c>
      <c r="C98" s="15">
        <v>188813</v>
      </c>
      <c r="D98" s="15">
        <v>0</v>
      </c>
      <c r="E98" s="15">
        <v>0</v>
      </c>
      <c r="F98" s="15">
        <v>-188813</v>
      </c>
      <c r="G98" s="15">
        <v>0</v>
      </c>
      <c r="H98" s="15">
        <v>0</v>
      </c>
      <c r="I98" s="15">
        <v>0</v>
      </c>
      <c r="J98" s="15">
        <v>0</v>
      </c>
      <c r="K98" s="15">
        <v>0</v>
      </c>
      <c r="L98" s="15">
        <v>3715914</v>
      </c>
      <c r="M98" s="64">
        <v>0</v>
      </c>
      <c r="N98" s="67">
        <v>0</v>
      </c>
      <c r="O98" s="66">
        <v>0</v>
      </c>
    </row>
    <row r="99" spans="1:15" s="9" customFormat="1" x14ac:dyDescent="0.2">
      <c r="A99" s="61">
        <v>213</v>
      </c>
      <c r="B99" s="62" t="s">
        <v>118</v>
      </c>
      <c r="C99" s="15">
        <v>247308</v>
      </c>
      <c r="D99" s="15">
        <v>0</v>
      </c>
      <c r="E99" s="15">
        <v>0</v>
      </c>
      <c r="F99" s="15">
        <v>-247308</v>
      </c>
      <c r="G99" s="15">
        <v>0</v>
      </c>
      <c r="H99" s="15">
        <v>0</v>
      </c>
      <c r="I99" s="15">
        <v>0</v>
      </c>
      <c r="J99" s="15">
        <v>0</v>
      </c>
      <c r="K99" s="15">
        <v>0</v>
      </c>
      <c r="L99" s="15">
        <v>4867120</v>
      </c>
      <c r="M99" s="64">
        <v>0</v>
      </c>
      <c r="N99" s="67">
        <v>0</v>
      </c>
      <c r="O99" s="66">
        <v>0</v>
      </c>
    </row>
    <row r="100" spans="1:15" s="9" customFormat="1" x14ac:dyDescent="0.2">
      <c r="A100" s="61">
        <v>214</v>
      </c>
      <c r="B100" s="62" t="s">
        <v>119</v>
      </c>
      <c r="C100" s="15">
        <v>253897</v>
      </c>
      <c r="D100" s="15">
        <v>0</v>
      </c>
      <c r="E100" s="15">
        <v>0</v>
      </c>
      <c r="F100" s="15">
        <v>-253897</v>
      </c>
      <c r="G100" s="15">
        <v>0</v>
      </c>
      <c r="H100" s="15">
        <v>0</v>
      </c>
      <c r="I100" s="15">
        <v>0</v>
      </c>
      <c r="J100" s="15">
        <v>0</v>
      </c>
      <c r="K100" s="15">
        <v>0</v>
      </c>
      <c r="L100" s="15">
        <v>4996810</v>
      </c>
      <c r="M100" s="64">
        <v>0</v>
      </c>
      <c r="N100" s="67">
        <v>0</v>
      </c>
      <c r="O100" s="66">
        <v>0</v>
      </c>
    </row>
    <row r="101" spans="1:15" s="9" customFormat="1" x14ac:dyDescent="0.2">
      <c r="A101" s="61">
        <v>215</v>
      </c>
      <c r="B101" s="62" t="s">
        <v>120</v>
      </c>
      <c r="C101" s="15">
        <v>211290</v>
      </c>
      <c r="D101" s="15">
        <v>0</v>
      </c>
      <c r="E101" s="15">
        <v>0</v>
      </c>
      <c r="F101" s="15">
        <v>-211290</v>
      </c>
      <c r="G101" s="15">
        <v>0</v>
      </c>
      <c r="H101" s="15">
        <v>0</v>
      </c>
      <c r="I101" s="15">
        <v>0</v>
      </c>
      <c r="J101" s="15">
        <v>0</v>
      </c>
      <c r="K101" s="15">
        <v>0</v>
      </c>
      <c r="L101" s="15">
        <v>4158272</v>
      </c>
      <c r="M101" s="64">
        <v>0</v>
      </c>
      <c r="N101" s="67">
        <v>0</v>
      </c>
      <c r="O101" s="66">
        <v>0</v>
      </c>
    </row>
    <row r="102" spans="1:15" s="9" customFormat="1" x14ac:dyDescent="0.2">
      <c r="A102" s="61">
        <v>216</v>
      </c>
      <c r="B102" s="62" t="s">
        <v>121</v>
      </c>
      <c r="C102" s="15">
        <v>1052240</v>
      </c>
      <c r="D102" s="15">
        <v>0</v>
      </c>
      <c r="E102" s="15">
        <v>0</v>
      </c>
      <c r="F102" s="15">
        <v>-1052240</v>
      </c>
      <c r="G102" s="15">
        <v>0</v>
      </c>
      <c r="H102" s="15">
        <v>0</v>
      </c>
      <c r="I102" s="15">
        <v>0</v>
      </c>
      <c r="J102" s="15">
        <v>0</v>
      </c>
      <c r="K102" s="15">
        <v>0</v>
      </c>
      <c r="L102" s="15">
        <v>20708551</v>
      </c>
      <c r="M102" s="64">
        <v>0</v>
      </c>
      <c r="N102" s="67">
        <v>0</v>
      </c>
      <c r="O102" s="66">
        <v>0</v>
      </c>
    </row>
    <row r="103" spans="1:15" s="9" customFormat="1" x14ac:dyDescent="0.2">
      <c r="A103" s="61">
        <v>217</v>
      </c>
      <c r="B103" s="62" t="s">
        <v>122</v>
      </c>
      <c r="C103" s="15">
        <v>436842</v>
      </c>
      <c r="D103" s="15">
        <v>0</v>
      </c>
      <c r="E103" s="15">
        <v>0</v>
      </c>
      <c r="F103" s="15">
        <v>-436842</v>
      </c>
      <c r="G103" s="15">
        <v>0</v>
      </c>
      <c r="H103" s="15">
        <v>0</v>
      </c>
      <c r="I103" s="15">
        <v>0</v>
      </c>
      <c r="J103" s="15">
        <v>0</v>
      </c>
      <c r="K103" s="15">
        <v>0</v>
      </c>
      <c r="L103" s="15">
        <v>8597237</v>
      </c>
      <c r="M103" s="64">
        <v>0</v>
      </c>
      <c r="N103" s="67">
        <v>0</v>
      </c>
      <c r="O103" s="66">
        <v>0</v>
      </c>
    </row>
    <row r="104" spans="1:15" s="9" customFormat="1" x14ac:dyDescent="0.2">
      <c r="A104" s="61">
        <v>218</v>
      </c>
      <c r="B104" s="62" t="s">
        <v>123</v>
      </c>
      <c r="C104" s="15">
        <v>43758</v>
      </c>
      <c r="D104" s="15">
        <v>0</v>
      </c>
      <c r="E104" s="15">
        <v>0</v>
      </c>
      <c r="F104" s="15">
        <v>-43758</v>
      </c>
      <c r="G104" s="15">
        <v>0</v>
      </c>
      <c r="H104" s="15">
        <v>0</v>
      </c>
      <c r="I104" s="15">
        <v>0</v>
      </c>
      <c r="J104" s="15">
        <v>0</v>
      </c>
      <c r="K104" s="15">
        <v>0</v>
      </c>
      <c r="L104" s="15">
        <v>861182</v>
      </c>
      <c r="M104" s="64">
        <v>0</v>
      </c>
      <c r="N104" s="67">
        <v>0</v>
      </c>
      <c r="O104" s="66">
        <v>0</v>
      </c>
    </row>
    <row r="105" spans="1:15" s="9" customFormat="1" x14ac:dyDescent="0.2">
      <c r="A105" s="61">
        <v>219</v>
      </c>
      <c r="B105" s="62" t="s">
        <v>124</v>
      </c>
      <c r="C105" s="15">
        <v>0</v>
      </c>
      <c r="D105" s="15">
        <v>0</v>
      </c>
      <c r="E105" s="15">
        <v>0</v>
      </c>
      <c r="F105" s="15">
        <v>0</v>
      </c>
      <c r="G105" s="15">
        <v>0</v>
      </c>
      <c r="H105" s="15">
        <v>0</v>
      </c>
      <c r="I105" s="15">
        <v>0</v>
      </c>
      <c r="J105" s="15">
        <v>0</v>
      </c>
      <c r="K105" s="15">
        <v>0</v>
      </c>
      <c r="L105" s="15">
        <v>0</v>
      </c>
      <c r="M105" s="64">
        <v>0</v>
      </c>
      <c r="N105" s="67">
        <v>0</v>
      </c>
      <c r="O105" s="66">
        <v>0</v>
      </c>
    </row>
    <row r="106" spans="1:15" s="9" customFormat="1" x14ac:dyDescent="0.2">
      <c r="A106" s="61">
        <v>220</v>
      </c>
      <c r="B106" s="62" t="s">
        <v>125</v>
      </c>
      <c r="C106" s="15">
        <v>0</v>
      </c>
      <c r="D106" s="15">
        <v>0</v>
      </c>
      <c r="E106" s="15">
        <v>0</v>
      </c>
      <c r="F106" s="15">
        <v>0</v>
      </c>
      <c r="G106" s="15">
        <v>0</v>
      </c>
      <c r="H106" s="15">
        <v>0</v>
      </c>
      <c r="I106" s="15">
        <v>0</v>
      </c>
      <c r="J106" s="15">
        <v>0</v>
      </c>
      <c r="K106" s="15">
        <v>0</v>
      </c>
      <c r="L106" s="15">
        <v>0</v>
      </c>
      <c r="M106" s="64">
        <v>0</v>
      </c>
      <c r="N106" s="67">
        <v>0</v>
      </c>
      <c r="O106" s="66">
        <v>0</v>
      </c>
    </row>
    <row r="107" spans="1:15" s="9" customFormat="1" x14ac:dyDescent="0.2">
      <c r="A107" s="61">
        <v>221</v>
      </c>
      <c r="B107" s="62" t="s">
        <v>126</v>
      </c>
      <c r="C107" s="15">
        <v>733098</v>
      </c>
      <c r="D107" s="15">
        <v>0</v>
      </c>
      <c r="E107" s="15">
        <v>0</v>
      </c>
      <c r="F107" s="15">
        <v>-733098</v>
      </c>
      <c r="G107" s="15">
        <v>0</v>
      </c>
      <c r="H107" s="15">
        <v>0</v>
      </c>
      <c r="I107" s="15">
        <v>0</v>
      </c>
      <c r="J107" s="15">
        <v>0</v>
      </c>
      <c r="K107" s="15">
        <v>0</v>
      </c>
      <c r="L107" s="15">
        <v>14427687</v>
      </c>
      <c r="M107" s="64">
        <v>0</v>
      </c>
      <c r="N107" s="67">
        <v>0</v>
      </c>
      <c r="O107" s="66">
        <v>0</v>
      </c>
    </row>
    <row r="108" spans="1:15" s="9" customFormat="1" x14ac:dyDescent="0.2">
      <c r="A108" s="61">
        <v>222</v>
      </c>
      <c r="B108" s="62" t="s">
        <v>127</v>
      </c>
      <c r="C108" s="15">
        <v>52189</v>
      </c>
      <c r="D108" s="15">
        <v>0</v>
      </c>
      <c r="E108" s="15">
        <v>0</v>
      </c>
      <c r="F108" s="15">
        <v>-52189</v>
      </c>
      <c r="G108" s="15">
        <v>0</v>
      </c>
      <c r="H108" s="15">
        <v>0</v>
      </c>
      <c r="I108" s="15">
        <v>0</v>
      </c>
      <c r="J108" s="15">
        <v>0</v>
      </c>
      <c r="K108" s="15">
        <v>0</v>
      </c>
      <c r="L108" s="15">
        <v>1027108</v>
      </c>
      <c r="M108" s="64">
        <v>0</v>
      </c>
      <c r="N108" s="67">
        <v>0</v>
      </c>
      <c r="O108" s="66">
        <v>0</v>
      </c>
    </row>
    <row r="109" spans="1:15" s="9" customFormat="1" x14ac:dyDescent="0.2">
      <c r="A109" s="61">
        <v>223</v>
      </c>
      <c r="B109" s="62" t="s">
        <v>128</v>
      </c>
      <c r="C109" s="15">
        <v>71227</v>
      </c>
      <c r="D109" s="15">
        <v>0</v>
      </c>
      <c r="E109" s="15">
        <v>0</v>
      </c>
      <c r="F109" s="15">
        <v>-71227</v>
      </c>
      <c r="G109" s="15">
        <v>0</v>
      </c>
      <c r="H109" s="15">
        <v>0</v>
      </c>
      <c r="I109" s="15">
        <v>0</v>
      </c>
      <c r="J109" s="15">
        <v>0</v>
      </c>
      <c r="K109" s="15">
        <v>0</v>
      </c>
      <c r="L109" s="15">
        <v>1401773</v>
      </c>
      <c r="M109" s="64">
        <v>0</v>
      </c>
      <c r="N109" s="67">
        <v>0</v>
      </c>
      <c r="O109" s="66">
        <v>0</v>
      </c>
    </row>
    <row r="110" spans="1:15" s="9" customFormat="1" x14ac:dyDescent="0.2">
      <c r="A110" s="61">
        <v>226</v>
      </c>
      <c r="B110" s="62" t="s">
        <v>129</v>
      </c>
      <c r="C110" s="15">
        <v>3872</v>
      </c>
      <c r="D110" s="15">
        <v>0</v>
      </c>
      <c r="E110" s="15">
        <v>0</v>
      </c>
      <c r="F110" s="15">
        <v>-3872</v>
      </c>
      <c r="G110" s="15">
        <v>0</v>
      </c>
      <c r="H110" s="15">
        <v>0</v>
      </c>
      <c r="I110" s="15">
        <v>0</v>
      </c>
      <c r="J110" s="15">
        <v>0</v>
      </c>
      <c r="K110" s="15">
        <v>0</v>
      </c>
      <c r="L110" s="15">
        <v>76199</v>
      </c>
      <c r="M110" s="64">
        <v>0</v>
      </c>
      <c r="N110" s="67">
        <v>0</v>
      </c>
      <c r="O110" s="66">
        <v>0</v>
      </c>
    </row>
    <row r="111" spans="1:15" s="9" customFormat="1" x14ac:dyDescent="0.2">
      <c r="A111" s="61">
        <v>229</v>
      </c>
      <c r="B111" s="62" t="s">
        <v>130</v>
      </c>
      <c r="C111" s="15">
        <v>270884</v>
      </c>
      <c r="D111" s="15">
        <v>0</v>
      </c>
      <c r="E111" s="15">
        <v>0</v>
      </c>
      <c r="F111" s="15">
        <v>-270884</v>
      </c>
      <c r="G111" s="15">
        <v>0</v>
      </c>
      <c r="H111" s="15">
        <v>0</v>
      </c>
      <c r="I111" s="15">
        <v>0</v>
      </c>
      <c r="J111" s="15">
        <v>0</v>
      </c>
      <c r="K111" s="15">
        <v>0</v>
      </c>
      <c r="L111" s="15">
        <v>5331125</v>
      </c>
      <c r="M111" s="64">
        <v>0</v>
      </c>
      <c r="N111" s="67">
        <v>0</v>
      </c>
      <c r="O111" s="66">
        <v>0</v>
      </c>
    </row>
    <row r="112" spans="1:15" s="9" customFormat="1" x14ac:dyDescent="0.2">
      <c r="A112" s="61">
        <v>230</v>
      </c>
      <c r="B112" s="62" t="s">
        <v>131</v>
      </c>
      <c r="C112" s="15">
        <v>0</v>
      </c>
      <c r="D112" s="15">
        <v>0</v>
      </c>
      <c r="E112" s="15">
        <v>0</v>
      </c>
      <c r="F112" s="15">
        <v>0</v>
      </c>
      <c r="G112" s="15">
        <v>0</v>
      </c>
      <c r="H112" s="15">
        <v>0</v>
      </c>
      <c r="I112" s="15">
        <v>0</v>
      </c>
      <c r="J112" s="15">
        <v>0</v>
      </c>
      <c r="K112" s="15">
        <v>0</v>
      </c>
      <c r="L112" s="15">
        <v>0</v>
      </c>
      <c r="M112" s="64">
        <v>0</v>
      </c>
      <c r="N112" s="67">
        <v>0</v>
      </c>
      <c r="O112" s="66">
        <v>0</v>
      </c>
    </row>
    <row r="113" spans="1:15" s="9" customFormat="1" x14ac:dyDescent="0.2">
      <c r="A113" s="61">
        <v>231</v>
      </c>
      <c r="B113" s="62" t="s">
        <v>132</v>
      </c>
      <c r="C113" s="15">
        <v>0</v>
      </c>
      <c r="D113" s="15">
        <v>0</v>
      </c>
      <c r="E113" s="15">
        <v>0</v>
      </c>
      <c r="F113" s="15">
        <v>0</v>
      </c>
      <c r="G113" s="15">
        <v>0</v>
      </c>
      <c r="H113" s="15">
        <v>0</v>
      </c>
      <c r="I113" s="15">
        <v>0</v>
      </c>
      <c r="J113" s="15">
        <v>0</v>
      </c>
      <c r="K113" s="15">
        <v>0</v>
      </c>
      <c r="L113" s="15">
        <v>0</v>
      </c>
      <c r="M113" s="64">
        <v>0</v>
      </c>
      <c r="N113" s="67">
        <v>0</v>
      </c>
      <c r="O113" s="66">
        <v>0</v>
      </c>
    </row>
    <row r="114" spans="1:15" s="9" customFormat="1" x14ac:dyDescent="0.2">
      <c r="A114" s="61">
        <v>232</v>
      </c>
      <c r="B114" s="62" t="s">
        <v>133</v>
      </c>
      <c r="C114" s="15">
        <v>0</v>
      </c>
      <c r="D114" s="15">
        <v>0</v>
      </c>
      <c r="E114" s="15">
        <v>0</v>
      </c>
      <c r="F114" s="15">
        <v>0</v>
      </c>
      <c r="G114" s="15">
        <v>0</v>
      </c>
      <c r="H114" s="15">
        <v>0</v>
      </c>
      <c r="I114" s="15">
        <v>0</v>
      </c>
      <c r="J114" s="15">
        <v>0</v>
      </c>
      <c r="K114" s="15">
        <v>0</v>
      </c>
      <c r="L114" s="15">
        <v>0</v>
      </c>
      <c r="M114" s="64">
        <v>0</v>
      </c>
      <c r="N114" s="67">
        <v>0</v>
      </c>
      <c r="O114" s="66">
        <v>0</v>
      </c>
    </row>
    <row r="115" spans="1:15" s="9" customFormat="1" x14ac:dyDescent="0.2">
      <c r="A115" s="61">
        <v>233</v>
      </c>
      <c r="B115" s="62" t="s">
        <v>134</v>
      </c>
      <c r="C115" s="15">
        <v>2396</v>
      </c>
      <c r="D115" s="15">
        <v>0</v>
      </c>
      <c r="E115" s="15">
        <v>0</v>
      </c>
      <c r="F115" s="15">
        <v>-2396</v>
      </c>
      <c r="G115" s="15">
        <v>0</v>
      </c>
      <c r="H115" s="15">
        <v>0</v>
      </c>
      <c r="I115" s="15">
        <v>0</v>
      </c>
      <c r="J115" s="15">
        <v>0</v>
      </c>
      <c r="K115" s="15">
        <v>0</v>
      </c>
      <c r="L115" s="15">
        <v>47161</v>
      </c>
      <c r="M115" s="64">
        <v>0</v>
      </c>
      <c r="N115" s="67">
        <v>0</v>
      </c>
      <c r="O115" s="66">
        <v>0</v>
      </c>
    </row>
    <row r="116" spans="1:15" s="9" customFormat="1" x14ac:dyDescent="0.2">
      <c r="A116" s="61">
        <v>234</v>
      </c>
      <c r="B116" s="62" t="s">
        <v>135</v>
      </c>
      <c r="C116" s="15">
        <v>24787</v>
      </c>
      <c r="D116" s="15">
        <v>0</v>
      </c>
      <c r="E116" s="15">
        <v>0</v>
      </c>
      <c r="F116" s="15">
        <v>-24787</v>
      </c>
      <c r="G116" s="15">
        <v>0</v>
      </c>
      <c r="H116" s="15">
        <v>0</v>
      </c>
      <c r="I116" s="15">
        <v>0</v>
      </c>
      <c r="J116" s="15">
        <v>0</v>
      </c>
      <c r="K116" s="15">
        <v>0</v>
      </c>
      <c r="L116" s="15">
        <v>487811</v>
      </c>
      <c r="M116" s="64">
        <v>0</v>
      </c>
      <c r="N116" s="67">
        <v>0</v>
      </c>
      <c r="O116" s="66">
        <v>0</v>
      </c>
    </row>
    <row r="117" spans="1:15" s="9" customFormat="1" x14ac:dyDescent="0.2">
      <c r="A117" s="61">
        <v>236</v>
      </c>
      <c r="B117" s="62" t="s">
        <v>136</v>
      </c>
      <c r="C117" s="15">
        <v>2010643</v>
      </c>
      <c r="D117" s="15">
        <v>0</v>
      </c>
      <c r="E117" s="15">
        <v>0</v>
      </c>
      <c r="F117" s="15">
        <v>-2010643</v>
      </c>
      <c r="G117" s="15">
        <v>0</v>
      </c>
      <c r="H117" s="15">
        <v>0</v>
      </c>
      <c r="I117" s="15">
        <v>0</v>
      </c>
      <c r="J117" s="15">
        <v>0</v>
      </c>
      <c r="K117" s="15">
        <v>0</v>
      </c>
      <c r="L117" s="15">
        <v>39570323</v>
      </c>
      <c r="M117" s="64">
        <v>0</v>
      </c>
      <c r="N117" s="67">
        <v>0</v>
      </c>
      <c r="O117" s="66">
        <v>0</v>
      </c>
    </row>
    <row r="118" spans="1:15" s="9" customFormat="1" x14ac:dyDescent="0.2">
      <c r="A118" s="61">
        <v>238</v>
      </c>
      <c r="B118" s="62" t="s">
        <v>137</v>
      </c>
      <c r="C118" s="15">
        <v>65874</v>
      </c>
      <c r="D118" s="15">
        <v>0</v>
      </c>
      <c r="E118" s="15">
        <v>0</v>
      </c>
      <c r="F118" s="15">
        <v>-65874</v>
      </c>
      <c r="G118" s="15">
        <v>0</v>
      </c>
      <c r="H118" s="15">
        <v>0</v>
      </c>
      <c r="I118" s="15">
        <v>0</v>
      </c>
      <c r="J118" s="15">
        <v>0</v>
      </c>
      <c r="K118" s="15">
        <v>0</v>
      </c>
      <c r="L118" s="15">
        <v>1296423</v>
      </c>
      <c r="M118" s="64">
        <v>0</v>
      </c>
      <c r="N118" s="67">
        <v>0</v>
      </c>
      <c r="O118" s="66">
        <v>0</v>
      </c>
    </row>
    <row r="119" spans="1:15" s="9" customFormat="1" x14ac:dyDescent="0.2">
      <c r="A119" s="61">
        <v>239</v>
      </c>
      <c r="B119" s="62" t="s">
        <v>138</v>
      </c>
      <c r="C119" s="15">
        <v>10643</v>
      </c>
      <c r="D119" s="15">
        <v>0</v>
      </c>
      <c r="E119" s="15">
        <v>0</v>
      </c>
      <c r="F119" s="15">
        <v>-10643</v>
      </c>
      <c r="G119" s="15">
        <v>0</v>
      </c>
      <c r="H119" s="15">
        <v>0</v>
      </c>
      <c r="I119" s="15">
        <v>0</v>
      </c>
      <c r="J119" s="15">
        <v>0</v>
      </c>
      <c r="K119" s="15">
        <v>0</v>
      </c>
      <c r="L119" s="15">
        <v>209450</v>
      </c>
      <c r="M119" s="64">
        <v>0</v>
      </c>
      <c r="N119" s="67">
        <v>0</v>
      </c>
      <c r="O119" s="66">
        <v>0</v>
      </c>
    </row>
    <row r="120" spans="1:15" s="9" customFormat="1" x14ac:dyDescent="0.2">
      <c r="A120" s="61">
        <v>241</v>
      </c>
      <c r="B120" s="62" t="s">
        <v>139</v>
      </c>
      <c r="C120" s="15">
        <v>35651</v>
      </c>
      <c r="D120" s="15">
        <v>0</v>
      </c>
      <c r="E120" s="15">
        <v>0</v>
      </c>
      <c r="F120" s="15">
        <v>-35651</v>
      </c>
      <c r="G120" s="15">
        <v>0</v>
      </c>
      <c r="H120" s="15">
        <v>0</v>
      </c>
      <c r="I120" s="15">
        <v>0</v>
      </c>
      <c r="J120" s="15">
        <v>0</v>
      </c>
      <c r="K120" s="15">
        <v>0</v>
      </c>
      <c r="L120" s="15">
        <v>701639</v>
      </c>
      <c r="M120" s="64">
        <v>0</v>
      </c>
      <c r="N120" s="67">
        <v>0</v>
      </c>
      <c r="O120" s="66">
        <v>0</v>
      </c>
    </row>
    <row r="121" spans="1:15" s="9" customFormat="1" x14ac:dyDescent="0.2">
      <c r="A121" s="61">
        <v>242</v>
      </c>
      <c r="B121" s="62" t="s">
        <v>140</v>
      </c>
      <c r="C121" s="15">
        <v>286066</v>
      </c>
      <c r="D121" s="15">
        <v>0</v>
      </c>
      <c r="E121" s="15">
        <v>0</v>
      </c>
      <c r="F121" s="15">
        <v>-286066</v>
      </c>
      <c r="G121" s="15">
        <v>0</v>
      </c>
      <c r="H121" s="15">
        <v>0</v>
      </c>
      <c r="I121" s="15">
        <v>0</v>
      </c>
      <c r="J121" s="15">
        <v>0</v>
      </c>
      <c r="K121" s="15">
        <v>0</v>
      </c>
      <c r="L121" s="15">
        <v>5629893</v>
      </c>
      <c r="M121" s="64">
        <v>0</v>
      </c>
      <c r="N121" s="67">
        <v>0</v>
      </c>
      <c r="O121" s="66">
        <v>0</v>
      </c>
    </row>
    <row r="122" spans="1:15" s="9" customFormat="1" x14ac:dyDescent="0.2">
      <c r="A122" s="61">
        <v>245</v>
      </c>
      <c r="B122" s="62" t="s">
        <v>141</v>
      </c>
      <c r="C122" s="15">
        <v>15309</v>
      </c>
      <c r="D122" s="15">
        <v>0</v>
      </c>
      <c r="E122" s="15">
        <v>0</v>
      </c>
      <c r="F122" s="15">
        <v>-15309</v>
      </c>
      <c r="G122" s="15">
        <v>0</v>
      </c>
      <c r="H122" s="15">
        <v>0</v>
      </c>
      <c r="I122" s="15">
        <v>0</v>
      </c>
      <c r="J122" s="15">
        <v>0</v>
      </c>
      <c r="K122" s="15">
        <v>0</v>
      </c>
      <c r="L122" s="15">
        <v>301293</v>
      </c>
      <c r="M122" s="64">
        <v>0</v>
      </c>
      <c r="N122" s="67">
        <v>0</v>
      </c>
      <c r="O122" s="66">
        <v>0</v>
      </c>
    </row>
    <row r="123" spans="1:15" s="9" customFormat="1" x14ac:dyDescent="0.2">
      <c r="A123" s="61">
        <v>246</v>
      </c>
      <c r="B123" s="62" t="s">
        <v>142</v>
      </c>
      <c r="C123" s="15">
        <v>0</v>
      </c>
      <c r="D123" s="15">
        <v>0</v>
      </c>
      <c r="E123" s="15">
        <v>0</v>
      </c>
      <c r="F123" s="15">
        <v>0</v>
      </c>
      <c r="G123" s="15">
        <v>0</v>
      </c>
      <c r="H123" s="15">
        <v>0</v>
      </c>
      <c r="I123" s="15">
        <v>0</v>
      </c>
      <c r="J123" s="15">
        <v>0</v>
      </c>
      <c r="K123" s="15">
        <v>0</v>
      </c>
      <c r="L123" s="15">
        <v>0</v>
      </c>
      <c r="M123" s="64">
        <v>0</v>
      </c>
      <c r="N123" s="67">
        <v>0</v>
      </c>
      <c r="O123" s="66">
        <v>0</v>
      </c>
    </row>
    <row r="124" spans="1:15" s="9" customFormat="1" x14ac:dyDescent="0.2">
      <c r="A124" s="61">
        <v>247</v>
      </c>
      <c r="B124" s="62" t="s">
        <v>143</v>
      </c>
      <c r="C124" s="15">
        <v>1209447</v>
      </c>
      <c r="D124" s="15">
        <v>0</v>
      </c>
      <c r="E124" s="15">
        <v>0</v>
      </c>
      <c r="F124" s="15">
        <v>-1209447</v>
      </c>
      <c r="G124" s="15">
        <v>0</v>
      </c>
      <c r="H124" s="15">
        <v>0</v>
      </c>
      <c r="I124" s="15">
        <v>0</v>
      </c>
      <c r="J124" s="15">
        <v>0</v>
      </c>
      <c r="K124" s="15">
        <v>0</v>
      </c>
      <c r="L124" s="15">
        <v>23802438</v>
      </c>
      <c r="M124" s="64">
        <v>0</v>
      </c>
      <c r="N124" s="67">
        <v>0</v>
      </c>
      <c r="O124" s="66">
        <v>0</v>
      </c>
    </row>
    <row r="125" spans="1:15" s="9" customFormat="1" x14ac:dyDescent="0.2">
      <c r="A125" s="61">
        <v>261</v>
      </c>
      <c r="B125" s="62" t="s">
        <v>144</v>
      </c>
      <c r="C125" s="15">
        <v>64943</v>
      </c>
      <c r="D125" s="15">
        <v>0</v>
      </c>
      <c r="E125" s="15">
        <v>0</v>
      </c>
      <c r="F125" s="15">
        <v>-64943</v>
      </c>
      <c r="G125" s="15">
        <v>0</v>
      </c>
      <c r="H125" s="15">
        <v>0</v>
      </c>
      <c r="I125" s="15">
        <v>0</v>
      </c>
      <c r="J125" s="15">
        <v>0</v>
      </c>
      <c r="K125" s="15">
        <v>0</v>
      </c>
      <c r="L125" s="15">
        <v>1278116</v>
      </c>
      <c r="M125" s="64">
        <v>0</v>
      </c>
      <c r="N125" s="67">
        <v>0</v>
      </c>
      <c r="O125" s="66">
        <v>0</v>
      </c>
    </row>
    <row r="126" spans="1:15" s="9" customFormat="1" x14ac:dyDescent="0.2">
      <c r="A126" s="61">
        <v>262</v>
      </c>
      <c r="B126" s="62" t="s">
        <v>145</v>
      </c>
      <c r="C126" s="15">
        <v>245271</v>
      </c>
      <c r="D126" s="15">
        <v>0</v>
      </c>
      <c r="E126" s="15">
        <v>0</v>
      </c>
      <c r="F126" s="15">
        <v>-245271</v>
      </c>
      <c r="G126" s="15">
        <v>0</v>
      </c>
      <c r="H126" s="15">
        <v>0</v>
      </c>
      <c r="I126" s="15">
        <v>0</v>
      </c>
      <c r="J126" s="15">
        <v>0</v>
      </c>
      <c r="K126" s="15">
        <v>0</v>
      </c>
      <c r="L126" s="15">
        <v>4827047</v>
      </c>
      <c r="M126" s="64">
        <v>0</v>
      </c>
      <c r="N126" s="67">
        <v>0</v>
      </c>
      <c r="O126" s="66">
        <v>0</v>
      </c>
    </row>
    <row r="127" spans="1:15" s="9" customFormat="1" x14ac:dyDescent="0.2">
      <c r="A127" s="61">
        <v>263</v>
      </c>
      <c r="B127" s="62" t="s">
        <v>146</v>
      </c>
      <c r="C127" s="15">
        <v>5158</v>
      </c>
      <c r="D127" s="15">
        <v>0</v>
      </c>
      <c r="E127" s="15">
        <v>0</v>
      </c>
      <c r="F127" s="15">
        <v>-5158</v>
      </c>
      <c r="G127" s="15">
        <v>0</v>
      </c>
      <c r="H127" s="15">
        <v>0</v>
      </c>
      <c r="I127" s="15">
        <v>0</v>
      </c>
      <c r="J127" s="15">
        <v>0</v>
      </c>
      <c r="K127" s="15">
        <v>0</v>
      </c>
      <c r="L127" s="15">
        <v>101515</v>
      </c>
      <c r="M127" s="64">
        <v>0</v>
      </c>
      <c r="N127" s="67">
        <v>0</v>
      </c>
      <c r="O127" s="66">
        <v>0</v>
      </c>
    </row>
    <row r="128" spans="1:15" s="9" customFormat="1" x14ac:dyDescent="0.2">
      <c r="A128" s="61">
        <v>268</v>
      </c>
      <c r="B128" s="62" t="s">
        <v>147</v>
      </c>
      <c r="C128" s="15">
        <v>94089</v>
      </c>
      <c r="D128" s="15">
        <v>0</v>
      </c>
      <c r="E128" s="15">
        <v>0</v>
      </c>
      <c r="F128" s="15">
        <v>-94089</v>
      </c>
      <c r="G128" s="15">
        <v>0</v>
      </c>
      <c r="H128" s="15">
        <v>0</v>
      </c>
      <c r="I128" s="15">
        <v>0</v>
      </c>
      <c r="J128" s="15">
        <v>0</v>
      </c>
      <c r="K128" s="15">
        <v>0</v>
      </c>
      <c r="L128" s="15">
        <v>1851702</v>
      </c>
      <c r="M128" s="64">
        <v>0</v>
      </c>
      <c r="N128" s="67">
        <v>0</v>
      </c>
      <c r="O128" s="66">
        <v>0</v>
      </c>
    </row>
    <row r="129" spans="1:15" s="9" customFormat="1" x14ac:dyDescent="0.2">
      <c r="A129" s="61">
        <v>270</v>
      </c>
      <c r="B129" s="62" t="s">
        <v>148</v>
      </c>
      <c r="C129" s="15">
        <v>30510</v>
      </c>
      <c r="D129" s="15">
        <v>0</v>
      </c>
      <c r="E129" s="15">
        <v>0</v>
      </c>
      <c r="F129" s="15">
        <v>-30510</v>
      </c>
      <c r="G129" s="15">
        <v>0</v>
      </c>
      <c r="H129" s="15">
        <v>0</v>
      </c>
      <c r="I129" s="15">
        <v>0</v>
      </c>
      <c r="J129" s="15">
        <v>0</v>
      </c>
      <c r="K129" s="15">
        <v>0</v>
      </c>
      <c r="L129" s="15">
        <v>600440</v>
      </c>
      <c r="M129" s="64">
        <v>0</v>
      </c>
      <c r="N129" s="67">
        <v>0</v>
      </c>
      <c r="O129" s="66">
        <v>0</v>
      </c>
    </row>
    <row r="130" spans="1:15" s="9" customFormat="1" x14ac:dyDescent="0.2">
      <c r="A130" s="61">
        <v>275</v>
      </c>
      <c r="B130" s="62" t="s">
        <v>149</v>
      </c>
      <c r="C130" s="15">
        <v>39980</v>
      </c>
      <c r="D130" s="15">
        <v>0</v>
      </c>
      <c r="E130" s="15">
        <v>0</v>
      </c>
      <c r="F130" s="15">
        <v>-39980</v>
      </c>
      <c r="G130" s="15">
        <v>0</v>
      </c>
      <c r="H130" s="15">
        <v>0</v>
      </c>
      <c r="I130" s="15">
        <v>0</v>
      </c>
      <c r="J130" s="15">
        <v>0</v>
      </c>
      <c r="K130" s="15">
        <v>0</v>
      </c>
      <c r="L130" s="15">
        <v>786825</v>
      </c>
      <c r="M130" s="64">
        <v>0</v>
      </c>
      <c r="N130" s="67">
        <v>0</v>
      </c>
      <c r="O130" s="66">
        <v>0</v>
      </c>
    </row>
    <row r="131" spans="1:15" s="9" customFormat="1" x14ac:dyDescent="0.2">
      <c r="A131" s="61">
        <v>276</v>
      </c>
      <c r="B131" s="62" t="s">
        <v>150</v>
      </c>
      <c r="C131" s="15">
        <v>54325</v>
      </c>
      <c r="D131" s="15">
        <v>0</v>
      </c>
      <c r="E131" s="15">
        <v>0</v>
      </c>
      <c r="F131" s="15">
        <v>-54325</v>
      </c>
      <c r="G131" s="15">
        <v>0</v>
      </c>
      <c r="H131" s="15">
        <v>0</v>
      </c>
      <c r="I131" s="15">
        <v>0</v>
      </c>
      <c r="J131" s="15">
        <v>0</v>
      </c>
      <c r="K131" s="15">
        <v>0</v>
      </c>
      <c r="L131" s="15">
        <v>1069134</v>
      </c>
      <c r="M131" s="64">
        <v>0</v>
      </c>
      <c r="N131" s="67">
        <v>0</v>
      </c>
      <c r="O131" s="66">
        <v>0</v>
      </c>
    </row>
    <row r="132" spans="1:15" s="9" customFormat="1" x14ac:dyDescent="0.2">
      <c r="A132" s="61">
        <v>277</v>
      </c>
      <c r="B132" s="62" t="s">
        <v>151</v>
      </c>
      <c r="C132" s="15">
        <v>21460</v>
      </c>
      <c r="D132" s="15">
        <v>0</v>
      </c>
      <c r="E132" s="15">
        <v>0</v>
      </c>
      <c r="F132" s="15">
        <v>-21460</v>
      </c>
      <c r="G132" s="15">
        <v>0</v>
      </c>
      <c r="H132" s="15">
        <v>0</v>
      </c>
      <c r="I132" s="15">
        <v>0</v>
      </c>
      <c r="J132" s="15">
        <v>0</v>
      </c>
      <c r="K132" s="15">
        <v>0</v>
      </c>
      <c r="L132" s="15">
        <v>422334</v>
      </c>
      <c r="M132" s="64">
        <v>0</v>
      </c>
      <c r="N132" s="67">
        <v>0</v>
      </c>
      <c r="O132" s="66">
        <v>0</v>
      </c>
    </row>
    <row r="133" spans="1:15" s="9" customFormat="1" x14ac:dyDescent="0.2">
      <c r="A133" s="61">
        <v>278</v>
      </c>
      <c r="B133" s="62" t="s">
        <v>152</v>
      </c>
      <c r="C133" s="15">
        <v>35369</v>
      </c>
      <c r="D133" s="15">
        <v>0</v>
      </c>
      <c r="E133" s="15">
        <v>0</v>
      </c>
      <c r="F133" s="15">
        <v>-35369</v>
      </c>
      <c r="G133" s="15">
        <v>0</v>
      </c>
      <c r="H133" s="15">
        <v>0</v>
      </c>
      <c r="I133" s="15">
        <v>0</v>
      </c>
      <c r="J133" s="15">
        <v>0</v>
      </c>
      <c r="K133" s="15">
        <v>0</v>
      </c>
      <c r="L133" s="15">
        <v>696069</v>
      </c>
      <c r="M133" s="64">
        <v>0</v>
      </c>
      <c r="N133" s="67">
        <v>0</v>
      </c>
      <c r="O133" s="66">
        <v>0</v>
      </c>
    </row>
    <row r="134" spans="1:15" s="9" customFormat="1" x14ac:dyDescent="0.2">
      <c r="A134" s="61">
        <v>279</v>
      </c>
      <c r="B134" s="62" t="s">
        <v>153</v>
      </c>
      <c r="C134" s="15">
        <v>36270</v>
      </c>
      <c r="D134" s="15">
        <v>0</v>
      </c>
      <c r="E134" s="15">
        <v>0</v>
      </c>
      <c r="F134" s="15">
        <v>-36270</v>
      </c>
      <c r="G134" s="15">
        <v>0</v>
      </c>
      <c r="H134" s="15">
        <v>0</v>
      </c>
      <c r="I134" s="15">
        <v>0</v>
      </c>
      <c r="J134" s="15">
        <v>0</v>
      </c>
      <c r="K134" s="15">
        <v>0</v>
      </c>
      <c r="L134" s="15">
        <v>713816</v>
      </c>
      <c r="M134" s="64">
        <v>0</v>
      </c>
      <c r="N134" s="67">
        <v>0</v>
      </c>
      <c r="O134" s="66">
        <v>0</v>
      </c>
    </row>
    <row r="135" spans="1:15" s="9" customFormat="1" x14ac:dyDescent="0.2">
      <c r="A135" s="61">
        <v>280</v>
      </c>
      <c r="B135" s="62" t="s">
        <v>154</v>
      </c>
      <c r="C135" s="15">
        <v>458178</v>
      </c>
      <c r="D135" s="15">
        <v>0</v>
      </c>
      <c r="E135" s="15">
        <v>0</v>
      </c>
      <c r="F135" s="15">
        <v>-458178</v>
      </c>
      <c r="G135" s="15">
        <v>0</v>
      </c>
      <c r="H135" s="15">
        <v>0</v>
      </c>
      <c r="I135" s="15">
        <v>0</v>
      </c>
      <c r="J135" s="15">
        <v>0</v>
      </c>
      <c r="K135" s="15">
        <v>0</v>
      </c>
      <c r="L135" s="15">
        <v>9017151</v>
      </c>
      <c r="M135" s="64">
        <v>0</v>
      </c>
      <c r="N135" s="67">
        <v>0</v>
      </c>
      <c r="O135" s="66">
        <v>0</v>
      </c>
    </row>
    <row r="136" spans="1:15" s="9" customFormat="1" x14ac:dyDescent="0.2">
      <c r="A136" s="61">
        <v>282</v>
      </c>
      <c r="B136" s="62" t="s">
        <v>155</v>
      </c>
      <c r="C136" s="15">
        <v>62409</v>
      </c>
      <c r="D136" s="15">
        <v>0</v>
      </c>
      <c r="E136" s="15">
        <v>0</v>
      </c>
      <c r="F136" s="15">
        <v>-62409</v>
      </c>
      <c r="G136" s="15">
        <v>0</v>
      </c>
      <c r="H136" s="15">
        <v>0</v>
      </c>
      <c r="I136" s="15">
        <v>0</v>
      </c>
      <c r="J136" s="15">
        <v>0</v>
      </c>
      <c r="K136" s="15">
        <v>0</v>
      </c>
      <c r="L136" s="15">
        <v>1228247</v>
      </c>
      <c r="M136" s="64">
        <v>0</v>
      </c>
      <c r="N136" s="67">
        <v>0</v>
      </c>
      <c r="O136" s="66">
        <v>0</v>
      </c>
    </row>
    <row r="137" spans="1:15" s="9" customFormat="1" x14ac:dyDescent="0.2">
      <c r="A137" s="61">
        <v>283</v>
      </c>
      <c r="B137" s="62" t="s">
        <v>156</v>
      </c>
      <c r="C137" s="15">
        <v>118466</v>
      </c>
      <c r="D137" s="15">
        <v>0</v>
      </c>
      <c r="E137" s="15">
        <v>0</v>
      </c>
      <c r="F137" s="15">
        <v>-118466</v>
      </c>
      <c r="G137" s="15">
        <v>0</v>
      </c>
      <c r="H137" s="15">
        <v>0</v>
      </c>
      <c r="I137" s="15">
        <v>0</v>
      </c>
      <c r="J137" s="15">
        <v>0</v>
      </c>
      <c r="K137" s="15">
        <v>0</v>
      </c>
      <c r="L137" s="15">
        <v>2331464</v>
      </c>
      <c r="M137" s="64">
        <v>0</v>
      </c>
      <c r="N137" s="67">
        <v>0</v>
      </c>
      <c r="O137" s="66">
        <v>0</v>
      </c>
    </row>
    <row r="138" spans="1:15" s="9" customFormat="1" x14ac:dyDescent="0.2">
      <c r="A138" s="61">
        <v>284</v>
      </c>
      <c r="B138" s="62" t="s">
        <v>157</v>
      </c>
      <c r="C138" s="15">
        <v>15875</v>
      </c>
      <c r="D138" s="15">
        <v>0</v>
      </c>
      <c r="E138" s="15">
        <v>0</v>
      </c>
      <c r="F138" s="15">
        <v>-15875</v>
      </c>
      <c r="G138" s="15">
        <v>0</v>
      </c>
      <c r="H138" s="15">
        <v>0</v>
      </c>
      <c r="I138" s="15">
        <v>0</v>
      </c>
      <c r="J138" s="15">
        <v>0</v>
      </c>
      <c r="K138" s="15">
        <v>0</v>
      </c>
      <c r="L138" s="15">
        <v>312421</v>
      </c>
      <c r="M138" s="64">
        <v>0</v>
      </c>
      <c r="N138" s="67">
        <v>0</v>
      </c>
      <c r="O138" s="66">
        <v>0</v>
      </c>
    </row>
    <row r="139" spans="1:15" s="9" customFormat="1" x14ac:dyDescent="0.2">
      <c r="A139" s="61">
        <v>285</v>
      </c>
      <c r="B139" s="62" t="s">
        <v>158</v>
      </c>
      <c r="C139" s="15">
        <v>59916</v>
      </c>
      <c r="D139" s="15">
        <v>0</v>
      </c>
      <c r="E139" s="15">
        <v>0</v>
      </c>
      <c r="F139" s="15">
        <v>-59916</v>
      </c>
      <c r="G139" s="15">
        <v>0</v>
      </c>
      <c r="H139" s="15">
        <v>0</v>
      </c>
      <c r="I139" s="15">
        <v>0</v>
      </c>
      <c r="J139" s="15">
        <v>0</v>
      </c>
      <c r="K139" s="15">
        <v>0</v>
      </c>
      <c r="L139" s="15">
        <v>1179163</v>
      </c>
      <c r="M139" s="64">
        <v>0</v>
      </c>
      <c r="N139" s="67">
        <v>0</v>
      </c>
      <c r="O139" s="66">
        <v>0</v>
      </c>
    </row>
    <row r="140" spans="1:15" s="9" customFormat="1" x14ac:dyDescent="0.2">
      <c r="A140" s="61">
        <v>286</v>
      </c>
      <c r="B140" s="62" t="s">
        <v>159</v>
      </c>
      <c r="C140" s="15">
        <v>77365</v>
      </c>
      <c r="D140" s="15">
        <v>0</v>
      </c>
      <c r="E140" s="15">
        <v>0</v>
      </c>
      <c r="F140" s="15">
        <v>-77365</v>
      </c>
      <c r="G140" s="15">
        <v>0</v>
      </c>
      <c r="H140" s="15">
        <v>0</v>
      </c>
      <c r="I140" s="15">
        <v>0</v>
      </c>
      <c r="J140" s="15">
        <v>0</v>
      </c>
      <c r="K140" s="15">
        <v>0</v>
      </c>
      <c r="L140" s="15">
        <v>1522585</v>
      </c>
      <c r="M140" s="64">
        <v>0</v>
      </c>
      <c r="N140" s="67">
        <v>0</v>
      </c>
      <c r="O140" s="66">
        <v>0</v>
      </c>
    </row>
    <row r="141" spans="1:15" s="9" customFormat="1" x14ac:dyDescent="0.2">
      <c r="A141" s="61">
        <v>287</v>
      </c>
      <c r="B141" s="62" t="s">
        <v>160</v>
      </c>
      <c r="C141" s="15">
        <v>20226</v>
      </c>
      <c r="D141" s="15">
        <v>0</v>
      </c>
      <c r="E141" s="15">
        <v>0</v>
      </c>
      <c r="F141" s="15">
        <v>-20226</v>
      </c>
      <c r="G141" s="15">
        <v>0</v>
      </c>
      <c r="H141" s="15">
        <v>0</v>
      </c>
      <c r="I141" s="15">
        <v>0</v>
      </c>
      <c r="J141" s="15">
        <v>0</v>
      </c>
      <c r="K141" s="15">
        <v>0</v>
      </c>
      <c r="L141" s="15">
        <v>398048</v>
      </c>
      <c r="M141" s="64">
        <v>0</v>
      </c>
      <c r="N141" s="67">
        <v>0</v>
      </c>
      <c r="O141" s="66">
        <v>0</v>
      </c>
    </row>
    <row r="142" spans="1:15" s="9" customFormat="1" x14ac:dyDescent="0.2">
      <c r="A142" s="61">
        <v>288</v>
      </c>
      <c r="B142" s="62" t="s">
        <v>161</v>
      </c>
      <c r="C142" s="15">
        <v>37468</v>
      </c>
      <c r="D142" s="15">
        <v>0</v>
      </c>
      <c r="E142" s="15">
        <v>0</v>
      </c>
      <c r="F142" s="15">
        <v>-37468</v>
      </c>
      <c r="G142" s="15">
        <v>0</v>
      </c>
      <c r="H142" s="15">
        <v>0</v>
      </c>
      <c r="I142" s="15">
        <v>0</v>
      </c>
      <c r="J142" s="15">
        <v>0</v>
      </c>
      <c r="K142" s="15">
        <v>0</v>
      </c>
      <c r="L142" s="15">
        <v>737386</v>
      </c>
      <c r="M142" s="64">
        <v>0</v>
      </c>
      <c r="N142" s="67">
        <v>0</v>
      </c>
      <c r="O142" s="66">
        <v>0</v>
      </c>
    </row>
    <row r="143" spans="1:15" s="9" customFormat="1" x14ac:dyDescent="0.2">
      <c r="A143" s="61">
        <v>290</v>
      </c>
      <c r="B143" s="62" t="s">
        <v>162</v>
      </c>
      <c r="C143" s="15">
        <v>87851</v>
      </c>
      <c r="D143" s="15">
        <v>0</v>
      </c>
      <c r="E143" s="15">
        <v>0</v>
      </c>
      <c r="F143" s="15">
        <v>-87851</v>
      </c>
      <c r="G143" s="15">
        <v>0</v>
      </c>
      <c r="H143" s="15">
        <v>0</v>
      </c>
      <c r="I143" s="15">
        <v>0</v>
      </c>
      <c r="J143" s="15">
        <v>0</v>
      </c>
      <c r="K143" s="15">
        <v>0</v>
      </c>
      <c r="L143" s="15">
        <v>1728940</v>
      </c>
      <c r="M143" s="64">
        <v>0</v>
      </c>
      <c r="N143" s="67">
        <v>0</v>
      </c>
      <c r="O143" s="66">
        <v>0</v>
      </c>
    </row>
    <row r="144" spans="1:15" s="9" customFormat="1" x14ac:dyDescent="0.2">
      <c r="A144" s="61">
        <v>291</v>
      </c>
      <c r="B144" s="62" t="s">
        <v>163</v>
      </c>
      <c r="C144" s="15">
        <v>59665</v>
      </c>
      <c r="D144" s="15">
        <v>0</v>
      </c>
      <c r="E144" s="15">
        <v>0</v>
      </c>
      <c r="F144" s="15">
        <v>-59665</v>
      </c>
      <c r="G144" s="15">
        <v>0</v>
      </c>
      <c r="H144" s="15">
        <v>0</v>
      </c>
      <c r="I144" s="15">
        <v>0</v>
      </c>
      <c r="J144" s="15">
        <v>0</v>
      </c>
      <c r="K144" s="15">
        <v>0</v>
      </c>
      <c r="L144" s="15">
        <v>1174227</v>
      </c>
      <c r="M144" s="64">
        <v>0</v>
      </c>
      <c r="N144" s="67">
        <v>0</v>
      </c>
      <c r="O144" s="66">
        <v>0</v>
      </c>
    </row>
    <row r="145" spans="1:15" s="9" customFormat="1" x14ac:dyDescent="0.2">
      <c r="A145" s="61">
        <v>292</v>
      </c>
      <c r="B145" s="62" t="s">
        <v>164</v>
      </c>
      <c r="C145" s="15">
        <v>47008</v>
      </c>
      <c r="D145" s="15">
        <v>0</v>
      </c>
      <c r="E145" s="15">
        <v>0</v>
      </c>
      <c r="F145" s="15">
        <v>-47008</v>
      </c>
      <c r="G145" s="15">
        <v>0</v>
      </c>
      <c r="H145" s="15">
        <v>0</v>
      </c>
      <c r="I145" s="15">
        <v>0</v>
      </c>
      <c r="J145" s="15">
        <v>0</v>
      </c>
      <c r="K145" s="15">
        <v>0</v>
      </c>
      <c r="L145" s="15">
        <v>925148</v>
      </c>
      <c r="M145" s="64">
        <v>0</v>
      </c>
      <c r="N145" s="67">
        <v>0</v>
      </c>
      <c r="O145" s="66">
        <v>0</v>
      </c>
    </row>
    <row r="146" spans="1:15" s="9" customFormat="1" x14ac:dyDescent="0.2">
      <c r="A146" s="61">
        <v>293</v>
      </c>
      <c r="B146" s="62" t="s">
        <v>165</v>
      </c>
      <c r="C146" s="15">
        <v>90662</v>
      </c>
      <c r="D146" s="15">
        <v>0</v>
      </c>
      <c r="E146" s="15">
        <v>0</v>
      </c>
      <c r="F146" s="15">
        <v>-90662</v>
      </c>
      <c r="G146" s="15">
        <v>0</v>
      </c>
      <c r="H146" s="15">
        <v>0</v>
      </c>
      <c r="I146" s="15">
        <v>0</v>
      </c>
      <c r="J146" s="15">
        <v>0</v>
      </c>
      <c r="K146" s="15">
        <v>0</v>
      </c>
      <c r="L146" s="15">
        <v>1784275</v>
      </c>
      <c r="M146" s="64">
        <v>0</v>
      </c>
      <c r="N146" s="67">
        <v>0</v>
      </c>
      <c r="O146" s="66">
        <v>0</v>
      </c>
    </row>
    <row r="147" spans="1:15" s="9" customFormat="1" x14ac:dyDescent="0.2">
      <c r="A147" s="61">
        <v>294</v>
      </c>
      <c r="B147" s="62" t="s">
        <v>166</v>
      </c>
      <c r="C147" s="15">
        <v>44000</v>
      </c>
      <c r="D147" s="15">
        <v>0</v>
      </c>
      <c r="E147" s="15">
        <v>0</v>
      </c>
      <c r="F147" s="15">
        <v>-44000</v>
      </c>
      <c r="G147" s="15">
        <v>0</v>
      </c>
      <c r="H147" s="15">
        <v>0</v>
      </c>
      <c r="I147" s="15">
        <v>0</v>
      </c>
      <c r="J147" s="15">
        <v>0</v>
      </c>
      <c r="K147" s="15">
        <v>0</v>
      </c>
      <c r="L147" s="15">
        <v>865947</v>
      </c>
      <c r="M147" s="64">
        <v>0</v>
      </c>
      <c r="N147" s="67">
        <v>0</v>
      </c>
      <c r="O147" s="66">
        <v>0</v>
      </c>
    </row>
    <row r="148" spans="1:15" s="9" customFormat="1" x14ac:dyDescent="0.2">
      <c r="A148" s="61">
        <v>295</v>
      </c>
      <c r="B148" s="62" t="s">
        <v>167</v>
      </c>
      <c r="C148" s="15">
        <v>233900</v>
      </c>
      <c r="D148" s="15">
        <v>0</v>
      </c>
      <c r="E148" s="15">
        <v>0</v>
      </c>
      <c r="F148" s="15">
        <v>-233900</v>
      </c>
      <c r="G148" s="15">
        <v>0</v>
      </c>
      <c r="H148" s="15">
        <v>0</v>
      </c>
      <c r="I148" s="15">
        <v>0</v>
      </c>
      <c r="J148" s="15">
        <v>0</v>
      </c>
      <c r="K148" s="15">
        <v>0</v>
      </c>
      <c r="L148" s="15">
        <v>4603250</v>
      </c>
      <c r="M148" s="64">
        <v>0</v>
      </c>
      <c r="N148" s="67">
        <v>0</v>
      </c>
      <c r="O148" s="66">
        <v>0</v>
      </c>
    </row>
    <row r="149" spans="1:15" s="9" customFormat="1" x14ac:dyDescent="0.2">
      <c r="A149" s="61">
        <v>296</v>
      </c>
      <c r="B149" s="62" t="s">
        <v>168</v>
      </c>
      <c r="C149" s="15">
        <v>39517</v>
      </c>
      <c r="D149" s="15">
        <v>0</v>
      </c>
      <c r="E149" s="15">
        <v>0</v>
      </c>
      <c r="F149" s="15">
        <v>-39517</v>
      </c>
      <c r="G149" s="15">
        <v>0</v>
      </c>
      <c r="H149" s="15">
        <v>0</v>
      </c>
      <c r="I149" s="15">
        <v>0</v>
      </c>
      <c r="J149" s="15">
        <v>0</v>
      </c>
      <c r="K149" s="15">
        <v>0</v>
      </c>
      <c r="L149" s="15">
        <v>777707</v>
      </c>
      <c r="M149" s="64">
        <v>0</v>
      </c>
      <c r="N149" s="67">
        <v>0</v>
      </c>
      <c r="O149" s="66">
        <v>0</v>
      </c>
    </row>
    <row r="150" spans="1:15" s="9" customFormat="1" x14ac:dyDescent="0.2">
      <c r="A150" s="61">
        <v>297</v>
      </c>
      <c r="B150" s="62" t="s">
        <v>169</v>
      </c>
      <c r="C150" s="15">
        <v>70659</v>
      </c>
      <c r="D150" s="15">
        <v>0</v>
      </c>
      <c r="E150" s="15">
        <v>0</v>
      </c>
      <c r="F150" s="15">
        <v>-70659</v>
      </c>
      <c r="G150" s="15">
        <v>0</v>
      </c>
      <c r="H150" s="15">
        <v>0</v>
      </c>
      <c r="I150" s="15">
        <v>0</v>
      </c>
      <c r="J150" s="15">
        <v>0</v>
      </c>
      <c r="K150" s="15">
        <v>0</v>
      </c>
      <c r="L150" s="15">
        <v>1390601</v>
      </c>
      <c r="M150" s="64">
        <v>0</v>
      </c>
      <c r="N150" s="67">
        <v>0</v>
      </c>
      <c r="O150" s="66">
        <v>0</v>
      </c>
    </row>
    <row r="151" spans="1:15" s="9" customFormat="1" x14ac:dyDescent="0.2">
      <c r="A151" s="61">
        <v>298</v>
      </c>
      <c r="B151" s="62" t="s">
        <v>170</v>
      </c>
      <c r="C151" s="15">
        <v>72627</v>
      </c>
      <c r="D151" s="15">
        <v>0</v>
      </c>
      <c r="E151" s="15">
        <v>0</v>
      </c>
      <c r="F151" s="15">
        <v>-72627</v>
      </c>
      <c r="G151" s="15">
        <v>0</v>
      </c>
      <c r="H151" s="15">
        <v>0</v>
      </c>
      <c r="I151" s="15">
        <v>0</v>
      </c>
      <c r="J151" s="15">
        <v>0</v>
      </c>
      <c r="K151" s="15">
        <v>0</v>
      </c>
      <c r="L151" s="15">
        <v>1429332</v>
      </c>
      <c r="M151" s="64">
        <v>0</v>
      </c>
      <c r="N151" s="67">
        <v>0</v>
      </c>
      <c r="O151" s="66">
        <v>0</v>
      </c>
    </row>
    <row r="152" spans="1:15" s="9" customFormat="1" x14ac:dyDescent="0.2">
      <c r="A152" s="61">
        <v>299</v>
      </c>
      <c r="B152" s="62" t="s">
        <v>171</v>
      </c>
      <c r="C152" s="15">
        <v>42716</v>
      </c>
      <c r="D152" s="15">
        <v>0</v>
      </c>
      <c r="E152" s="15">
        <v>0</v>
      </c>
      <c r="F152" s="15">
        <v>-42716</v>
      </c>
      <c r="G152" s="15">
        <v>0</v>
      </c>
      <c r="H152" s="15">
        <v>0</v>
      </c>
      <c r="I152" s="15">
        <v>0</v>
      </c>
      <c r="J152" s="15">
        <v>0</v>
      </c>
      <c r="K152" s="15">
        <v>0</v>
      </c>
      <c r="L152" s="15">
        <v>840677</v>
      </c>
      <c r="M152" s="64">
        <v>0</v>
      </c>
      <c r="N152" s="67">
        <v>0</v>
      </c>
      <c r="O152" s="66">
        <v>0</v>
      </c>
    </row>
    <row r="153" spans="1:15" s="9" customFormat="1" x14ac:dyDescent="0.2">
      <c r="A153" s="61">
        <v>301</v>
      </c>
      <c r="B153" s="62" t="s">
        <v>172</v>
      </c>
      <c r="C153" s="15">
        <v>143924</v>
      </c>
      <c r="D153" s="15">
        <v>0</v>
      </c>
      <c r="E153" s="15">
        <v>0</v>
      </c>
      <c r="F153" s="15">
        <v>-143924</v>
      </c>
      <c r="G153" s="15">
        <v>0</v>
      </c>
      <c r="H153" s="15">
        <v>0</v>
      </c>
      <c r="I153" s="15">
        <v>0</v>
      </c>
      <c r="J153" s="15">
        <v>0</v>
      </c>
      <c r="K153" s="15">
        <v>0</v>
      </c>
      <c r="L153" s="15">
        <v>2832497</v>
      </c>
      <c r="M153" s="64">
        <v>0</v>
      </c>
      <c r="N153" s="67">
        <v>0</v>
      </c>
      <c r="O153" s="66">
        <v>0</v>
      </c>
    </row>
    <row r="154" spans="1:15" s="9" customFormat="1" x14ac:dyDescent="0.2">
      <c r="A154" s="61">
        <v>305</v>
      </c>
      <c r="B154" s="62" t="s">
        <v>173</v>
      </c>
      <c r="C154" s="15">
        <v>0</v>
      </c>
      <c r="D154" s="15">
        <v>0</v>
      </c>
      <c r="E154" s="15">
        <v>0</v>
      </c>
      <c r="F154" s="15">
        <v>0</v>
      </c>
      <c r="G154" s="15">
        <v>0</v>
      </c>
      <c r="H154" s="15">
        <v>0</v>
      </c>
      <c r="I154" s="15">
        <v>0</v>
      </c>
      <c r="J154" s="15">
        <v>0</v>
      </c>
      <c r="K154" s="15">
        <v>0</v>
      </c>
      <c r="L154" s="15">
        <v>0</v>
      </c>
      <c r="M154" s="64">
        <v>0</v>
      </c>
      <c r="N154" s="67">
        <v>0</v>
      </c>
      <c r="O154" s="66">
        <v>0</v>
      </c>
    </row>
    <row r="155" spans="1:15" s="9" customFormat="1" x14ac:dyDescent="0.2">
      <c r="A155" s="61">
        <v>310</v>
      </c>
      <c r="B155" s="62" t="s">
        <v>174</v>
      </c>
      <c r="C155" s="15">
        <v>39359</v>
      </c>
      <c r="D155" s="15">
        <v>0</v>
      </c>
      <c r="E155" s="15">
        <v>0</v>
      </c>
      <c r="F155" s="15">
        <v>-39359</v>
      </c>
      <c r="G155" s="15">
        <v>0</v>
      </c>
      <c r="H155" s="15">
        <v>0</v>
      </c>
      <c r="I155" s="15">
        <v>0</v>
      </c>
      <c r="J155" s="15">
        <v>0</v>
      </c>
      <c r="K155" s="15">
        <v>0</v>
      </c>
      <c r="L155" s="15">
        <v>774602</v>
      </c>
      <c r="M155" s="64">
        <v>0</v>
      </c>
      <c r="N155" s="67">
        <v>0</v>
      </c>
      <c r="O155" s="66">
        <v>0</v>
      </c>
    </row>
    <row r="156" spans="1:15" s="9" customFormat="1" x14ac:dyDescent="0.2">
      <c r="A156" s="61">
        <v>311</v>
      </c>
      <c r="B156" s="62" t="s">
        <v>175</v>
      </c>
      <c r="C156" s="15">
        <v>0</v>
      </c>
      <c r="D156" s="15">
        <v>0</v>
      </c>
      <c r="E156" s="15">
        <v>0</v>
      </c>
      <c r="F156" s="15">
        <v>0</v>
      </c>
      <c r="G156" s="15">
        <v>0</v>
      </c>
      <c r="H156" s="15">
        <v>0</v>
      </c>
      <c r="I156" s="15">
        <v>0</v>
      </c>
      <c r="J156" s="15">
        <v>0</v>
      </c>
      <c r="K156" s="15">
        <v>0</v>
      </c>
      <c r="L156" s="15">
        <v>0</v>
      </c>
      <c r="M156" s="64">
        <v>0</v>
      </c>
      <c r="N156" s="67">
        <v>0</v>
      </c>
      <c r="O156" s="66">
        <v>0</v>
      </c>
    </row>
    <row r="157" spans="1:15" s="9" customFormat="1" x14ac:dyDescent="0.2">
      <c r="A157" s="61">
        <v>319</v>
      </c>
      <c r="B157" s="62" t="s">
        <v>176</v>
      </c>
      <c r="C157" s="15">
        <v>0</v>
      </c>
      <c r="D157" s="15">
        <v>0</v>
      </c>
      <c r="E157" s="15">
        <v>0</v>
      </c>
      <c r="F157" s="15">
        <v>0</v>
      </c>
      <c r="G157" s="15">
        <v>0</v>
      </c>
      <c r="H157" s="15">
        <v>0</v>
      </c>
      <c r="I157" s="15">
        <v>0</v>
      </c>
      <c r="J157" s="15">
        <v>0</v>
      </c>
      <c r="K157" s="15">
        <v>0</v>
      </c>
      <c r="L157" s="15">
        <v>0</v>
      </c>
      <c r="M157" s="64">
        <v>0</v>
      </c>
      <c r="N157" s="67">
        <v>0</v>
      </c>
      <c r="O157" s="66">
        <v>0</v>
      </c>
    </row>
    <row r="158" spans="1:15" s="9" customFormat="1" x14ac:dyDescent="0.2">
      <c r="A158" s="61">
        <v>320</v>
      </c>
      <c r="B158" s="62" t="s">
        <v>177</v>
      </c>
      <c r="C158" s="15">
        <v>23697</v>
      </c>
      <c r="D158" s="15">
        <v>0</v>
      </c>
      <c r="E158" s="15">
        <v>0</v>
      </c>
      <c r="F158" s="15">
        <v>-23697</v>
      </c>
      <c r="G158" s="15">
        <v>0</v>
      </c>
      <c r="H158" s="15">
        <v>0</v>
      </c>
      <c r="I158" s="15">
        <v>0</v>
      </c>
      <c r="J158" s="15">
        <v>0</v>
      </c>
      <c r="K158" s="15">
        <v>0</v>
      </c>
      <c r="L158" s="15">
        <v>466365</v>
      </c>
      <c r="M158" s="64">
        <v>0</v>
      </c>
      <c r="N158" s="67">
        <v>0</v>
      </c>
      <c r="O158" s="66">
        <v>0</v>
      </c>
    </row>
    <row r="159" spans="1:15" s="9" customFormat="1" x14ac:dyDescent="0.2">
      <c r="A159" s="61">
        <v>325</v>
      </c>
      <c r="B159" s="62" t="s">
        <v>178</v>
      </c>
      <c r="C159" s="15">
        <v>0</v>
      </c>
      <c r="D159" s="15">
        <v>0</v>
      </c>
      <c r="E159" s="15">
        <v>0</v>
      </c>
      <c r="F159" s="15">
        <v>0</v>
      </c>
      <c r="G159" s="15">
        <v>0</v>
      </c>
      <c r="H159" s="15">
        <v>0</v>
      </c>
      <c r="I159" s="15">
        <v>0</v>
      </c>
      <c r="J159" s="15">
        <v>0</v>
      </c>
      <c r="K159" s="15">
        <v>0</v>
      </c>
      <c r="L159" s="15">
        <v>0</v>
      </c>
      <c r="M159" s="64">
        <v>0</v>
      </c>
      <c r="N159" s="67">
        <v>0</v>
      </c>
      <c r="O159" s="66">
        <v>0</v>
      </c>
    </row>
    <row r="160" spans="1:15" s="9" customFormat="1" x14ac:dyDescent="0.2">
      <c r="A160" s="61">
        <v>326</v>
      </c>
      <c r="B160" s="62" t="s">
        <v>179</v>
      </c>
      <c r="C160" s="15">
        <v>0</v>
      </c>
      <c r="D160" s="15">
        <v>0</v>
      </c>
      <c r="E160" s="15">
        <v>0</v>
      </c>
      <c r="F160" s="15">
        <v>0</v>
      </c>
      <c r="G160" s="15">
        <v>0</v>
      </c>
      <c r="H160" s="15">
        <v>0</v>
      </c>
      <c r="I160" s="15">
        <v>0</v>
      </c>
      <c r="J160" s="15">
        <v>0</v>
      </c>
      <c r="K160" s="15">
        <v>0</v>
      </c>
      <c r="L160" s="15">
        <v>0</v>
      </c>
      <c r="M160" s="64">
        <v>0</v>
      </c>
      <c r="N160" s="67">
        <v>0</v>
      </c>
      <c r="O160" s="66">
        <v>0</v>
      </c>
    </row>
    <row r="161" spans="1:15" s="9" customFormat="1" x14ac:dyDescent="0.2">
      <c r="A161" s="61">
        <v>330</v>
      </c>
      <c r="B161" s="62" t="s">
        <v>180</v>
      </c>
      <c r="C161" s="15">
        <v>358</v>
      </c>
      <c r="D161" s="15">
        <v>0</v>
      </c>
      <c r="E161" s="15">
        <v>0</v>
      </c>
      <c r="F161" s="15">
        <v>-358</v>
      </c>
      <c r="G161" s="15">
        <v>0</v>
      </c>
      <c r="H161" s="15">
        <v>0</v>
      </c>
      <c r="I161" s="15">
        <v>0</v>
      </c>
      <c r="J161" s="15">
        <v>0</v>
      </c>
      <c r="K161" s="15">
        <v>0</v>
      </c>
      <c r="L161" s="15">
        <v>7034</v>
      </c>
      <c r="M161" s="64">
        <v>0</v>
      </c>
      <c r="N161" s="67">
        <v>0</v>
      </c>
      <c r="O161" s="66">
        <v>0</v>
      </c>
    </row>
    <row r="162" spans="1:15" s="9" customFormat="1" x14ac:dyDescent="0.2">
      <c r="A162" s="61">
        <v>350</v>
      </c>
      <c r="B162" s="62" t="s">
        <v>181</v>
      </c>
      <c r="C162" s="15">
        <v>10385</v>
      </c>
      <c r="D162" s="15">
        <v>0</v>
      </c>
      <c r="E162" s="15">
        <v>0</v>
      </c>
      <c r="F162" s="15">
        <v>-10385</v>
      </c>
      <c r="G162" s="15">
        <v>0</v>
      </c>
      <c r="H162" s="15">
        <v>0</v>
      </c>
      <c r="I162" s="15">
        <v>0</v>
      </c>
      <c r="J162" s="15">
        <v>0</v>
      </c>
      <c r="K162" s="15">
        <v>0</v>
      </c>
      <c r="L162" s="15">
        <v>204384</v>
      </c>
      <c r="M162" s="64">
        <v>0</v>
      </c>
      <c r="N162" s="67">
        <v>0</v>
      </c>
      <c r="O162" s="66">
        <v>0</v>
      </c>
    </row>
    <row r="163" spans="1:15" s="9" customFormat="1" x14ac:dyDescent="0.2">
      <c r="A163" s="61">
        <v>360</v>
      </c>
      <c r="B163" s="62" t="s">
        <v>182</v>
      </c>
      <c r="C163" s="15">
        <v>6857</v>
      </c>
      <c r="D163" s="15">
        <v>0</v>
      </c>
      <c r="E163" s="15">
        <v>0</v>
      </c>
      <c r="F163" s="15">
        <v>-6857</v>
      </c>
      <c r="G163" s="15">
        <v>0</v>
      </c>
      <c r="H163" s="15">
        <v>0</v>
      </c>
      <c r="I163" s="15">
        <v>0</v>
      </c>
      <c r="J163" s="15">
        <v>0</v>
      </c>
      <c r="K163" s="15">
        <v>0</v>
      </c>
      <c r="L163" s="15">
        <v>134949</v>
      </c>
      <c r="M163" s="64">
        <v>0</v>
      </c>
      <c r="N163" s="67">
        <v>0</v>
      </c>
      <c r="O163" s="66">
        <v>0</v>
      </c>
    </row>
    <row r="164" spans="1:15" s="9" customFormat="1" x14ac:dyDescent="0.2">
      <c r="A164" s="61">
        <v>400</v>
      </c>
      <c r="B164" s="62" t="s">
        <v>183</v>
      </c>
      <c r="C164" s="15">
        <v>0</v>
      </c>
      <c r="D164" s="15">
        <v>0</v>
      </c>
      <c r="E164" s="15">
        <v>0</v>
      </c>
      <c r="F164" s="15">
        <v>0</v>
      </c>
      <c r="G164" s="15">
        <v>0</v>
      </c>
      <c r="H164" s="15">
        <v>0</v>
      </c>
      <c r="I164" s="15">
        <v>0</v>
      </c>
      <c r="J164" s="15">
        <v>0</v>
      </c>
      <c r="K164" s="15">
        <v>0</v>
      </c>
      <c r="L164" s="15">
        <v>1</v>
      </c>
      <c r="M164" s="64">
        <v>0</v>
      </c>
      <c r="N164" s="67">
        <v>0</v>
      </c>
      <c r="O164" s="66">
        <v>0</v>
      </c>
    </row>
    <row r="165" spans="1:15" s="9" customFormat="1" x14ac:dyDescent="0.2">
      <c r="A165" s="61">
        <v>402</v>
      </c>
      <c r="B165" s="62" t="s">
        <v>184</v>
      </c>
      <c r="C165" s="15">
        <v>51387</v>
      </c>
      <c r="D165" s="15">
        <v>0</v>
      </c>
      <c r="E165" s="15">
        <v>0</v>
      </c>
      <c r="F165" s="15">
        <v>-51387</v>
      </c>
      <c r="G165" s="15">
        <v>0</v>
      </c>
      <c r="H165" s="15">
        <v>0</v>
      </c>
      <c r="I165" s="15">
        <v>0</v>
      </c>
      <c r="J165" s="15">
        <v>0</v>
      </c>
      <c r="K165" s="15">
        <v>0</v>
      </c>
      <c r="L165" s="15">
        <v>1011314</v>
      </c>
      <c r="M165" s="64">
        <v>0</v>
      </c>
      <c r="N165" s="67">
        <v>0</v>
      </c>
      <c r="O165" s="66">
        <v>0</v>
      </c>
    </row>
    <row r="166" spans="1:15" s="9" customFormat="1" x14ac:dyDescent="0.2">
      <c r="A166" s="61">
        <v>403</v>
      </c>
      <c r="B166" s="62" t="s">
        <v>185</v>
      </c>
      <c r="C166" s="15">
        <v>149812</v>
      </c>
      <c r="D166" s="15">
        <v>0</v>
      </c>
      <c r="E166" s="15">
        <v>0</v>
      </c>
      <c r="F166" s="15">
        <v>-149812</v>
      </c>
      <c r="G166" s="15">
        <v>0</v>
      </c>
      <c r="H166" s="15">
        <v>0</v>
      </c>
      <c r="I166" s="15">
        <v>0</v>
      </c>
      <c r="J166" s="15">
        <v>0</v>
      </c>
      <c r="K166" s="15">
        <v>0</v>
      </c>
      <c r="L166" s="15">
        <v>2948367</v>
      </c>
      <c r="M166" s="64">
        <v>0</v>
      </c>
      <c r="N166" s="67">
        <v>0</v>
      </c>
      <c r="O166" s="66">
        <v>0</v>
      </c>
    </row>
    <row r="167" spans="1:15" s="9" customFormat="1" x14ac:dyDescent="0.2">
      <c r="A167" s="61">
        <v>405</v>
      </c>
      <c r="B167" s="62" t="s">
        <v>186</v>
      </c>
      <c r="C167" s="15">
        <v>969</v>
      </c>
      <c r="D167" s="15">
        <v>0</v>
      </c>
      <c r="E167" s="15">
        <v>0</v>
      </c>
      <c r="F167" s="15">
        <v>-969</v>
      </c>
      <c r="G167" s="15">
        <v>0</v>
      </c>
      <c r="H167" s="15">
        <v>0</v>
      </c>
      <c r="I167" s="15">
        <v>0</v>
      </c>
      <c r="J167" s="15">
        <v>0</v>
      </c>
      <c r="K167" s="15">
        <v>0</v>
      </c>
      <c r="L167" s="15">
        <v>19076</v>
      </c>
      <c r="M167" s="64">
        <v>0</v>
      </c>
      <c r="N167" s="67">
        <v>0</v>
      </c>
      <c r="O167" s="66">
        <v>0</v>
      </c>
    </row>
    <row r="168" spans="1:15" s="9" customFormat="1" x14ac:dyDescent="0.2">
      <c r="A168" s="61">
        <v>407</v>
      </c>
      <c r="B168" s="62" t="s">
        <v>187</v>
      </c>
      <c r="C168" s="15">
        <v>524</v>
      </c>
      <c r="D168" s="15">
        <v>0</v>
      </c>
      <c r="E168" s="15">
        <v>0</v>
      </c>
      <c r="F168" s="15">
        <v>-524</v>
      </c>
      <c r="G168" s="15">
        <v>0</v>
      </c>
      <c r="H168" s="15">
        <v>0</v>
      </c>
      <c r="I168" s="15">
        <v>0</v>
      </c>
      <c r="J168" s="15">
        <v>0</v>
      </c>
      <c r="K168" s="15">
        <v>0</v>
      </c>
      <c r="L168" s="15">
        <v>10316</v>
      </c>
      <c r="M168" s="64">
        <v>0</v>
      </c>
      <c r="N168" s="67">
        <v>0</v>
      </c>
      <c r="O168" s="66">
        <v>0</v>
      </c>
    </row>
    <row r="169" spans="1:15" s="9" customFormat="1" x14ac:dyDescent="0.2">
      <c r="A169" s="61">
        <v>408</v>
      </c>
      <c r="B169" s="62" t="s">
        <v>188</v>
      </c>
      <c r="C169" s="15">
        <v>0</v>
      </c>
      <c r="D169" s="15">
        <v>0</v>
      </c>
      <c r="E169" s="15">
        <v>0</v>
      </c>
      <c r="F169" s="15">
        <v>0</v>
      </c>
      <c r="G169" s="15">
        <v>0</v>
      </c>
      <c r="H169" s="15">
        <v>0</v>
      </c>
      <c r="I169" s="15">
        <v>0</v>
      </c>
      <c r="J169" s="15">
        <v>0</v>
      </c>
      <c r="K169" s="15">
        <v>0</v>
      </c>
      <c r="L169" s="15">
        <v>0</v>
      </c>
      <c r="M169" s="64">
        <v>0</v>
      </c>
      <c r="N169" s="67">
        <v>0</v>
      </c>
      <c r="O169" s="66">
        <v>0</v>
      </c>
    </row>
    <row r="170" spans="1:15" s="9" customFormat="1" x14ac:dyDescent="0.2">
      <c r="A170" s="61">
        <v>409</v>
      </c>
      <c r="B170" s="62" t="s">
        <v>189</v>
      </c>
      <c r="C170" s="15">
        <v>62072</v>
      </c>
      <c r="D170" s="15">
        <v>0</v>
      </c>
      <c r="E170" s="15">
        <v>0</v>
      </c>
      <c r="F170" s="15">
        <v>-62072</v>
      </c>
      <c r="G170" s="15">
        <v>0</v>
      </c>
      <c r="H170" s="15">
        <v>0</v>
      </c>
      <c r="I170" s="15">
        <v>0</v>
      </c>
      <c r="J170" s="15">
        <v>0</v>
      </c>
      <c r="K170" s="15">
        <v>0</v>
      </c>
      <c r="L170" s="15">
        <v>1221597</v>
      </c>
      <c r="M170" s="64">
        <v>0</v>
      </c>
      <c r="N170" s="67">
        <v>0</v>
      </c>
      <c r="O170" s="66">
        <v>0</v>
      </c>
    </row>
    <row r="171" spans="1:15" s="9" customFormat="1" x14ac:dyDescent="0.2">
      <c r="A171" s="61">
        <v>411</v>
      </c>
      <c r="B171" s="62" t="s">
        <v>190</v>
      </c>
      <c r="C171" s="15">
        <v>85268</v>
      </c>
      <c r="D171" s="15">
        <v>0</v>
      </c>
      <c r="E171" s="15">
        <v>0</v>
      </c>
      <c r="F171" s="15">
        <v>-85268</v>
      </c>
      <c r="G171" s="15">
        <v>0</v>
      </c>
      <c r="H171" s="15">
        <v>0</v>
      </c>
      <c r="I171" s="15">
        <v>0</v>
      </c>
      <c r="J171" s="15">
        <v>0</v>
      </c>
      <c r="K171" s="15">
        <v>0</v>
      </c>
      <c r="L171" s="15">
        <v>1678113</v>
      </c>
      <c r="M171" s="64">
        <v>0</v>
      </c>
      <c r="N171" s="67">
        <v>0</v>
      </c>
      <c r="O171" s="66">
        <v>0</v>
      </c>
    </row>
    <row r="172" spans="1:15" s="9" customFormat="1" x14ac:dyDescent="0.2">
      <c r="A172" s="61">
        <v>413</v>
      </c>
      <c r="B172" s="62" t="s">
        <v>191</v>
      </c>
      <c r="C172" s="15">
        <v>3093</v>
      </c>
      <c r="D172" s="15">
        <v>0</v>
      </c>
      <c r="E172" s="15">
        <v>0</v>
      </c>
      <c r="F172" s="15">
        <v>-3093</v>
      </c>
      <c r="G172" s="15">
        <v>0</v>
      </c>
      <c r="H172" s="15">
        <v>0</v>
      </c>
      <c r="I172" s="15">
        <v>0</v>
      </c>
      <c r="J172" s="15">
        <v>0</v>
      </c>
      <c r="K172" s="15">
        <v>0</v>
      </c>
      <c r="L172" s="15">
        <v>60869</v>
      </c>
      <c r="M172" s="64">
        <v>0</v>
      </c>
      <c r="N172" s="67">
        <v>0</v>
      </c>
      <c r="O172" s="66">
        <v>0</v>
      </c>
    </row>
    <row r="173" spans="1:15" s="9" customFormat="1" x14ac:dyDescent="0.2">
      <c r="A173" s="61">
        <v>417</v>
      </c>
      <c r="B173" s="62" t="s">
        <v>192</v>
      </c>
      <c r="C173" s="15">
        <v>1116</v>
      </c>
      <c r="D173" s="15">
        <v>0</v>
      </c>
      <c r="E173" s="15">
        <v>0</v>
      </c>
      <c r="F173" s="15">
        <v>-1116</v>
      </c>
      <c r="G173" s="15">
        <v>0</v>
      </c>
      <c r="H173" s="15">
        <v>0</v>
      </c>
      <c r="I173" s="15">
        <v>0</v>
      </c>
      <c r="J173" s="15">
        <v>0</v>
      </c>
      <c r="K173" s="15">
        <v>0</v>
      </c>
      <c r="L173" s="15">
        <v>21956</v>
      </c>
      <c r="M173" s="64">
        <v>0</v>
      </c>
      <c r="N173" s="67">
        <v>0</v>
      </c>
      <c r="O173" s="66">
        <v>0</v>
      </c>
    </row>
    <row r="174" spans="1:15" s="9" customFormat="1" x14ac:dyDescent="0.2">
      <c r="A174" s="61">
        <v>423</v>
      </c>
      <c r="B174" s="62" t="s">
        <v>193</v>
      </c>
      <c r="C174" s="15">
        <v>12740</v>
      </c>
      <c r="D174" s="15">
        <v>0</v>
      </c>
      <c r="E174" s="15">
        <v>0</v>
      </c>
      <c r="F174" s="15">
        <v>-12740</v>
      </c>
      <c r="G174" s="15">
        <v>0</v>
      </c>
      <c r="H174" s="15">
        <v>0</v>
      </c>
      <c r="I174" s="15">
        <v>0</v>
      </c>
      <c r="J174" s="15">
        <v>0</v>
      </c>
      <c r="K174" s="15">
        <v>0</v>
      </c>
      <c r="L174" s="15">
        <v>250736</v>
      </c>
      <c r="M174" s="64">
        <v>0</v>
      </c>
      <c r="N174" s="67">
        <v>0</v>
      </c>
      <c r="O174" s="66">
        <v>0</v>
      </c>
    </row>
    <row r="175" spans="1:15" s="9" customFormat="1" x14ac:dyDescent="0.2">
      <c r="A175" s="61">
        <v>425</v>
      </c>
      <c r="B175" s="62" t="s">
        <v>194</v>
      </c>
      <c r="C175" s="15">
        <v>44043</v>
      </c>
      <c r="D175" s="15">
        <v>0</v>
      </c>
      <c r="E175" s="15">
        <v>0</v>
      </c>
      <c r="F175" s="15">
        <v>-44043</v>
      </c>
      <c r="G175" s="15">
        <v>0</v>
      </c>
      <c r="H175" s="15">
        <v>0</v>
      </c>
      <c r="I175" s="15">
        <v>0</v>
      </c>
      <c r="J175" s="15">
        <v>0</v>
      </c>
      <c r="K175" s="15">
        <v>0</v>
      </c>
      <c r="L175" s="15">
        <v>866791</v>
      </c>
      <c r="M175" s="64">
        <v>0</v>
      </c>
      <c r="N175" s="67">
        <v>0</v>
      </c>
      <c r="O175" s="66">
        <v>0</v>
      </c>
    </row>
    <row r="176" spans="1:15" s="9" customFormat="1" x14ac:dyDescent="0.2">
      <c r="A176" s="61">
        <v>440</v>
      </c>
      <c r="B176" s="62" t="s">
        <v>195</v>
      </c>
      <c r="C176" s="15">
        <v>255252</v>
      </c>
      <c r="D176" s="15">
        <v>0</v>
      </c>
      <c r="E176" s="15">
        <v>0</v>
      </c>
      <c r="F176" s="15">
        <v>-255252</v>
      </c>
      <c r="G176" s="15">
        <v>0</v>
      </c>
      <c r="H176" s="15">
        <v>0</v>
      </c>
      <c r="I176" s="15">
        <v>0</v>
      </c>
      <c r="J176" s="15">
        <v>0</v>
      </c>
      <c r="K176" s="15">
        <v>0</v>
      </c>
      <c r="L176" s="15">
        <v>5023475</v>
      </c>
      <c r="M176" s="64">
        <v>0</v>
      </c>
      <c r="N176" s="67">
        <v>0</v>
      </c>
      <c r="O176" s="66">
        <v>0</v>
      </c>
    </row>
    <row r="177" spans="1:15" s="9" customFormat="1" x14ac:dyDescent="0.2">
      <c r="A177" s="61">
        <v>450</v>
      </c>
      <c r="B177" s="62" t="s">
        <v>196</v>
      </c>
      <c r="C177" s="15">
        <v>0</v>
      </c>
      <c r="D177" s="15">
        <v>0</v>
      </c>
      <c r="E177" s="15">
        <v>0</v>
      </c>
      <c r="F177" s="15">
        <v>0</v>
      </c>
      <c r="G177" s="15">
        <v>0</v>
      </c>
      <c r="H177" s="15">
        <v>0</v>
      </c>
      <c r="I177" s="15">
        <v>0</v>
      </c>
      <c r="J177" s="15">
        <v>0</v>
      </c>
      <c r="K177" s="15">
        <v>0</v>
      </c>
      <c r="L177" s="15">
        <v>0</v>
      </c>
      <c r="M177" s="64">
        <v>0</v>
      </c>
      <c r="N177" s="67">
        <v>0</v>
      </c>
      <c r="O177" s="66">
        <v>0</v>
      </c>
    </row>
    <row r="178" spans="1:15" s="9" customFormat="1" x14ac:dyDescent="0.2">
      <c r="A178" s="61">
        <v>451</v>
      </c>
      <c r="B178" s="62" t="s">
        <v>197</v>
      </c>
      <c r="C178" s="15">
        <v>0</v>
      </c>
      <c r="D178" s="15">
        <v>0</v>
      </c>
      <c r="E178" s="15">
        <v>0</v>
      </c>
      <c r="F178" s="15">
        <v>0</v>
      </c>
      <c r="G178" s="15">
        <v>0</v>
      </c>
      <c r="H178" s="15">
        <v>0</v>
      </c>
      <c r="I178" s="15">
        <v>0</v>
      </c>
      <c r="J178" s="15">
        <v>0</v>
      </c>
      <c r="K178" s="15">
        <v>0</v>
      </c>
      <c r="L178" s="15">
        <v>0</v>
      </c>
      <c r="M178" s="64">
        <v>0</v>
      </c>
      <c r="N178" s="67">
        <v>0</v>
      </c>
      <c r="O178" s="66">
        <v>0</v>
      </c>
    </row>
    <row r="179" spans="1:15" s="9" customFormat="1" x14ac:dyDescent="0.2">
      <c r="A179" s="61">
        <v>452</v>
      </c>
      <c r="B179" s="62" t="s">
        <v>198</v>
      </c>
      <c r="C179" s="15">
        <v>0</v>
      </c>
      <c r="D179" s="15">
        <v>0</v>
      </c>
      <c r="E179" s="15">
        <v>0</v>
      </c>
      <c r="F179" s="15">
        <v>0</v>
      </c>
      <c r="G179" s="15">
        <v>0</v>
      </c>
      <c r="H179" s="15">
        <v>0</v>
      </c>
      <c r="I179" s="15">
        <v>0</v>
      </c>
      <c r="J179" s="15">
        <v>0</v>
      </c>
      <c r="K179" s="15">
        <v>0</v>
      </c>
      <c r="L179" s="15">
        <v>0</v>
      </c>
      <c r="M179" s="64">
        <v>0</v>
      </c>
      <c r="N179" s="67">
        <v>0</v>
      </c>
      <c r="O179" s="66">
        <v>0</v>
      </c>
    </row>
    <row r="180" spans="1:15" s="9" customFormat="1" x14ac:dyDescent="0.2">
      <c r="A180" s="61">
        <v>453</v>
      </c>
      <c r="B180" s="62" t="s">
        <v>199</v>
      </c>
      <c r="C180" s="15">
        <v>0</v>
      </c>
      <c r="D180" s="15">
        <v>0</v>
      </c>
      <c r="E180" s="15">
        <v>0</v>
      </c>
      <c r="F180" s="15">
        <v>0</v>
      </c>
      <c r="G180" s="15">
        <v>0</v>
      </c>
      <c r="H180" s="15">
        <v>0</v>
      </c>
      <c r="I180" s="15">
        <v>0</v>
      </c>
      <c r="J180" s="15">
        <v>0</v>
      </c>
      <c r="K180" s="15">
        <v>0</v>
      </c>
      <c r="L180" s="15">
        <v>0</v>
      </c>
      <c r="M180" s="64">
        <v>0</v>
      </c>
      <c r="N180" s="67">
        <v>0</v>
      </c>
      <c r="O180" s="66">
        <v>0</v>
      </c>
    </row>
    <row r="181" spans="1:15" s="9" customFormat="1" x14ac:dyDescent="0.2">
      <c r="A181" s="61">
        <v>454</v>
      </c>
      <c r="B181" s="62" t="s">
        <v>200</v>
      </c>
      <c r="C181" s="15">
        <v>1135</v>
      </c>
      <c r="D181" s="15">
        <v>0</v>
      </c>
      <c r="E181" s="15">
        <v>0</v>
      </c>
      <c r="F181" s="15">
        <v>-1135</v>
      </c>
      <c r="G181" s="15">
        <v>0</v>
      </c>
      <c r="H181" s="15">
        <v>0</v>
      </c>
      <c r="I181" s="15">
        <v>0</v>
      </c>
      <c r="J181" s="15">
        <v>0</v>
      </c>
      <c r="K181" s="15">
        <v>0</v>
      </c>
      <c r="L181" s="15">
        <v>22340</v>
      </c>
      <c r="M181" s="64">
        <v>0</v>
      </c>
      <c r="N181" s="67">
        <v>0</v>
      </c>
      <c r="O181" s="66">
        <v>0</v>
      </c>
    </row>
    <row r="182" spans="1:15" s="9" customFormat="1" x14ac:dyDescent="0.2">
      <c r="A182" s="61">
        <v>501</v>
      </c>
      <c r="B182" s="62" t="s">
        <v>201</v>
      </c>
      <c r="C182" s="15">
        <v>2553371</v>
      </c>
      <c r="D182" s="15">
        <v>0</v>
      </c>
      <c r="E182" s="15">
        <v>0</v>
      </c>
      <c r="F182" s="15">
        <v>-2553371</v>
      </c>
      <c r="G182" s="15">
        <v>0</v>
      </c>
      <c r="H182" s="15">
        <v>0</v>
      </c>
      <c r="I182" s="15">
        <v>0</v>
      </c>
      <c r="J182" s="15">
        <v>0</v>
      </c>
      <c r="K182" s="15">
        <v>0</v>
      </c>
      <c r="L182" s="15">
        <v>50251441</v>
      </c>
      <c r="M182" s="64">
        <v>0</v>
      </c>
      <c r="N182" s="67">
        <v>0</v>
      </c>
      <c r="O182" s="66">
        <v>0</v>
      </c>
    </row>
    <row r="183" spans="1:15" s="9" customFormat="1" x14ac:dyDescent="0.2">
      <c r="A183" s="61">
        <v>502</v>
      </c>
      <c r="B183" s="62" t="s">
        <v>202</v>
      </c>
      <c r="C183" s="15">
        <v>0</v>
      </c>
      <c r="D183" s="15">
        <v>0</v>
      </c>
      <c r="E183" s="15">
        <v>0</v>
      </c>
      <c r="F183" s="15">
        <v>0</v>
      </c>
      <c r="G183" s="15">
        <v>0</v>
      </c>
      <c r="H183" s="15">
        <v>0</v>
      </c>
      <c r="I183" s="15">
        <v>0</v>
      </c>
      <c r="J183" s="15">
        <v>0</v>
      </c>
      <c r="K183" s="15">
        <v>0</v>
      </c>
      <c r="L183" s="15">
        <v>0</v>
      </c>
      <c r="M183" s="64">
        <v>0</v>
      </c>
      <c r="N183" s="67">
        <v>0</v>
      </c>
      <c r="O183" s="66">
        <v>0</v>
      </c>
    </row>
    <row r="184" spans="1:15" s="9" customFormat="1" x14ac:dyDescent="0.2">
      <c r="A184" s="61">
        <v>505</v>
      </c>
      <c r="B184" s="62" t="s">
        <v>203</v>
      </c>
      <c r="C184" s="15">
        <v>20609</v>
      </c>
      <c r="D184" s="15">
        <v>0</v>
      </c>
      <c r="E184" s="15">
        <v>0</v>
      </c>
      <c r="F184" s="15">
        <v>-20609</v>
      </c>
      <c r="G184" s="15">
        <v>0</v>
      </c>
      <c r="H184" s="15">
        <v>0</v>
      </c>
      <c r="I184" s="15">
        <v>0</v>
      </c>
      <c r="J184" s="15">
        <v>0</v>
      </c>
      <c r="K184" s="15">
        <v>0</v>
      </c>
      <c r="L184" s="15">
        <v>405587</v>
      </c>
      <c r="M184" s="64">
        <v>0</v>
      </c>
      <c r="N184" s="67">
        <v>0</v>
      </c>
      <c r="O184" s="66">
        <v>0</v>
      </c>
    </row>
    <row r="185" spans="1:15" s="9" customFormat="1" x14ac:dyDescent="0.2">
      <c r="A185" s="61">
        <v>506</v>
      </c>
      <c r="B185" s="62" t="s">
        <v>204</v>
      </c>
      <c r="C185" s="15">
        <v>6969</v>
      </c>
      <c r="D185" s="15">
        <v>0</v>
      </c>
      <c r="E185" s="15">
        <v>0</v>
      </c>
      <c r="F185" s="15">
        <v>-6969</v>
      </c>
      <c r="G185" s="15">
        <v>0</v>
      </c>
      <c r="H185" s="15">
        <v>0</v>
      </c>
      <c r="I185" s="15">
        <v>0</v>
      </c>
      <c r="J185" s="15">
        <v>0</v>
      </c>
      <c r="K185" s="15">
        <v>0</v>
      </c>
      <c r="L185" s="15">
        <v>137155</v>
      </c>
      <c r="M185" s="64">
        <v>0</v>
      </c>
      <c r="N185" s="67">
        <v>0</v>
      </c>
      <c r="O185" s="66">
        <v>0</v>
      </c>
    </row>
    <row r="186" spans="1:15" s="9" customFormat="1" x14ac:dyDescent="0.2">
      <c r="A186" s="61">
        <v>507</v>
      </c>
      <c r="B186" s="62" t="s">
        <v>205</v>
      </c>
      <c r="C186" s="15">
        <v>0</v>
      </c>
      <c r="D186" s="15">
        <v>0</v>
      </c>
      <c r="E186" s="15">
        <v>0</v>
      </c>
      <c r="F186" s="15">
        <v>0</v>
      </c>
      <c r="G186" s="15">
        <v>0</v>
      </c>
      <c r="H186" s="15">
        <v>0</v>
      </c>
      <c r="I186" s="15">
        <v>0</v>
      </c>
      <c r="J186" s="15">
        <v>0</v>
      </c>
      <c r="K186" s="15">
        <v>0</v>
      </c>
      <c r="L186" s="15">
        <v>0</v>
      </c>
      <c r="M186" s="64">
        <v>0</v>
      </c>
      <c r="N186" s="67">
        <v>0</v>
      </c>
      <c r="O186" s="66">
        <v>0</v>
      </c>
    </row>
    <row r="187" spans="1:15" s="9" customFormat="1" x14ac:dyDescent="0.2">
      <c r="A187" s="61">
        <v>601</v>
      </c>
      <c r="B187" s="62" t="s">
        <v>206</v>
      </c>
      <c r="C187" s="15">
        <v>969224</v>
      </c>
      <c r="D187" s="15">
        <v>0</v>
      </c>
      <c r="E187" s="15">
        <v>0</v>
      </c>
      <c r="F187" s="15">
        <v>-969224</v>
      </c>
      <c r="G187" s="15">
        <v>0</v>
      </c>
      <c r="H187" s="15">
        <v>0</v>
      </c>
      <c r="I187" s="15">
        <v>0</v>
      </c>
      <c r="J187" s="15">
        <v>0</v>
      </c>
      <c r="K187" s="15">
        <v>0</v>
      </c>
      <c r="L187" s="15">
        <v>19074764</v>
      </c>
      <c r="M187" s="64">
        <v>0</v>
      </c>
      <c r="N187" s="67">
        <v>0</v>
      </c>
      <c r="O187" s="66">
        <v>0</v>
      </c>
    </row>
    <row r="188" spans="1:15" s="9" customFormat="1" x14ac:dyDescent="0.2">
      <c r="A188" s="61">
        <v>602</v>
      </c>
      <c r="B188" s="62" t="s">
        <v>207</v>
      </c>
      <c r="C188" s="15">
        <v>145521</v>
      </c>
      <c r="D188" s="15">
        <v>0</v>
      </c>
      <c r="E188" s="15">
        <v>0</v>
      </c>
      <c r="F188" s="15">
        <v>-145521</v>
      </c>
      <c r="G188" s="15">
        <v>0</v>
      </c>
      <c r="H188" s="15">
        <v>0</v>
      </c>
      <c r="I188" s="15">
        <v>0</v>
      </c>
      <c r="J188" s="15">
        <v>0</v>
      </c>
      <c r="K188" s="15">
        <v>0</v>
      </c>
      <c r="L188" s="15">
        <v>2863925</v>
      </c>
      <c r="M188" s="64">
        <v>0</v>
      </c>
      <c r="N188" s="67">
        <v>0</v>
      </c>
      <c r="O188" s="66">
        <v>0</v>
      </c>
    </row>
    <row r="189" spans="1:15" s="9" customFormat="1" x14ac:dyDescent="0.2">
      <c r="A189" s="61">
        <v>606</v>
      </c>
      <c r="B189" s="62" t="s">
        <v>208</v>
      </c>
      <c r="C189" s="15">
        <v>2868</v>
      </c>
      <c r="D189" s="15">
        <v>0</v>
      </c>
      <c r="E189" s="15">
        <v>0</v>
      </c>
      <c r="F189" s="15">
        <v>-2868</v>
      </c>
      <c r="G189" s="15">
        <v>0</v>
      </c>
      <c r="H189" s="15">
        <v>0</v>
      </c>
      <c r="I189" s="15">
        <v>0</v>
      </c>
      <c r="J189" s="15">
        <v>0</v>
      </c>
      <c r="K189" s="15">
        <v>0</v>
      </c>
      <c r="L189" s="15">
        <v>56443</v>
      </c>
      <c r="M189" s="64">
        <v>0</v>
      </c>
      <c r="N189" s="67">
        <v>0</v>
      </c>
      <c r="O189" s="66">
        <v>0</v>
      </c>
    </row>
    <row r="190" spans="1:15" s="9" customFormat="1" x14ac:dyDescent="0.2">
      <c r="A190" s="61">
        <v>701</v>
      </c>
      <c r="B190" s="62" t="s">
        <v>209</v>
      </c>
      <c r="C190" s="15">
        <v>111788</v>
      </c>
      <c r="D190" s="15">
        <v>0</v>
      </c>
      <c r="E190" s="15">
        <v>0</v>
      </c>
      <c r="F190" s="15">
        <v>-111788</v>
      </c>
      <c r="G190" s="15">
        <v>0</v>
      </c>
      <c r="H190" s="15">
        <v>0</v>
      </c>
      <c r="I190" s="15">
        <v>0</v>
      </c>
      <c r="J190" s="15">
        <v>0</v>
      </c>
      <c r="K190" s="15">
        <v>0</v>
      </c>
      <c r="L190" s="15">
        <v>2200041</v>
      </c>
      <c r="M190" s="64">
        <v>0</v>
      </c>
      <c r="N190" s="67">
        <v>0</v>
      </c>
      <c r="O190" s="66">
        <v>0</v>
      </c>
    </row>
    <row r="191" spans="1:15" s="9" customFormat="1" x14ac:dyDescent="0.2">
      <c r="A191" s="61">
        <v>702</v>
      </c>
      <c r="B191" s="62" t="s">
        <v>210</v>
      </c>
      <c r="C191" s="15">
        <v>69972</v>
      </c>
      <c r="D191" s="15">
        <v>0</v>
      </c>
      <c r="E191" s="15">
        <v>0</v>
      </c>
      <c r="F191" s="15">
        <v>-69972</v>
      </c>
      <c r="G191" s="15">
        <v>0</v>
      </c>
      <c r="H191" s="15">
        <v>0</v>
      </c>
      <c r="I191" s="15">
        <v>0</v>
      </c>
      <c r="J191" s="15">
        <v>0</v>
      </c>
      <c r="K191" s="15">
        <v>0</v>
      </c>
      <c r="L191" s="15">
        <v>1377075</v>
      </c>
      <c r="M191" s="64">
        <v>0</v>
      </c>
      <c r="N191" s="67">
        <v>0</v>
      </c>
      <c r="O191" s="66">
        <v>0</v>
      </c>
    </row>
    <row r="192" spans="1:15" s="9" customFormat="1" x14ac:dyDescent="0.2">
      <c r="A192" s="61">
        <v>703</v>
      </c>
      <c r="B192" s="62" t="s">
        <v>211</v>
      </c>
      <c r="C192" s="15">
        <v>219988</v>
      </c>
      <c r="D192" s="15">
        <v>0</v>
      </c>
      <c r="E192" s="15">
        <v>0</v>
      </c>
      <c r="F192" s="15">
        <v>-219988</v>
      </c>
      <c r="G192" s="15">
        <v>0</v>
      </c>
      <c r="H192" s="15">
        <v>0</v>
      </c>
      <c r="I192" s="15">
        <v>0</v>
      </c>
      <c r="J192" s="15">
        <v>0</v>
      </c>
      <c r="K192" s="15">
        <v>0</v>
      </c>
      <c r="L192" s="15">
        <v>4329452</v>
      </c>
      <c r="M192" s="64">
        <v>0</v>
      </c>
      <c r="N192" s="67">
        <v>0</v>
      </c>
      <c r="O192" s="66">
        <v>0</v>
      </c>
    </row>
    <row r="193" spans="1:15" s="9" customFormat="1" x14ac:dyDescent="0.2">
      <c r="A193" s="61">
        <v>704</v>
      </c>
      <c r="B193" s="62" t="s">
        <v>212</v>
      </c>
      <c r="C193" s="15">
        <v>178252</v>
      </c>
      <c r="D193" s="15">
        <v>0</v>
      </c>
      <c r="E193" s="15">
        <v>0</v>
      </c>
      <c r="F193" s="15">
        <v>-178252</v>
      </c>
      <c r="G193" s="15">
        <v>0</v>
      </c>
      <c r="H193" s="15">
        <v>0</v>
      </c>
      <c r="I193" s="15">
        <v>0</v>
      </c>
      <c r="J193" s="15">
        <v>0</v>
      </c>
      <c r="K193" s="15">
        <v>0</v>
      </c>
      <c r="L193" s="15">
        <v>3508079</v>
      </c>
      <c r="M193" s="64">
        <v>0</v>
      </c>
      <c r="N193" s="67">
        <v>0</v>
      </c>
      <c r="O193" s="66">
        <v>0</v>
      </c>
    </row>
    <row r="194" spans="1:15" s="9" customFormat="1" x14ac:dyDescent="0.2">
      <c r="A194" s="61">
        <v>705</v>
      </c>
      <c r="B194" s="62" t="s">
        <v>213</v>
      </c>
      <c r="C194" s="15">
        <v>149266</v>
      </c>
      <c r="D194" s="15">
        <v>0</v>
      </c>
      <c r="E194" s="15">
        <v>0</v>
      </c>
      <c r="F194" s="15">
        <v>-149266</v>
      </c>
      <c r="G194" s="15">
        <v>0</v>
      </c>
      <c r="H194" s="15">
        <v>0</v>
      </c>
      <c r="I194" s="15">
        <v>0</v>
      </c>
      <c r="J194" s="15">
        <v>0</v>
      </c>
      <c r="K194" s="15">
        <v>0</v>
      </c>
      <c r="L194" s="15">
        <v>2937628</v>
      </c>
      <c r="M194" s="64">
        <v>0</v>
      </c>
      <c r="N194" s="67">
        <v>0</v>
      </c>
      <c r="O194" s="66">
        <v>0</v>
      </c>
    </row>
    <row r="195" spans="1:15" s="9" customFormat="1" x14ac:dyDescent="0.2">
      <c r="A195" s="61">
        <v>706</v>
      </c>
      <c r="B195" s="62" t="s">
        <v>214</v>
      </c>
      <c r="C195" s="15">
        <v>197702</v>
      </c>
      <c r="D195" s="15">
        <v>0</v>
      </c>
      <c r="E195" s="15">
        <v>0</v>
      </c>
      <c r="F195" s="15">
        <v>-197702</v>
      </c>
      <c r="G195" s="15">
        <v>0</v>
      </c>
      <c r="H195" s="15">
        <v>0</v>
      </c>
      <c r="I195" s="15">
        <v>0</v>
      </c>
      <c r="J195" s="15">
        <v>0</v>
      </c>
      <c r="K195" s="15">
        <v>0</v>
      </c>
      <c r="L195" s="15">
        <v>3890860</v>
      </c>
      <c r="M195" s="64">
        <v>0</v>
      </c>
      <c r="N195" s="67">
        <v>0</v>
      </c>
      <c r="O195" s="66">
        <v>0</v>
      </c>
    </row>
    <row r="196" spans="1:15" s="9" customFormat="1" x14ac:dyDescent="0.2">
      <c r="A196" s="61">
        <v>707</v>
      </c>
      <c r="B196" s="62" t="s">
        <v>215</v>
      </c>
      <c r="C196" s="15">
        <v>53125</v>
      </c>
      <c r="D196" s="15">
        <v>0</v>
      </c>
      <c r="E196" s="15">
        <v>0</v>
      </c>
      <c r="F196" s="15">
        <v>-53125</v>
      </c>
      <c r="G196" s="15">
        <v>0</v>
      </c>
      <c r="H196" s="15">
        <v>0</v>
      </c>
      <c r="I196" s="15">
        <v>0</v>
      </c>
      <c r="J196" s="15">
        <v>0</v>
      </c>
      <c r="K196" s="15">
        <v>0</v>
      </c>
      <c r="L196" s="15">
        <v>1045522</v>
      </c>
      <c r="M196" s="64">
        <v>0</v>
      </c>
      <c r="N196" s="67">
        <v>0</v>
      </c>
      <c r="O196" s="66">
        <v>0</v>
      </c>
    </row>
    <row r="197" spans="1:15" s="9" customFormat="1" x14ac:dyDescent="0.2">
      <c r="A197" s="61">
        <v>708</v>
      </c>
      <c r="B197" s="62" t="s">
        <v>216</v>
      </c>
      <c r="C197" s="15">
        <v>41807</v>
      </c>
      <c r="D197" s="15">
        <v>0</v>
      </c>
      <c r="E197" s="15">
        <v>0</v>
      </c>
      <c r="F197" s="15">
        <v>-41807</v>
      </c>
      <c r="G197" s="15">
        <v>0</v>
      </c>
      <c r="H197" s="15">
        <v>0</v>
      </c>
      <c r="I197" s="15">
        <v>0</v>
      </c>
      <c r="J197" s="15">
        <v>0</v>
      </c>
      <c r="K197" s="15">
        <v>0</v>
      </c>
      <c r="L197" s="15">
        <v>822771</v>
      </c>
      <c r="M197" s="64">
        <v>0</v>
      </c>
      <c r="N197" s="67">
        <v>0</v>
      </c>
      <c r="O197" s="66">
        <v>0</v>
      </c>
    </row>
    <row r="198" spans="1:15" s="9" customFormat="1" x14ac:dyDescent="0.2">
      <c r="A198" s="61">
        <v>709</v>
      </c>
      <c r="B198" s="62" t="s">
        <v>217</v>
      </c>
      <c r="C198" s="15">
        <v>0</v>
      </c>
      <c r="D198" s="15">
        <v>0</v>
      </c>
      <c r="E198" s="15">
        <v>0</v>
      </c>
      <c r="F198" s="15">
        <v>0</v>
      </c>
      <c r="G198" s="15">
        <v>0</v>
      </c>
      <c r="H198" s="15">
        <v>0</v>
      </c>
      <c r="I198" s="15">
        <v>0</v>
      </c>
      <c r="J198" s="15">
        <v>0</v>
      </c>
      <c r="K198" s="15">
        <v>0</v>
      </c>
      <c r="L198" s="15">
        <v>0</v>
      </c>
      <c r="M198" s="64">
        <v>0</v>
      </c>
      <c r="N198" s="67">
        <v>0</v>
      </c>
      <c r="O198" s="66">
        <v>0</v>
      </c>
    </row>
    <row r="199" spans="1:15" s="9" customFormat="1" x14ac:dyDescent="0.2">
      <c r="A199" s="61">
        <v>711</v>
      </c>
      <c r="B199" s="62" t="s">
        <v>218</v>
      </c>
      <c r="C199" s="15">
        <v>58925</v>
      </c>
      <c r="D199" s="15">
        <v>0</v>
      </c>
      <c r="E199" s="15">
        <v>0</v>
      </c>
      <c r="F199" s="15">
        <v>-58925</v>
      </c>
      <c r="G199" s="15">
        <v>0</v>
      </c>
      <c r="H199" s="15">
        <v>0</v>
      </c>
      <c r="I199" s="15">
        <v>0</v>
      </c>
      <c r="J199" s="15">
        <v>0</v>
      </c>
      <c r="K199" s="15">
        <v>0</v>
      </c>
      <c r="L199" s="15">
        <v>1159660</v>
      </c>
      <c r="M199" s="64">
        <v>0</v>
      </c>
      <c r="N199" s="67">
        <v>0</v>
      </c>
      <c r="O199" s="66">
        <v>0</v>
      </c>
    </row>
    <row r="200" spans="1:15" s="9" customFormat="1" x14ac:dyDescent="0.2">
      <c r="A200" s="61">
        <v>716</v>
      </c>
      <c r="B200" s="62" t="s">
        <v>219</v>
      </c>
      <c r="C200" s="15">
        <v>79664</v>
      </c>
      <c r="D200" s="15">
        <v>0</v>
      </c>
      <c r="E200" s="15">
        <v>0</v>
      </c>
      <c r="F200" s="15">
        <v>-79664</v>
      </c>
      <c r="G200" s="15">
        <v>0</v>
      </c>
      <c r="H200" s="15">
        <v>0</v>
      </c>
      <c r="I200" s="15">
        <v>0</v>
      </c>
      <c r="J200" s="15">
        <v>0</v>
      </c>
      <c r="K200" s="15">
        <v>0</v>
      </c>
      <c r="L200" s="15">
        <v>1567832</v>
      </c>
      <c r="M200" s="64">
        <v>0</v>
      </c>
      <c r="N200" s="67">
        <v>0</v>
      </c>
      <c r="O200" s="66">
        <v>0</v>
      </c>
    </row>
    <row r="201" spans="1:15" s="9" customFormat="1" x14ac:dyDescent="0.2">
      <c r="A201" s="61">
        <v>717</v>
      </c>
      <c r="B201" s="62" t="s">
        <v>220</v>
      </c>
      <c r="C201" s="15">
        <v>0</v>
      </c>
      <c r="D201" s="15">
        <v>0</v>
      </c>
      <c r="E201" s="15">
        <v>0</v>
      </c>
      <c r="F201" s="15">
        <v>0</v>
      </c>
      <c r="G201" s="15">
        <v>0</v>
      </c>
      <c r="H201" s="15">
        <v>0</v>
      </c>
      <c r="I201" s="15">
        <v>0</v>
      </c>
      <c r="J201" s="15">
        <v>0</v>
      </c>
      <c r="K201" s="15">
        <v>0</v>
      </c>
      <c r="L201" s="15">
        <v>0</v>
      </c>
      <c r="M201" s="64">
        <v>0</v>
      </c>
      <c r="N201" s="67">
        <v>0</v>
      </c>
      <c r="O201" s="66">
        <v>0</v>
      </c>
    </row>
    <row r="202" spans="1:15" s="9" customFormat="1" x14ac:dyDescent="0.2">
      <c r="A202" s="61">
        <v>718</v>
      </c>
      <c r="B202" s="62" t="s">
        <v>221</v>
      </c>
      <c r="C202" s="15">
        <v>85383</v>
      </c>
      <c r="D202" s="15">
        <v>0</v>
      </c>
      <c r="E202" s="15">
        <v>0</v>
      </c>
      <c r="F202" s="15">
        <v>-85383</v>
      </c>
      <c r="G202" s="15">
        <v>0</v>
      </c>
      <c r="H202" s="15">
        <v>0</v>
      </c>
      <c r="I202" s="15">
        <v>0</v>
      </c>
      <c r="J202" s="15">
        <v>0</v>
      </c>
      <c r="K202" s="15">
        <v>0</v>
      </c>
      <c r="L202" s="15">
        <v>1680384</v>
      </c>
      <c r="M202" s="64">
        <v>0</v>
      </c>
      <c r="N202" s="67">
        <v>0</v>
      </c>
      <c r="O202" s="66">
        <v>0</v>
      </c>
    </row>
    <row r="203" spans="1:15" s="9" customFormat="1" x14ac:dyDescent="0.2">
      <c r="A203" s="61">
        <v>719</v>
      </c>
      <c r="B203" s="62" t="s">
        <v>222</v>
      </c>
      <c r="C203" s="15">
        <v>0</v>
      </c>
      <c r="D203" s="15">
        <v>0</v>
      </c>
      <c r="E203" s="15">
        <v>0</v>
      </c>
      <c r="F203" s="15">
        <v>0</v>
      </c>
      <c r="G203" s="15">
        <v>0</v>
      </c>
      <c r="H203" s="15">
        <v>0</v>
      </c>
      <c r="I203" s="15">
        <v>0</v>
      </c>
      <c r="J203" s="15">
        <v>0</v>
      </c>
      <c r="K203" s="15">
        <v>0</v>
      </c>
      <c r="L203" s="15">
        <v>0</v>
      </c>
      <c r="M203" s="64">
        <v>0</v>
      </c>
      <c r="N203" s="67">
        <v>0</v>
      </c>
      <c r="O203" s="66">
        <v>0</v>
      </c>
    </row>
    <row r="204" spans="1:15" s="9" customFormat="1" x14ac:dyDescent="0.2">
      <c r="A204" s="61">
        <v>720</v>
      </c>
      <c r="B204" s="62" t="s">
        <v>223</v>
      </c>
      <c r="C204" s="15">
        <v>151477</v>
      </c>
      <c r="D204" s="15">
        <v>0</v>
      </c>
      <c r="E204" s="15">
        <v>0</v>
      </c>
      <c r="F204" s="15">
        <v>-151477</v>
      </c>
      <c r="G204" s="15">
        <v>0</v>
      </c>
      <c r="H204" s="15">
        <v>0</v>
      </c>
      <c r="I204" s="15">
        <v>0</v>
      </c>
      <c r="J204" s="15">
        <v>0</v>
      </c>
      <c r="K204" s="15">
        <v>0</v>
      </c>
      <c r="L204" s="15">
        <v>2981138</v>
      </c>
      <c r="M204" s="64">
        <v>0</v>
      </c>
      <c r="N204" s="67">
        <v>0</v>
      </c>
      <c r="O204" s="66">
        <v>0</v>
      </c>
    </row>
    <row r="205" spans="1:15" s="9" customFormat="1" x14ac:dyDescent="0.2">
      <c r="A205" s="61">
        <v>721</v>
      </c>
      <c r="B205" s="62" t="s">
        <v>224</v>
      </c>
      <c r="C205" s="15">
        <v>0</v>
      </c>
      <c r="D205" s="15">
        <v>0</v>
      </c>
      <c r="E205" s="15">
        <v>0</v>
      </c>
      <c r="F205" s="15">
        <v>0</v>
      </c>
      <c r="G205" s="15">
        <v>0</v>
      </c>
      <c r="H205" s="15">
        <v>0</v>
      </c>
      <c r="I205" s="15">
        <v>0</v>
      </c>
      <c r="J205" s="15">
        <v>0</v>
      </c>
      <c r="K205" s="15">
        <v>0</v>
      </c>
      <c r="L205" s="15">
        <v>0</v>
      </c>
      <c r="M205" s="64">
        <v>0</v>
      </c>
      <c r="N205" s="67">
        <v>0</v>
      </c>
      <c r="O205" s="66">
        <v>0</v>
      </c>
    </row>
    <row r="206" spans="1:15" s="9" customFormat="1" x14ac:dyDescent="0.2">
      <c r="A206" s="61">
        <v>722</v>
      </c>
      <c r="B206" s="62" t="s">
        <v>225</v>
      </c>
      <c r="C206" s="15">
        <v>0</v>
      </c>
      <c r="D206" s="15">
        <v>0</v>
      </c>
      <c r="E206" s="15">
        <v>0</v>
      </c>
      <c r="F206" s="15">
        <v>0</v>
      </c>
      <c r="G206" s="15">
        <v>0</v>
      </c>
      <c r="H206" s="15">
        <v>0</v>
      </c>
      <c r="I206" s="15">
        <v>0</v>
      </c>
      <c r="J206" s="15">
        <v>0</v>
      </c>
      <c r="K206" s="15">
        <v>0</v>
      </c>
      <c r="L206" s="15">
        <v>0</v>
      </c>
      <c r="M206" s="64">
        <v>0</v>
      </c>
      <c r="N206" s="67">
        <v>0</v>
      </c>
      <c r="O206" s="66">
        <v>0</v>
      </c>
    </row>
    <row r="207" spans="1:15" s="9" customFormat="1" x14ac:dyDescent="0.2">
      <c r="A207" s="61">
        <v>723</v>
      </c>
      <c r="B207" s="62" t="s">
        <v>226</v>
      </c>
      <c r="C207" s="15">
        <v>79349</v>
      </c>
      <c r="D207" s="15">
        <v>0</v>
      </c>
      <c r="E207" s="15">
        <v>0</v>
      </c>
      <c r="F207" s="15">
        <v>-79349</v>
      </c>
      <c r="G207" s="15">
        <v>0</v>
      </c>
      <c r="H207" s="15">
        <v>0</v>
      </c>
      <c r="I207" s="15">
        <v>0</v>
      </c>
      <c r="J207" s="15">
        <v>0</v>
      </c>
      <c r="K207" s="15">
        <v>0</v>
      </c>
      <c r="L207" s="15">
        <v>1561635</v>
      </c>
      <c r="M207" s="64">
        <v>0</v>
      </c>
      <c r="N207" s="67">
        <v>0</v>
      </c>
      <c r="O207" s="66">
        <v>0</v>
      </c>
    </row>
    <row r="208" spans="1:15" s="9" customFormat="1" x14ac:dyDescent="0.2">
      <c r="A208" s="61">
        <v>724</v>
      </c>
      <c r="B208" s="62" t="s">
        <v>227</v>
      </c>
      <c r="C208" s="15">
        <v>77703</v>
      </c>
      <c r="D208" s="15">
        <v>0</v>
      </c>
      <c r="E208" s="15">
        <v>0</v>
      </c>
      <c r="F208" s="15">
        <v>-77703</v>
      </c>
      <c r="G208" s="15">
        <v>0</v>
      </c>
      <c r="H208" s="15">
        <v>0</v>
      </c>
      <c r="I208" s="15">
        <v>0</v>
      </c>
      <c r="J208" s="15">
        <v>0</v>
      </c>
      <c r="K208" s="15">
        <v>0</v>
      </c>
      <c r="L208" s="15">
        <v>1529228</v>
      </c>
      <c r="M208" s="64">
        <v>0</v>
      </c>
      <c r="N208" s="67">
        <v>0</v>
      </c>
      <c r="O208" s="66">
        <v>0</v>
      </c>
    </row>
    <row r="209" spans="1:15" s="9" customFormat="1" x14ac:dyDescent="0.2">
      <c r="A209" s="61">
        <v>725</v>
      </c>
      <c r="B209" s="62" t="s">
        <v>228</v>
      </c>
      <c r="C209" s="15">
        <v>0</v>
      </c>
      <c r="D209" s="15">
        <v>0</v>
      </c>
      <c r="E209" s="15">
        <v>0</v>
      </c>
      <c r="F209" s="15">
        <v>0</v>
      </c>
      <c r="G209" s="15">
        <v>0</v>
      </c>
      <c r="H209" s="15">
        <v>0</v>
      </c>
      <c r="I209" s="15">
        <v>0</v>
      </c>
      <c r="J209" s="15">
        <v>0</v>
      </c>
      <c r="K209" s="15">
        <v>0</v>
      </c>
      <c r="L209" s="15">
        <v>1</v>
      </c>
      <c r="M209" s="64">
        <v>0</v>
      </c>
      <c r="N209" s="67">
        <v>0</v>
      </c>
      <c r="O209" s="66">
        <v>0</v>
      </c>
    </row>
    <row r="210" spans="1:15" s="9" customFormat="1" x14ac:dyDescent="0.2">
      <c r="A210" s="61">
        <v>726</v>
      </c>
      <c r="B210" s="62" t="s">
        <v>229</v>
      </c>
      <c r="C210" s="15">
        <v>0</v>
      </c>
      <c r="D210" s="15">
        <v>0</v>
      </c>
      <c r="E210" s="15">
        <v>0</v>
      </c>
      <c r="F210" s="15">
        <v>0</v>
      </c>
      <c r="G210" s="15">
        <v>0</v>
      </c>
      <c r="H210" s="15">
        <v>0</v>
      </c>
      <c r="I210" s="15">
        <v>0</v>
      </c>
      <c r="J210" s="15">
        <v>0</v>
      </c>
      <c r="K210" s="15">
        <v>0</v>
      </c>
      <c r="L210" s="15">
        <v>0</v>
      </c>
      <c r="M210" s="64">
        <v>0</v>
      </c>
      <c r="N210" s="67">
        <v>0</v>
      </c>
      <c r="O210" s="66">
        <v>0</v>
      </c>
    </row>
    <row r="211" spans="1:15" s="9" customFormat="1" x14ac:dyDescent="0.2">
      <c r="A211" s="61">
        <v>728</v>
      </c>
      <c r="B211" s="62" t="s">
        <v>230</v>
      </c>
      <c r="C211" s="15">
        <v>97692</v>
      </c>
      <c r="D211" s="15">
        <v>0</v>
      </c>
      <c r="E211" s="15">
        <v>0</v>
      </c>
      <c r="F211" s="15">
        <v>-97692</v>
      </c>
      <c r="G211" s="15">
        <v>0</v>
      </c>
      <c r="H211" s="15">
        <v>0</v>
      </c>
      <c r="I211" s="15">
        <v>0</v>
      </c>
      <c r="J211" s="15">
        <v>0</v>
      </c>
      <c r="K211" s="15">
        <v>0</v>
      </c>
      <c r="L211" s="15">
        <v>1922625</v>
      </c>
      <c r="M211" s="64">
        <v>0</v>
      </c>
      <c r="N211" s="67">
        <v>0</v>
      </c>
      <c r="O211" s="66">
        <v>0</v>
      </c>
    </row>
    <row r="212" spans="1:15" s="9" customFormat="1" x14ac:dyDescent="0.2">
      <c r="A212" s="61">
        <v>729</v>
      </c>
      <c r="B212" s="62" t="s">
        <v>231</v>
      </c>
      <c r="C212" s="15">
        <v>95601</v>
      </c>
      <c r="D212" s="15">
        <v>0</v>
      </c>
      <c r="E212" s="15">
        <v>0</v>
      </c>
      <c r="F212" s="15">
        <v>-95601</v>
      </c>
      <c r="G212" s="15">
        <v>0</v>
      </c>
      <c r="H212" s="15">
        <v>0</v>
      </c>
      <c r="I212" s="15">
        <v>0</v>
      </c>
      <c r="J212" s="15">
        <v>0</v>
      </c>
      <c r="K212" s="15">
        <v>0</v>
      </c>
      <c r="L212" s="15">
        <v>1881473</v>
      </c>
      <c r="M212" s="64">
        <v>0</v>
      </c>
      <c r="N212" s="67">
        <v>0</v>
      </c>
      <c r="O212" s="66">
        <v>0</v>
      </c>
    </row>
    <row r="213" spans="1:15" s="9" customFormat="1" x14ac:dyDescent="0.2">
      <c r="A213" s="61">
        <v>730</v>
      </c>
      <c r="B213" s="62" t="s">
        <v>232</v>
      </c>
      <c r="C213" s="15">
        <v>0</v>
      </c>
      <c r="D213" s="15">
        <v>0</v>
      </c>
      <c r="E213" s="15">
        <v>0</v>
      </c>
      <c r="F213" s="15">
        <v>0</v>
      </c>
      <c r="G213" s="15">
        <v>0</v>
      </c>
      <c r="H213" s="15">
        <v>0</v>
      </c>
      <c r="I213" s="15">
        <v>0</v>
      </c>
      <c r="J213" s="15">
        <v>0</v>
      </c>
      <c r="K213" s="15">
        <v>0</v>
      </c>
      <c r="L213" s="15">
        <v>0</v>
      </c>
      <c r="M213" s="64">
        <v>0</v>
      </c>
      <c r="N213" s="67">
        <v>0</v>
      </c>
      <c r="O213" s="66">
        <v>0</v>
      </c>
    </row>
    <row r="214" spans="1:15" s="9" customFormat="1" x14ac:dyDescent="0.2">
      <c r="A214" s="61">
        <v>731</v>
      </c>
      <c r="B214" s="62" t="s">
        <v>233</v>
      </c>
      <c r="C214" s="15">
        <v>0</v>
      </c>
      <c r="D214" s="15">
        <v>0</v>
      </c>
      <c r="E214" s="15">
        <v>0</v>
      </c>
      <c r="F214" s="15">
        <v>0</v>
      </c>
      <c r="G214" s="15">
        <v>0</v>
      </c>
      <c r="H214" s="15">
        <v>0</v>
      </c>
      <c r="I214" s="15">
        <v>0</v>
      </c>
      <c r="J214" s="15">
        <v>0</v>
      </c>
      <c r="K214" s="15">
        <v>0</v>
      </c>
      <c r="L214" s="15">
        <v>0</v>
      </c>
      <c r="M214" s="64">
        <v>0</v>
      </c>
      <c r="N214" s="67">
        <v>0</v>
      </c>
      <c r="O214" s="66">
        <v>0</v>
      </c>
    </row>
    <row r="215" spans="1:15" s="9" customFormat="1" x14ac:dyDescent="0.2">
      <c r="A215" s="61">
        <v>733</v>
      </c>
      <c r="B215" s="62" t="s">
        <v>234</v>
      </c>
      <c r="C215" s="15">
        <v>83243</v>
      </c>
      <c r="D215" s="15">
        <v>0</v>
      </c>
      <c r="E215" s="15">
        <v>0</v>
      </c>
      <c r="F215" s="15">
        <v>-83243</v>
      </c>
      <c r="G215" s="15">
        <v>0</v>
      </c>
      <c r="H215" s="15">
        <v>0</v>
      </c>
      <c r="I215" s="15">
        <v>0</v>
      </c>
      <c r="J215" s="15">
        <v>0</v>
      </c>
      <c r="K215" s="15">
        <v>0</v>
      </c>
      <c r="L215" s="15">
        <v>1638268</v>
      </c>
      <c r="M215" s="64">
        <v>0</v>
      </c>
      <c r="N215" s="67">
        <v>0</v>
      </c>
      <c r="O215" s="66">
        <v>0</v>
      </c>
    </row>
    <row r="216" spans="1:15" s="9" customFormat="1" x14ac:dyDescent="0.2">
      <c r="A216" s="61">
        <v>734</v>
      </c>
      <c r="B216" s="62" t="s">
        <v>235</v>
      </c>
      <c r="C216" s="15">
        <v>80715</v>
      </c>
      <c r="D216" s="15">
        <v>0</v>
      </c>
      <c r="E216" s="15">
        <v>0</v>
      </c>
      <c r="F216" s="15">
        <v>-80715</v>
      </c>
      <c r="G216" s="15">
        <v>0</v>
      </c>
      <c r="H216" s="15">
        <v>0</v>
      </c>
      <c r="I216" s="15">
        <v>0</v>
      </c>
      <c r="J216" s="15">
        <v>0</v>
      </c>
      <c r="K216" s="15">
        <v>0</v>
      </c>
      <c r="L216" s="15">
        <v>1588514</v>
      </c>
      <c r="M216" s="64">
        <v>0</v>
      </c>
      <c r="N216" s="67">
        <v>0</v>
      </c>
      <c r="O216" s="66">
        <v>0</v>
      </c>
    </row>
    <row r="217" spans="1:15" s="9" customFormat="1" x14ac:dyDescent="0.2">
      <c r="A217" s="61">
        <v>735</v>
      </c>
      <c r="B217" s="62" t="s">
        <v>236</v>
      </c>
      <c r="C217" s="15">
        <v>145937</v>
      </c>
      <c r="D217" s="15">
        <v>0</v>
      </c>
      <c r="E217" s="15">
        <v>0</v>
      </c>
      <c r="F217" s="15">
        <v>-145937</v>
      </c>
      <c r="G217" s="15">
        <v>0</v>
      </c>
      <c r="H217" s="15">
        <v>0</v>
      </c>
      <c r="I217" s="15">
        <v>0</v>
      </c>
      <c r="J217" s="15">
        <v>0</v>
      </c>
      <c r="K217" s="15">
        <v>0</v>
      </c>
      <c r="L217" s="15">
        <v>2872110</v>
      </c>
      <c r="M217" s="64">
        <v>0</v>
      </c>
      <c r="N217" s="67">
        <v>0</v>
      </c>
      <c r="O217" s="66">
        <v>0</v>
      </c>
    </row>
    <row r="218" spans="1:15" s="9" customFormat="1" x14ac:dyDescent="0.2">
      <c r="A218" s="61">
        <v>736</v>
      </c>
      <c r="B218" s="62" t="s">
        <v>237</v>
      </c>
      <c r="C218" s="15">
        <v>0</v>
      </c>
      <c r="D218" s="15">
        <v>0</v>
      </c>
      <c r="E218" s="15">
        <v>0</v>
      </c>
      <c r="F218" s="15">
        <v>0</v>
      </c>
      <c r="G218" s="15">
        <v>0</v>
      </c>
      <c r="H218" s="15">
        <v>0</v>
      </c>
      <c r="I218" s="15">
        <v>0</v>
      </c>
      <c r="J218" s="15">
        <v>0</v>
      </c>
      <c r="K218" s="15">
        <v>0</v>
      </c>
      <c r="L218" s="15">
        <v>0</v>
      </c>
      <c r="M218" s="64">
        <v>0</v>
      </c>
      <c r="N218" s="67">
        <v>0</v>
      </c>
      <c r="O218" s="66">
        <v>0</v>
      </c>
    </row>
    <row r="219" spans="1:15" s="9" customFormat="1" x14ac:dyDescent="0.2">
      <c r="A219" s="61">
        <v>737</v>
      </c>
      <c r="B219" s="62" t="s">
        <v>238</v>
      </c>
      <c r="C219" s="15">
        <v>71748</v>
      </c>
      <c r="D219" s="15">
        <v>0</v>
      </c>
      <c r="E219" s="15">
        <v>0</v>
      </c>
      <c r="F219" s="15">
        <v>-71748</v>
      </c>
      <c r="G219" s="15">
        <v>0</v>
      </c>
      <c r="H219" s="15">
        <v>0</v>
      </c>
      <c r="I219" s="15">
        <v>0</v>
      </c>
      <c r="J219" s="15">
        <v>0</v>
      </c>
      <c r="K219" s="15">
        <v>0</v>
      </c>
      <c r="L219" s="15">
        <v>1412030</v>
      </c>
      <c r="M219" s="64">
        <v>0</v>
      </c>
      <c r="N219" s="67">
        <v>0</v>
      </c>
      <c r="O219" s="66">
        <v>0</v>
      </c>
    </row>
    <row r="220" spans="1:15" s="9" customFormat="1" x14ac:dyDescent="0.2">
      <c r="A220" s="61">
        <v>738</v>
      </c>
      <c r="B220" s="62" t="s">
        <v>239</v>
      </c>
      <c r="C220" s="15">
        <v>4103</v>
      </c>
      <c r="D220" s="15">
        <v>0</v>
      </c>
      <c r="E220" s="15">
        <v>0</v>
      </c>
      <c r="F220" s="15">
        <v>-4103</v>
      </c>
      <c r="G220" s="15">
        <v>0</v>
      </c>
      <c r="H220" s="15">
        <v>0</v>
      </c>
      <c r="I220" s="15">
        <v>0</v>
      </c>
      <c r="J220" s="15">
        <v>0</v>
      </c>
      <c r="K220" s="15">
        <v>0</v>
      </c>
      <c r="L220" s="15">
        <v>80745</v>
      </c>
      <c r="M220" s="64">
        <v>0</v>
      </c>
      <c r="N220" s="67">
        <v>0</v>
      </c>
      <c r="O220" s="66">
        <v>0</v>
      </c>
    </row>
    <row r="221" spans="1:15" s="9" customFormat="1" x14ac:dyDescent="0.2">
      <c r="A221" s="61">
        <v>739</v>
      </c>
      <c r="B221" s="62" t="s">
        <v>240</v>
      </c>
      <c r="C221" s="15">
        <v>57687</v>
      </c>
      <c r="D221" s="15">
        <v>0</v>
      </c>
      <c r="E221" s="15">
        <v>0</v>
      </c>
      <c r="F221" s="15">
        <v>-57687</v>
      </c>
      <c r="G221" s="15">
        <v>0</v>
      </c>
      <c r="H221" s="15">
        <v>0</v>
      </c>
      <c r="I221" s="15">
        <v>0</v>
      </c>
      <c r="J221" s="15">
        <v>0</v>
      </c>
      <c r="K221" s="15">
        <v>0</v>
      </c>
      <c r="L221" s="15">
        <v>1135297</v>
      </c>
      <c r="M221" s="64">
        <v>0</v>
      </c>
      <c r="N221" s="67">
        <v>0</v>
      </c>
      <c r="O221" s="66">
        <v>0</v>
      </c>
    </row>
    <row r="222" spans="1:15" s="9" customFormat="1" x14ac:dyDescent="0.2">
      <c r="A222" s="61">
        <v>740</v>
      </c>
      <c r="B222" s="62" t="s">
        <v>241</v>
      </c>
      <c r="C222" s="15">
        <v>0</v>
      </c>
      <c r="D222" s="15">
        <v>0</v>
      </c>
      <c r="E222" s="15">
        <v>0</v>
      </c>
      <c r="F222" s="15">
        <v>0</v>
      </c>
      <c r="G222" s="15">
        <v>0</v>
      </c>
      <c r="H222" s="15">
        <v>0</v>
      </c>
      <c r="I222" s="15">
        <v>0</v>
      </c>
      <c r="J222" s="15">
        <v>0</v>
      </c>
      <c r="K222" s="15">
        <v>0</v>
      </c>
      <c r="L222" s="15">
        <v>0</v>
      </c>
      <c r="M222" s="64">
        <v>0</v>
      </c>
      <c r="N222" s="67">
        <v>0</v>
      </c>
      <c r="O222" s="66">
        <v>0</v>
      </c>
    </row>
    <row r="223" spans="1:15" s="9" customFormat="1" x14ac:dyDescent="0.2">
      <c r="A223" s="61">
        <v>741</v>
      </c>
      <c r="B223" s="62" t="s">
        <v>242</v>
      </c>
      <c r="C223" s="15">
        <v>142331</v>
      </c>
      <c r="D223" s="15">
        <v>0</v>
      </c>
      <c r="E223" s="15">
        <v>0</v>
      </c>
      <c r="F223" s="15">
        <v>-142331</v>
      </c>
      <c r="G223" s="15">
        <v>0</v>
      </c>
      <c r="H223" s="15">
        <v>0</v>
      </c>
      <c r="I223" s="15">
        <v>0</v>
      </c>
      <c r="J223" s="15">
        <v>0</v>
      </c>
      <c r="K223" s="15">
        <v>0</v>
      </c>
      <c r="L223" s="15">
        <v>2801140</v>
      </c>
      <c r="M223" s="64">
        <v>0</v>
      </c>
      <c r="N223" s="67">
        <v>0</v>
      </c>
      <c r="O223" s="66">
        <v>0</v>
      </c>
    </row>
    <row r="224" spans="1:15" s="9" customFormat="1" x14ac:dyDescent="0.2">
      <c r="A224" s="61">
        <v>742</v>
      </c>
      <c r="B224" s="62" t="s">
        <v>243</v>
      </c>
      <c r="C224" s="15">
        <v>40940</v>
      </c>
      <c r="D224" s="15">
        <v>0</v>
      </c>
      <c r="E224" s="15">
        <v>0</v>
      </c>
      <c r="F224" s="15">
        <v>-40940</v>
      </c>
      <c r="G224" s="15">
        <v>0</v>
      </c>
      <c r="H224" s="15">
        <v>0</v>
      </c>
      <c r="I224" s="15">
        <v>0</v>
      </c>
      <c r="J224" s="15">
        <v>0</v>
      </c>
      <c r="K224" s="15">
        <v>0</v>
      </c>
      <c r="L224" s="15">
        <v>805728</v>
      </c>
      <c r="M224" s="64">
        <v>0</v>
      </c>
      <c r="N224" s="67">
        <v>0</v>
      </c>
      <c r="O224" s="66">
        <v>0</v>
      </c>
    </row>
    <row r="225" spans="1:15" s="9" customFormat="1" x14ac:dyDescent="0.2">
      <c r="A225" s="61">
        <v>743</v>
      </c>
      <c r="B225" s="62" t="s">
        <v>244</v>
      </c>
      <c r="C225" s="15">
        <v>98406</v>
      </c>
      <c r="D225" s="15">
        <v>0</v>
      </c>
      <c r="E225" s="15">
        <v>0</v>
      </c>
      <c r="F225" s="15">
        <v>-98406</v>
      </c>
      <c r="G225" s="15">
        <v>0</v>
      </c>
      <c r="H225" s="15">
        <v>0</v>
      </c>
      <c r="I225" s="15">
        <v>0</v>
      </c>
      <c r="J225" s="15">
        <v>0</v>
      </c>
      <c r="K225" s="15">
        <v>0</v>
      </c>
      <c r="L225" s="15">
        <v>1936666</v>
      </c>
      <c r="M225" s="64">
        <v>0</v>
      </c>
      <c r="N225" s="67">
        <v>0</v>
      </c>
      <c r="O225" s="66">
        <v>0</v>
      </c>
    </row>
    <row r="226" spans="1:15" s="9" customFormat="1" x14ac:dyDescent="0.2">
      <c r="A226" s="61">
        <v>744</v>
      </c>
      <c r="B226" s="62" t="s">
        <v>245</v>
      </c>
      <c r="C226" s="15">
        <v>0</v>
      </c>
      <c r="D226" s="15">
        <v>0</v>
      </c>
      <c r="E226" s="15">
        <v>0</v>
      </c>
      <c r="F226" s="15">
        <v>0</v>
      </c>
      <c r="G226" s="15">
        <v>0</v>
      </c>
      <c r="H226" s="15">
        <v>0</v>
      </c>
      <c r="I226" s="15">
        <v>0</v>
      </c>
      <c r="J226" s="15">
        <v>0</v>
      </c>
      <c r="K226" s="15">
        <v>0</v>
      </c>
      <c r="L226" s="15">
        <v>0</v>
      </c>
      <c r="M226" s="64">
        <v>0</v>
      </c>
      <c r="N226" s="67">
        <v>0</v>
      </c>
      <c r="O226" s="66">
        <v>0</v>
      </c>
    </row>
    <row r="227" spans="1:15" s="9" customFormat="1" x14ac:dyDescent="0.2">
      <c r="A227" s="61">
        <v>745</v>
      </c>
      <c r="B227" s="62" t="s">
        <v>246</v>
      </c>
      <c r="C227" s="15">
        <v>120621</v>
      </c>
      <c r="D227" s="15">
        <v>0</v>
      </c>
      <c r="E227" s="15">
        <v>0</v>
      </c>
      <c r="F227" s="15">
        <v>-120621</v>
      </c>
      <c r="G227" s="15">
        <v>0</v>
      </c>
      <c r="H227" s="15">
        <v>0</v>
      </c>
      <c r="I227" s="15">
        <v>0</v>
      </c>
      <c r="J227" s="15">
        <v>0</v>
      </c>
      <c r="K227" s="15">
        <v>0</v>
      </c>
      <c r="L227" s="15">
        <v>2373874</v>
      </c>
      <c r="M227" s="64">
        <v>0</v>
      </c>
      <c r="N227" s="67">
        <v>0</v>
      </c>
      <c r="O227" s="66">
        <v>0</v>
      </c>
    </row>
    <row r="228" spans="1:15" s="9" customFormat="1" x14ac:dyDescent="0.2">
      <c r="A228" s="61">
        <v>747</v>
      </c>
      <c r="B228" s="62" t="s">
        <v>247</v>
      </c>
      <c r="C228" s="15">
        <v>80855</v>
      </c>
      <c r="D228" s="15">
        <v>0</v>
      </c>
      <c r="E228" s="15">
        <v>0</v>
      </c>
      <c r="F228" s="15">
        <v>-80855</v>
      </c>
      <c r="G228" s="15">
        <v>0</v>
      </c>
      <c r="H228" s="15">
        <v>0</v>
      </c>
      <c r="I228" s="15">
        <v>0</v>
      </c>
      <c r="J228" s="15">
        <v>0</v>
      </c>
      <c r="K228" s="15">
        <v>0</v>
      </c>
      <c r="L228" s="15">
        <v>1591254</v>
      </c>
      <c r="M228" s="64">
        <v>0</v>
      </c>
      <c r="N228" s="67">
        <v>0</v>
      </c>
      <c r="O228" s="66">
        <v>0</v>
      </c>
    </row>
    <row r="229" spans="1:15" s="9" customFormat="1" x14ac:dyDescent="0.2">
      <c r="A229" s="61">
        <v>748</v>
      </c>
      <c r="B229" s="62" t="s">
        <v>248</v>
      </c>
      <c r="C229" s="15">
        <v>44417</v>
      </c>
      <c r="D229" s="15">
        <v>0</v>
      </c>
      <c r="E229" s="15">
        <v>0</v>
      </c>
      <c r="F229" s="15">
        <v>-44417</v>
      </c>
      <c r="G229" s="15">
        <v>0</v>
      </c>
      <c r="H229" s="15">
        <v>0</v>
      </c>
      <c r="I229" s="15">
        <v>0</v>
      </c>
      <c r="J229" s="15">
        <v>0</v>
      </c>
      <c r="K229" s="15">
        <v>0</v>
      </c>
      <c r="L229" s="15">
        <v>874156</v>
      </c>
      <c r="M229" s="64">
        <v>0</v>
      </c>
      <c r="N229" s="67">
        <v>0</v>
      </c>
      <c r="O229" s="66">
        <v>0</v>
      </c>
    </row>
    <row r="230" spans="1:15" s="9" customFormat="1" x14ac:dyDescent="0.2">
      <c r="A230" s="61">
        <v>749</v>
      </c>
      <c r="B230" s="62" t="s">
        <v>249</v>
      </c>
      <c r="C230" s="15">
        <v>108892</v>
      </c>
      <c r="D230" s="15">
        <v>0</v>
      </c>
      <c r="E230" s="15">
        <v>0</v>
      </c>
      <c r="F230" s="15">
        <v>-108892</v>
      </c>
      <c r="G230" s="15">
        <v>0</v>
      </c>
      <c r="H230" s="15">
        <v>0</v>
      </c>
      <c r="I230" s="15">
        <v>0</v>
      </c>
      <c r="J230" s="15">
        <v>0</v>
      </c>
      <c r="K230" s="15">
        <v>0</v>
      </c>
      <c r="L230" s="15">
        <v>2143035</v>
      </c>
      <c r="M230" s="64">
        <v>0</v>
      </c>
      <c r="N230" s="67">
        <v>0</v>
      </c>
      <c r="O230" s="66">
        <v>0</v>
      </c>
    </row>
    <row r="231" spans="1:15" s="9" customFormat="1" x14ac:dyDescent="0.2">
      <c r="A231" s="61">
        <v>750</v>
      </c>
      <c r="B231" s="62" t="s">
        <v>250</v>
      </c>
      <c r="C231" s="15">
        <v>0</v>
      </c>
      <c r="D231" s="15">
        <v>0</v>
      </c>
      <c r="E231" s="15">
        <v>0</v>
      </c>
      <c r="F231" s="15">
        <v>0</v>
      </c>
      <c r="G231" s="15">
        <v>0</v>
      </c>
      <c r="H231" s="15">
        <v>0</v>
      </c>
      <c r="I231" s="15">
        <v>0</v>
      </c>
      <c r="J231" s="15">
        <v>0</v>
      </c>
      <c r="K231" s="15">
        <v>0</v>
      </c>
      <c r="L231" s="15">
        <v>0</v>
      </c>
      <c r="M231" s="64">
        <v>0</v>
      </c>
      <c r="N231" s="67">
        <v>0</v>
      </c>
      <c r="O231" s="66">
        <v>0</v>
      </c>
    </row>
    <row r="232" spans="1:15" s="9" customFormat="1" x14ac:dyDescent="0.2">
      <c r="A232" s="61">
        <v>751</v>
      </c>
      <c r="B232" s="62" t="s">
        <v>251</v>
      </c>
      <c r="C232" s="15">
        <v>2921</v>
      </c>
      <c r="D232" s="15">
        <v>0</v>
      </c>
      <c r="E232" s="15">
        <v>0</v>
      </c>
      <c r="F232" s="15">
        <v>-2921</v>
      </c>
      <c r="G232" s="15">
        <v>0</v>
      </c>
      <c r="H232" s="15">
        <v>0</v>
      </c>
      <c r="I232" s="15">
        <v>0</v>
      </c>
      <c r="J232" s="15">
        <v>0</v>
      </c>
      <c r="K232" s="15">
        <v>0</v>
      </c>
      <c r="L232" s="15">
        <v>57476</v>
      </c>
      <c r="M232" s="64">
        <v>0</v>
      </c>
      <c r="N232" s="67">
        <v>0</v>
      </c>
      <c r="O232" s="66">
        <v>0</v>
      </c>
    </row>
    <row r="233" spans="1:15" s="9" customFormat="1" x14ac:dyDescent="0.2">
      <c r="A233" s="61">
        <v>752</v>
      </c>
      <c r="B233" s="62" t="s">
        <v>252</v>
      </c>
      <c r="C233" s="15">
        <v>174859</v>
      </c>
      <c r="D233" s="15">
        <v>0</v>
      </c>
      <c r="E233" s="15">
        <v>0</v>
      </c>
      <c r="F233" s="15">
        <v>-174859</v>
      </c>
      <c r="G233" s="15">
        <v>0</v>
      </c>
      <c r="H233" s="15">
        <v>0</v>
      </c>
      <c r="I233" s="15">
        <v>0</v>
      </c>
      <c r="J233" s="15">
        <v>0</v>
      </c>
      <c r="K233" s="15">
        <v>0</v>
      </c>
      <c r="L233" s="15">
        <v>3441300</v>
      </c>
      <c r="M233" s="64">
        <v>0</v>
      </c>
      <c r="N233" s="67">
        <v>0</v>
      </c>
      <c r="O233" s="66">
        <v>0</v>
      </c>
    </row>
    <row r="234" spans="1:15" s="9" customFormat="1" x14ac:dyDescent="0.2">
      <c r="A234" s="61">
        <v>753</v>
      </c>
      <c r="B234" s="62" t="s">
        <v>253</v>
      </c>
      <c r="C234" s="15">
        <v>123569</v>
      </c>
      <c r="D234" s="15">
        <v>0</v>
      </c>
      <c r="E234" s="15">
        <v>0</v>
      </c>
      <c r="F234" s="15">
        <v>-123569</v>
      </c>
      <c r="G234" s="15">
        <v>0</v>
      </c>
      <c r="H234" s="15">
        <v>0</v>
      </c>
      <c r="I234" s="15">
        <v>0</v>
      </c>
      <c r="J234" s="15">
        <v>0</v>
      </c>
      <c r="K234" s="15">
        <v>0</v>
      </c>
      <c r="L234" s="15">
        <v>2431902</v>
      </c>
      <c r="M234" s="64">
        <v>0</v>
      </c>
      <c r="N234" s="67">
        <v>0</v>
      </c>
      <c r="O234" s="66">
        <v>0</v>
      </c>
    </row>
    <row r="235" spans="1:15" s="9" customFormat="1" x14ac:dyDescent="0.2">
      <c r="A235" s="61">
        <v>754</v>
      </c>
      <c r="B235" s="62" t="s">
        <v>254</v>
      </c>
      <c r="C235" s="15">
        <v>98006</v>
      </c>
      <c r="D235" s="15">
        <v>0</v>
      </c>
      <c r="E235" s="15">
        <v>0</v>
      </c>
      <c r="F235" s="15">
        <v>-98006</v>
      </c>
      <c r="G235" s="15">
        <v>0</v>
      </c>
      <c r="H235" s="15">
        <v>0</v>
      </c>
      <c r="I235" s="15">
        <v>0</v>
      </c>
      <c r="J235" s="15">
        <v>0</v>
      </c>
      <c r="K235" s="15">
        <v>0</v>
      </c>
      <c r="L235" s="15">
        <v>1928799</v>
      </c>
      <c r="M235" s="64">
        <v>0</v>
      </c>
      <c r="N235" s="67">
        <v>0</v>
      </c>
      <c r="O235" s="66">
        <v>0</v>
      </c>
    </row>
    <row r="236" spans="1:15" s="9" customFormat="1" x14ac:dyDescent="0.2">
      <c r="A236" s="61">
        <v>756</v>
      </c>
      <c r="B236" s="62" t="s">
        <v>255</v>
      </c>
      <c r="C236" s="15">
        <v>188131</v>
      </c>
      <c r="D236" s="15">
        <v>0</v>
      </c>
      <c r="E236" s="15">
        <v>0</v>
      </c>
      <c r="F236" s="15">
        <v>-188131</v>
      </c>
      <c r="G236" s="15">
        <v>0</v>
      </c>
      <c r="H236" s="15">
        <v>0</v>
      </c>
      <c r="I236" s="15">
        <v>0</v>
      </c>
      <c r="J236" s="15">
        <v>0</v>
      </c>
      <c r="K236" s="15">
        <v>0</v>
      </c>
      <c r="L236" s="15">
        <v>3702494</v>
      </c>
      <c r="M236" s="64">
        <v>0</v>
      </c>
      <c r="N236" s="67">
        <v>0</v>
      </c>
      <c r="O236" s="66">
        <v>0</v>
      </c>
    </row>
    <row r="237" spans="1:15" s="9" customFormat="1" x14ac:dyDescent="0.2">
      <c r="A237" s="61">
        <v>757</v>
      </c>
      <c r="B237" s="62" t="s">
        <v>256</v>
      </c>
      <c r="C237" s="15">
        <v>48267</v>
      </c>
      <c r="D237" s="15">
        <v>0</v>
      </c>
      <c r="E237" s="15">
        <v>0</v>
      </c>
      <c r="F237" s="15">
        <v>-48267</v>
      </c>
      <c r="G237" s="15">
        <v>0</v>
      </c>
      <c r="H237" s="15">
        <v>0</v>
      </c>
      <c r="I237" s="15">
        <v>0</v>
      </c>
      <c r="J237" s="15">
        <v>0</v>
      </c>
      <c r="K237" s="15">
        <v>0</v>
      </c>
      <c r="L237" s="15">
        <v>949905</v>
      </c>
      <c r="M237" s="64">
        <v>0</v>
      </c>
      <c r="N237" s="67">
        <v>0</v>
      </c>
      <c r="O237" s="66">
        <v>0</v>
      </c>
    </row>
    <row r="238" spans="1:15" s="9" customFormat="1" x14ac:dyDescent="0.2">
      <c r="A238" s="61">
        <v>759</v>
      </c>
      <c r="B238" s="62" t="s">
        <v>257</v>
      </c>
      <c r="C238" s="15">
        <v>0</v>
      </c>
      <c r="D238" s="15">
        <v>0</v>
      </c>
      <c r="E238" s="15">
        <v>0</v>
      </c>
      <c r="F238" s="15">
        <v>0</v>
      </c>
      <c r="G238" s="15">
        <v>0</v>
      </c>
      <c r="H238" s="15">
        <v>0</v>
      </c>
      <c r="I238" s="15">
        <v>0</v>
      </c>
      <c r="J238" s="15">
        <v>0</v>
      </c>
      <c r="K238" s="15">
        <v>0</v>
      </c>
      <c r="L238" s="15">
        <v>0</v>
      </c>
      <c r="M238" s="64">
        <v>0</v>
      </c>
      <c r="N238" s="67">
        <v>0</v>
      </c>
      <c r="O238" s="66">
        <v>0</v>
      </c>
    </row>
    <row r="239" spans="1:15" s="9" customFormat="1" x14ac:dyDescent="0.2">
      <c r="A239" s="61">
        <v>760</v>
      </c>
      <c r="B239" s="62" t="s">
        <v>258</v>
      </c>
      <c r="C239" s="15">
        <v>0</v>
      </c>
      <c r="D239" s="15">
        <v>0</v>
      </c>
      <c r="E239" s="15">
        <v>0</v>
      </c>
      <c r="F239" s="15">
        <v>0</v>
      </c>
      <c r="G239" s="15">
        <v>0</v>
      </c>
      <c r="H239" s="15">
        <v>0</v>
      </c>
      <c r="I239" s="15">
        <v>0</v>
      </c>
      <c r="J239" s="15">
        <v>0</v>
      </c>
      <c r="K239" s="15">
        <v>0</v>
      </c>
      <c r="L239" s="15">
        <v>0</v>
      </c>
      <c r="M239" s="64">
        <v>0</v>
      </c>
      <c r="N239" s="67">
        <v>0</v>
      </c>
      <c r="O239" s="66">
        <v>0</v>
      </c>
    </row>
    <row r="240" spans="1:15" s="9" customFormat="1" x14ac:dyDescent="0.2">
      <c r="A240" s="61">
        <v>761</v>
      </c>
      <c r="B240" s="62" t="s">
        <v>259</v>
      </c>
      <c r="C240" s="15">
        <v>44401</v>
      </c>
      <c r="D240" s="15">
        <v>0</v>
      </c>
      <c r="E240" s="15">
        <v>0</v>
      </c>
      <c r="F240" s="15">
        <v>-44401</v>
      </c>
      <c r="G240" s="15">
        <v>0</v>
      </c>
      <c r="H240" s="15">
        <v>0</v>
      </c>
      <c r="I240" s="15">
        <v>0</v>
      </c>
      <c r="J240" s="15">
        <v>0</v>
      </c>
      <c r="K240" s="15">
        <v>0</v>
      </c>
      <c r="L240" s="15">
        <v>873821</v>
      </c>
      <c r="M240" s="64">
        <v>0</v>
      </c>
      <c r="N240" s="67">
        <v>0</v>
      </c>
      <c r="O240" s="66">
        <v>0</v>
      </c>
    </row>
    <row r="241" spans="1:15" s="9" customFormat="1" x14ac:dyDescent="0.2">
      <c r="A241" s="61">
        <v>762</v>
      </c>
      <c r="B241" s="62" t="s">
        <v>260</v>
      </c>
      <c r="C241" s="15">
        <v>0</v>
      </c>
      <c r="D241" s="15">
        <v>0</v>
      </c>
      <c r="E241" s="15">
        <v>0</v>
      </c>
      <c r="F241" s="15">
        <v>0</v>
      </c>
      <c r="G241" s="15">
        <v>0</v>
      </c>
      <c r="H241" s="15">
        <v>0</v>
      </c>
      <c r="I241" s="15">
        <v>0</v>
      </c>
      <c r="J241" s="15">
        <v>0</v>
      </c>
      <c r="K241" s="15">
        <v>0</v>
      </c>
      <c r="L241" s="15">
        <v>0</v>
      </c>
      <c r="M241" s="64">
        <v>0</v>
      </c>
      <c r="N241" s="67">
        <v>0</v>
      </c>
      <c r="O241" s="66">
        <v>0</v>
      </c>
    </row>
    <row r="242" spans="1:15" s="9" customFormat="1" x14ac:dyDescent="0.2">
      <c r="A242" s="61">
        <v>765</v>
      </c>
      <c r="B242" s="62" t="s">
        <v>261</v>
      </c>
      <c r="C242" s="15">
        <v>517452</v>
      </c>
      <c r="D242" s="15">
        <v>0</v>
      </c>
      <c r="E242" s="15">
        <v>0</v>
      </c>
      <c r="F242" s="15">
        <v>-517452</v>
      </c>
      <c r="G242" s="15">
        <v>0</v>
      </c>
      <c r="H242" s="15">
        <v>0</v>
      </c>
      <c r="I242" s="15">
        <v>0</v>
      </c>
      <c r="J242" s="15">
        <v>0</v>
      </c>
      <c r="K242" s="15">
        <v>0</v>
      </c>
      <c r="L242" s="15">
        <v>10183688</v>
      </c>
      <c r="M242" s="64">
        <v>0</v>
      </c>
      <c r="N242" s="67">
        <v>0</v>
      </c>
      <c r="O242" s="66">
        <v>0</v>
      </c>
    </row>
    <row r="243" spans="1:15" s="9" customFormat="1" x14ac:dyDescent="0.2">
      <c r="A243" s="61">
        <v>766</v>
      </c>
      <c r="B243" s="62" t="s">
        <v>262</v>
      </c>
      <c r="C243" s="15">
        <v>2054</v>
      </c>
      <c r="D243" s="15">
        <v>0</v>
      </c>
      <c r="E243" s="15">
        <v>0</v>
      </c>
      <c r="F243" s="15">
        <v>-2054</v>
      </c>
      <c r="G243" s="15">
        <v>0</v>
      </c>
      <c r="H243" s="15">
        <v>0</v>
      </c>
      <c r="I243" s="15">
        <v>0</v>
      </c>
      <c r="J243" s="15">
        <v>0</v>
      </c>
      <c r="K243" s="15">
        <v>0</v>
      </c>
      <c r="L243" s="15">
        <v>40426</v>
      </c>
      <c r="M243" s="64">
        <v>0</v>
      </c>
      <c r="N243" s="67">
        <v>0</v>
      </c>
      <c r="O243" s="66">
        <v>0</v>
      </c>
    </row>
    <row r="244" spans="1:15" s="9" customFormat="1" x14ac:dyDescent="0.2">
      <c r="A244" s="61">
        <v>767</v>
      </c>
      <c r="B244" s="62" t="s">
        <v>263</v>
      </c>
      <c r="C244" s="15">
        <v>411630</v>
      </c>
      <c r="D244" s="15">
        <v>0</v>
      </c>
      <c r="E244" s="15">
        <v>0</v>
      </c>
      <c r="F244" s="15">
        <v>-411630</v>
      </c>
      <c r="G244" s="15">
        <v>0</v>
      </c>
      <c r="H244" s="15">
        <v>0</v>
      </c>
      <c r="I244" s="15">
        <v>0</v>
      </c>
      <c r="J244" s="15">
        <v>0</v>
      </c>
      <c r="K244" s="15">
        <v>0</v>
      </c>
      <c r="L244" s="15">
        <v>8101052</v>
      </c>
      <c r="M244" s="64">
        <v>0</v>
      </c>
      <c r="N244" s="67">
        <v>0</v>
      </c>
      <c r="O244" s="66">
        <v>0</v>
      </c>
    </row>
    <row r="245" spans="1:15" s="9" customFormat="1" x14ac:dyDescent="0.2">
      <c r="A245" s="61">
        <v>768</v>
      </c>
      <c r="B245" s="62" t="s">
        <v>264</v>
      </c>
      <c r="C245" s="15">
        <v>100545</v>
      </c>
      <c r="D245" s="15">
        <v>0</v>
      </c>
      <c r="E245" s="15">
        <v>0</v>
      </c>
      <c r="F245" s="15">
        <v>-100545</v>
      </c>
      <c r="G245" s="15">
        <v>0</v>
      </c>
      <c r="H245" s="15">
        <v>0</v>
      </c>
      <c r="I245" s="15">
        <v>0</v>
      </c>
      <c r="J245" s="15">
        <v>0</v>
      </c>
      <c r="K245" s="15">
        <v>0</v>
      </c>
      <c r="L245" s="15">
        <v>1978763</v>
      </c>
      <c r="M245" s="64">
        <v>0</v>
      </c>
      <c r="N245" s="67">
        <v>0</v>
      </c>
      <c r="O245" s="66">
        <v>0</v>
      </c>
    </row>
    <row r="246" spans="1:15" s="9" customFormat="1" x14ac:dyDescent="0.2">
      <c r="A246" s="61">
        <v>769</v>
      </c>
      <c r="B246" s="62" t="s">
        <v>265</v>
      </c>
      <c r="C246" s="15">
        <v>224358</v>
      </c>
      <c r="D246" s="15">
        <v>0</v>
      </c>
      <c r="E246" s="15">
        <v>0</v>
      </c>
      <c r="F246" s="15">
        <v>-224358</v>
      </c>
      <c r="G246" s="15">
        <v>0</v>
      </c>
      <c r="H246" s="15">
        <v>0</v>
      </c>
      <c r="I246" s="15">
        <v>0</v>
      </c>
      <c r="J246" s="15">
        <v>0</v>
      </c>
      <c r="K246" s="15">
        <v>0</v>
      </c>
      <c r="L246" s="15">
        <v>4415464</v>
      </c>
      <c r="M246" s="64">
        <v>0</v>
      </c>
      <c r="N246" s="67">
        <v>0</v>
      </c>
      <c r="O246" s="66">
        <v>0</v>
      </c>
    </row>
    <row r="247" spans="1:15" s="9" customFormat="1" x14ac:dyDescent="0.2">
      <c r="A247" s="61">
        <v>770</v>
      </c>
      <c r="B247" s="62" t="s">
        <v>266</v>
      </c>
      <c r="C247" s="15">
        <v>103201</v>
      </c>
      <c r="D247" s="15">
        <v>0</v>
      </c>
      <c r="E247" s="15">
        <v>0</v>
      </c>
      <c r="F247" s="15">
        <v>-103201</v>
      </c>
      <c r="G247" s="15">
        <v>0</v>
      </c>
      <c r="H247" s="15">
        <v>0</v>
      </c>
      <c r="I247" s="15">
        <v>0</v>
      </c>
      <c r="J247" s="15">
        <v>0</v>
      </c>
      <c r="K247" s="15">
        <v>0</v>
      </c>
      <c r="L247" s="15">
        <v>2031041</v>
      </c>
      <c r="M247" s="64">
        <v>0</v>
      </c>
      <c r="N247" s="67">
        <v>0</v>
      </c>
      <c r="O247" s="66">
        <v>0</v>
      </c>
    </row>
    <row r="248" spans="1:15" s="9" customFormat="1" x14ac:dyDescent="0.2">
      <c r="A248" s="61">
        <v>771</v>
      </c>
      <c r="B248" s="62" t="s">
        <v>267</v>
      </c>
      <c r="C248" s="15">
        <v>62860</v>
      </c>
      <c r="D248" s="15">
        <v>0</v>
      </c>
      <c r="E248" s="15">
        <v>0</v>
      </c>
      <c r="F248" s="15">
        <v>-62860</v>
      </c>
      <c r="G248" s="15">
        <v>0</v>
      </c>
      <c r="H248" s="15">
        <v>0</v>
      </c>
      <c r="I248" s="15">
        <v>0</v>
      </c>
      <c r="J248" s="15">
        <v>0</v>
      </c>
      <c r="K248" s="15">
        <v>0</v>
      </c>
      <c r="L248" s="15">
        <v>1237110</v>
      </c>
      <c r="M248" s="64">
        <v>0</v>
      </c>
      <c r="N248" s="67">
        <v>0</v>
      </c>
      <c r="O248" s="66">
        <v>0</v>
      </c>
    </row>
    <row r="249" spans="1:15" s="9" customFormat="1" x14ac:dyDescent="0.2">
      <c r="A249" s="61">
        <v>772</v>
      </c>
      <c r="B249" s="62" t="s">
        <v>268</v>
      </c>
      <c r="C249" s="15">
        <v>112688</v>
      </c>
      <c r="D249" s="15">
        <v>0</v>
      </c>
      <c r="E249" s="15">
        <v>0</v>
      </c>
      <c r="F249" s="15">
        <v>-112688</v>
      </c>
      <c r="G249" s="15">
        <v>0</v>
      </c>
      <c r="H249" s="15">
        <v>0</v>
      </c>
      <c r="I249" s="15">
        <v>0</v>
      </c>
      <c r="J249" s="15">
        <v>0</v>
      </c>
      <c r="K249" s="15">
        <v>0</v>
      </c>
      <c r="L249" s="15">
        <v>2217743</v>
      </c>
      <c r="M249" s="64">
        <v>0</v>
      </c>
      <c r="N249" s="67">
        <v>0</v>
      </c>
      <c r="O249" s="66">
        <v>0</v>
      </c>
    </row>
    <row r="250" spans="1:15" s="9" customFormat="1" x14ac:dyDescent="0.2">
      <c r="A250" s="61">
        <v>773</v>
      </c>
      <c r="B250" s="62" t="s">
        <v>269</v>
      </c>
      <c r="C250" s="15">
        <v>77101</v>
      </c>
      <c r="D250" s="15">
        <v>0</v>
      </c>
      <c r="E250" s="15">
        <v>0</v>
      </c>
      <c r="F250" s="15">
        <v>-77101</v>
      </c>
      <c r="G250" s="15">
        <v>0</v>
      </c>
      <c r="H250" s="15">
        <v>0</v>
      </c>
      <c r="I250" s="15">
        <v>0</v>
      </c>
      <c r="J250" s="15">
        <v>0</v>
      </c>
      <c r="K250" s="15">
        <v>0</v>
      </c>
      <c r="L250" s="15">
        <v>1517384</v>
      </c>
      <c r="M250" s="64">
        <v>0</v>
      </c>
      <c r="N250" s="67">
        <v>0</v>
      </c>
      <c r="O250" s="66">
        <v>0</v>
      </c>
    </row>
    <row r="251" spans="1:15" s="9" customFormat="1" x14ac:dyDescent="0.2">
      <c r="A251" s="61">
        <v>774</v>
      </c>
      <c r="B251" s="62" t="s">
        <v>270</v>
      </c>
      <c r="C251" s="15">
        <v>85036</v>
      </c>
      <c r="D251" s="15">
        <v>0</v>
      </c>
      <c r="E251" s="15">
        <v>0</v>
      </c>
      <c r="F251" s="15">
        <v>-85036</v>
      </c>
      <c r="G251" s="15">
        <v>0</v>
      </c>
      <c r="H251" s="15">
        <v>0</v>
      </c>
      <c r="I251" s="15">
        <v>0</v>
      </c>
      <c r="J251" s="15">
        <v>0</v>
      </c>
      <c r="K251" s="15">
        <v>0</v>
      </c>
      <c r="L251" s="15">
        <v>1673558</v>
      </c>
      <c r="M251" s="64">
        <v>0</v>
      </c>
      <c r="N251" s="67">
        <v>0</v>
      </c>
      <c r="O251" s="66">
        <v>0</v>
      </c>
    </row>
    <row r="252" spans="1:15" s="9" customFormat="1" x14ac:dyDescent="0.2">
      <c r="A252" s="61">
        <v>775</v>
      </c>
      <c r="B252" s="62" t="s">
        <v>271</v>
      </c>
      <c r="C252" s="15">
        <v>88390</v>
      </c>
      <c r="D252" s="15">
        <v>0</v>
      </c>
      <c r="E252" s="15">
        <v>0</v>
      </c>
      <c r="F252" s="15">
        <v>-88390</v>
      </c>
      <c r="G252" s="15">
        <v>0</v>
      </c>
      <c r="H252" s="15">
        <v>0</v>
      </c>
      <c r="I252" s="15">
        <v>0</v>
      </c>
      <c r="J252" s="15">
        <v>0</v>
      </c>
      <c r="K252" s="15">
        <v>0</v>
      </c>
      <c r="L252" s="15">
        <v>1739543</v>
      </c>
      <c r="M252" s="64">
        <v>0</v>
      </c>
      <c r="N252" s="67">
        <v>0</v>
      </c>
      <c r="O252" s="66">
        <v>0</v>
      </c>
    </row>
    <row r="253" spans="1:15" s="9" customFormat="1" x14ac:dyDescent="0.2">
      <c r="A253" s="61">
        <v>776</v>
      </c>
      <c r="B253" s="62" t="s">
        <v>272</v>
      </c>
      <c r="C253" s="15">
        <v>91029</v>
      </c>
      <c r="D253" s="15">
        <v>0</v>
      </c>
      <c r="E253" s="15">
        <v>0</v>
      </c>
      <c r="F253" s="15">
        <v>-91029</v>
      </c>
      <c r="G253" s="15">
        <v>0</v>
      </c>
      <c r="H253" s="15">
        <v>0</v>
      </c>
      <c r="I253" s="15">
        <v>0</v>
      </c>
      <c r="J253" s="15">
        <v>0</v>
      </c>
      <c r="K253" s="15">
        <v>0</v>
      </c>
      <c r="L253" s="15">
        <v>1791488</v>
      </c>
      <c r="M253" s="64">
        <v>0</v>
      </c>
      <c r="N253" s="67">
        <v>0</v>
      </c>
      <c r="O253" s="66">
        <v>0</v>
      </c>
    </row>
    <row r="254" spans="1:15" s="9" customFormat="1" x14ac:dyDescent="0.2">
      <c r="A254" s="61">
        <v>777</v>
      </c>
      <c r="B254" s="62" t="s">
        <v>273</v>
      </c>
      <c r="C254" s="15">
        <v>456569</v>
      </c>
      <c r="D254" s="15">
        <v>0</v>
      </c>
      <c r="E254" s="15">
        <v>0</v>
      </c>
      <c r="F254" s="15">
        <v>-456569</v>
      </c>
      <c r="G254" s="15">
        <v>0</v>
      </c>
      <c r="H254" s="15">
        <v>0</v>
      </c>
      <c r="I254" s="15">
        <v>0</v>
      </c>
      <c r="J254" s="15">
        <v>0</v>
      </c>
      <c r="K254" s="15">
        <v>0</v>
      </c>
      <c r="L254" s="15">
        <v>8985480</v>
      </c>
      <c r="M254" s="64">
        <v>0</v>
      </c>
      <c r="N254" s="67">
        <v>0</v>
      </c>
      <c r="O254" s="66">
        <v>0</v>
      </c>
    </row>
    <row r="255" spans="1:15" s="9" customFormat="1" x14ac:dyDescent="0.2">
      <c r="A255" s="61">
        <v>778</v>
      </c>
      <c r="B255" s="62" t="s">
        <v>274</v>
      </c>
      <c r="C255" s="15">
        <v>102969</v>
      </c>
      <c r="D255" s="15">
        <v>0</v>
      </c>
      <c r="E255" s="15">
        <v>0</v>
      </c>
      <c r="F255" s="15">
        <v>-102969</v>
      </c>
      <c r="G255" s="15">
        <v>0</v>
      </c>
      <c r="H255" s="15">
        <v>0</v>
      </c>
      <c r="I255" s="15">
        <v>0</v>
      </c>
      <c r="J255" s="15">
        <v>0</v>
      </c>
      <c r="K255" s="15">
        <v>0</v>
      </c>
      <c r="L255" s="15">
        <v>2026470</v>
      </c>
      <c r="M255" s="64">
        <v>0</v>
      </c>
      <c r="N255" s="67">
        <v>0</v>
      </c>
      <c r="O255" s="66">
        <v>0</v>
      </c>
    </row>
    <row r="256" spans="1:15" s="9" customFormat="1" x14ac:dyDescent="0.2">
      <c r="A256" s="61">
        <v>785</v>
      </c>
      <c r="B256" s="62" t="s">
        <v>275</v>
      </c>
      <c r="C256" s="15">
        <v>114642</v>
      </c>
      <c r="D256" s="15">
        <v>0</v>
      </c>
      <c r="E256" s="15">
        <v>0</v>
      </c>
      <c r="F256" s="15">
        <v>-114642</v>
      </c>
      <c r="G256" s="15">
        <v>0</v>
      </c>
      <c r="H256" s="15">
        <v>0</v>
      </c>
      <c r="I256" s="15">
        <v>0</v>
      </c>
      <c r="J256" s="15">
        <v>0</v>
      </c>
      <c r="K256" s="15">
        <v>0</v>
      </c>
      <c r="L256" s="15">
        <v>2256210</v>
      </c>
      <c r="M256" s="64">
        <v>0</v>
      </c>
      <c r="N256" s="67">
        <v>0</v>
      </c>
      <c r="O256" s="66">
        <v>0</v>
      </c>
    </row>
    <row r="257" spans="1:15" s="9" customFormat="1" x14ac:dyDescent="0.2">
      <c r="A257" s="61">
        <v>786</v>
      </c>
      <c r="B257" s="62" t="s">
        <v>276</v>
      </c>
      <c r="C257" s="15">
        <v>0</v>
      </c>
      <c r="D257" s="15">
        <v>0</v>
      </c>
      <c r="E257" s="15">
        <v>0</v>
      </c>
      <c r="F257" s="15">
        <v>0</v>
      </c>
      <c r="G257" s="15">
        <v>0</v>
      </c>
      <c r="H257" s="15">
        <v>0</v>
      </c>
      <c r="I257" s="15">
        <v>0</v>
      </c>
      <c r="J257" s="15">
        <v>0</v>
      </c>
      <c r="K257" s="15">
        <v>0</v>
      </c>
      <c r="L257" s="15">
        <v>0</v>
      </c>
      <c r="M257" s="64">
        <v>0</v>
      </c>
      <c r="N257" s="67">
        <v>0</v>
      </c>
      <c r="O257" s="66">
        <v>0</v>
      </c>
    </row>
    <row r="258" spans="1:15" s="9" customFormat="1" x14ac:dyDescent="0.2">
      <c r="A258" s="61">
        <v>794</v>
      </c>
      <c r="B258" s="62" t="s">
        <v>277</v>
      </c>
      <c r="C258" s="15">
        <v>123770</v>
      </c>
      <c r="D258" s="15">
        <v>0</v>
      </c>
      <c r="E258" s="15">
        <v>0</v>
      </c>
      <c r="F258" s="15">
        <v>-123770</v>
      </c>
      <c r="G258" s="15">
        <v>0</v>
      </c>
      <c r="H258" s="15">
        <v>0</v>
      </c>
      <c r="I258" s="15">
        <v>0</v>
      </c>
      <c r="J258" s="15">
        <v>0</v>
      </c>
      <c r="K258" s="15">
        <v>0</v>
      </c>
      <c r="L258" s="15">
        <v>2435848</v>
      </c>
      <c r="M258" s="64">
        <v>0</v>
      </c>
      <c r="N258" s="67">
        <v>0</v>
      </c>
      <c r="O258" s="66">
        <v>0</v>
      </c>
    </row>
    <row r="259" spans="1:15" s="9" customFormat="1" x14ac:dyDescent="0.2">
      <c r="A259" s="61">
        <v>820</v>
      </c>
      <c r="B259" s="62" t="s">
        <v>278</v>
      </c>
      <c r="C259" s="15">
        <v>0</v>
      </c>
      <c r="D259" s="15">
        <v>0</v>
      </c>
      <c r="E259" s="15">
        <v>0</v>
      </c>
      <c r="F259" s="15">
        <v>0</v>
      </c>
      <c r="G259" s="15">
        <v>0</v>
      </c>
      <c r="H259" s="15">
        <v>0</v>
      </c>
      <c r="I259" s="15">
        <v>0</v>
      </c>
      <c r="J259" s="15">
        <v>0</v>
      </c>
      <c r="K259" s="15">
        <v>0</v>
      </c>
      <c r="L259" s="15">
        <v>0</v>
      </c>
      <c r="M259" s="64">
        <v>0</v>
      </c>
      <c r="N259" s="67">
        <v>0</v>
      </c>
      <c r="O259" s="66">
        <v>0</v>
      </c>
    </row>
    <row r="260" spans="1:15" s="9" customFormat="1" x14ac:dyDescent="0.2">
      <c r="A260" s="61">
        <v>834</v>
      </c>
      <c r="B260" s="62" t="s">
        <v>279</v>
      </c>
      <c r="C260" s="15">
        <v>0</v>
      </c>
      <c r="D260" s="15">
        <v>0</v>
      </c>
      <c r="E260" s="15">
        <v>0</v>
      </c>
      <c r="F260" s="15">
        <v>0</v>
      </c>
      <c r="G260" s="15">
        <v>0</v>
      </c>
      <c r="H260" s="15">
        <v>0</v>
      </c>
      <c r="I260" s="15">
        <v>0</v>
      </c>
      <c r="J260" s="15">
        <v>0</v>
      </c>
      <c r="K260" s="15">
        <v>0</v>
      </c>
      <c r="L260" s="15">
        <v>0</v>
      </c>
      <c r="M260" s="64">
        <v>0</v>
      </c>
      <c r="N260" s="67">
        <v>0</v>
      </c>
      <c r="O260" s="66">
        <v>0</v>
      </c>
    </row>
    <row r="261" spans="1:15" s="9" customFormat="1" x14ac:dyDescent="0.2">
      <c r="A261" s="61">
        <v>837</v>
      </c>
      <c r="B261" s="62" t="s">
        <v>280</v>
      </c>
      <c r="C261" s="15">
        <v>0</v>
      </c>
      <c r="D261" s="15">
        <v>0</v>
      </c>
      <c r="E261" s="15">
        <v>0</v>
      </c>
      <c r="F261" s="15">
        <v>0</v>
      </c>
      <c r="G261" s="15">
        <v>0</v>
      </c>
      <c r="H261" s="15">
        <v>0</v>
      </c>
      <c r="I261" s="15">
        <v>0</v>
      </c>
      <c r="J261" s="15">
        <v>0</v>
      </c>
      <c r="K261" s="15">
        <v>0</v>
      </c>
      <c r="L261" s="15">
        <v>0</v>
      </c>
      <c r="M261" s="64">
        <v>0</v>
      </c>
      <c r="N261" s="67">
        <v>0</v>
      </c>
      <c r="O261" s="66">
        <v>0</v>
      </c>
    </row>
    <row r="262" spans="1:15" s="9" customFormat="1" x14ac:dyDescent="0.2">
      <c r="A262" s="61">
        <v>838</v>
      </c>
      <c r="B262" s="62" t="s">
        <v>281</v>
      </c>
      <c r="C262" s="15">
        <v>0</v>
      </c>
      <c r="D262" s="15">
        <v>0</v>
      </c>
      <c r="E262" s="15">
        <v>0</v>
      </c>
      <c r="F262" s="15">
        <v>0</v>
      </c>
      <c r="G262" s="15">
        <v>0</v>
      </c>
      <c r="H262" s="15">
        <v>0</v>
      </c>
      <c r="I262" s="15">
        <v>0</v>
      </c>
      <c r="J262" s="15">
        <v>0</v>
      </c>
      <c r="K262" s="15">
        <v>0</v>
      </c>
      <c r="L262" s="15">
        <v>0</v>
      </c>
      <c r="M262" s="64">
        <v>0</v>
      </c>
      <c r="N262" s="67">
        <v>0</v>
      </c>
      <c r="O262" s="66">
        <v>0</v>
      </c>
    </row>
    <row r="263" spans="1:15" s="9" customFormat="1" x14ac:dyDescent="0.2">
      <c r="A263" s="61">
        <v>839</v>
      </c>
      <c r="B263" s="62" t="s">
        <v>282</v>
      </c>
      <c r="C263" s="15">
        <v>0</v>
      </c>
      <c r="D263" s="15">
        <v>0</v>
      </c>
      <c r="E263" s="15">
        <v>0</v>
      </c>
      <c r="F263" s="15">
        <v>0</v>
      </c>
      <c r="G263" s="15">
        <v>0</v>
      </c>
      <c r="H263" s="15">
        <v>0</v>
      </c>
      <c r="I263" s="15">
        <v>0</v>
      </c>
      <c r="J263" s="15">
        <v>0</v>
      </c>
      <c r="K263" s="15">
        <v>0</v>
      </c>
      <c r="L263" s="15">
        <v>0</v>
      </c>
      <c r="M263" s="64">
        <v>0</v>
      </c>
      <c r="N263" s="67">
        <v>0</v>
      </c>
      <c r="O263" s="66">
        <v>0</v>
      </c>
    </row>
    <row r="264" spans="1:15" s="9" customFormat="1" x14ac:dyDescent="0.2">
      <c r="A264" s="61">
        <v>840</v>
      </c>
      <c r="B264" s="62" t="s">
        <v>283</v>
      </c>
      <c r="C264" s="15">
        <v>0</v>
      </c>
      <c r="D264" s="15">
        <v>0</v>
      </c>
      <c r="E264" s="15">
        <v>0</v>
      </c>
      <c r="F264" s="15">
        <v>0</v>
      </c>
      <c r="G264" s="15">
        <v>0</v>
      </c>
      <c r="H264" s="15">
        <v>0</v>
      </c>
      <c r="I264" s="15">
        <v>0</v>
      </c>
      <c r="J264" s="15">
        <v>0</v>
      </c>
      <c r="K264" s="15">
        <v>0</v>
      </c>
      <c r="L264" s="15">
        <v>0</v>
      </c>
      <c r="M264" s="64">
        <v>0</v>
      </c>
      <c r="N264" s="67">
        <v>0</v>
      </c>
      <c r="O264" s="66">
        <v>0</v>
      </c>
    </row>
    <row r="265" spans="1:15" s="9" customFormat="1" x14ac:dyDescent="0.2">
      <c r="A265" s="61">
        <v>841</v>
      </c>
      <c r="B265" s="62" t="s">
        <v>284</v>
      </c>
      <c r="C265" s="15">
        <v>10255</v>
      </c>
      <c r="D265" s="15">
        <v>0</v>
      </c>
      <c r="E265" s="15">
        <v>0</v>
      </c>
      <c r="F265" s="15">
        <v>-10255</v>
      </c>
      <c r="G265" s="15">
        <v>0</v>
      </c>
      <c r="H265" s="15">
        <v>0</v>
      </c>
      <c r="I265" s="15">
        <v>0</v>
      </c>
      <c r="J265" s="15">
        <v>0</v>
      </c>
      <c r="K265" s="15">
        <v>0</v>
      </c>
      <c r="L265" s="15">
        <v>201824</v>
      </c>
      <c r="M265" s="64">
        <v>0</v>
      </c>
      <c r="N265" s="67">
        <v>0</v>
      </c>
      <c r="O265" s="66">
        <v>0</v>
      </c>
    </row>
    <row r="266" spans="1:15" s="9" customFormat="1" x14ac:dyDescent="0.2">
      <c r="A266" s="11">
        <v>842</v>
      </c>
      <c r="B266" s="12" t="s">
        <v>285</v>
      </c>
      <c r="C266" s="15">
        <v>0</v>
      </c>
      <c r="D266" s="15">
        <v>0</v>
      </c>
      <c r="E266" s="15">
        <v>0</v>
      </c>
      <c r="F266" s="15">
        <v>0</v>
      </c>
      <c r="G266" s="15">
        <v>0</v>
      </c>
      <c r="H266" s="15">
        <v>0</v>
      </c>
      <c r="I266" s="15">
        <v>0</v>
      </c>
      <c r="J266" s="15">
        <v>0</v>
      </c>
      <c r="K266" s="15">
        <v>0</v>
      </c>
      <c r="L266" s="15">
        <v>0</v>
      </c>
      <c r="M266" s="64">
        <v>0</v>
      </c>
      <c r="N266" s="67">
        <v>0</v>
      </c>
      <c r="O266" s="66">
        <v>0</v>
      </c>
    </row>
    <row r="267" spans="1:15" s="9" customFormat="1" x14ac:dyDescent="0.2">
      <c r="A267" s="11">
        <v>844</v>
      </c>
      <c r="B267" s="12" t="s">
        <v>286</v>
      </c>
      <c r="C267" s="15">
        <v>0</v>
      </c>
      <c r="D267" s="15">
        <v>0</v>
      </c>
      <c r="E267" s="15">
        <v>0</v>
      </c>
      <c r="F267" s="15">
        <v>0</v>
      </c>
      <c r="G267" s="15">
        <v>0</v>
      </c>
      <c r="H267" s="15">
        <v>0</v>
      </c>
      <c r="I267" s="15">
        <v>0</v>
      </c>
      <c r="J267" s="15">
        <v>0</v>
      </c>
      <c r="K267" s="15">
        <v>0</v>
      </c>
      <c r="L267" s="15">
        <v>0</v>
      </c>
      <c r="M267" s="64">
        <v>0</v>
      </c>
      <c r="N267" s="67">
        <v>0</v>
      </c>
      <c r="O267" s="66">
        <v>0</v>
      </c>
    </row>
    <row r="268" spans="1:15" s="9" customFormat="1" x14ac:dyDescent="0.2">
      <c r="A268" s="11">
        <v>845</v>
      </c>
      <c r="B268" s="12" t="s">
        <v>287</v>
      </c>
      <c r="C268" s="15">
        <v>0</v>
      </c>
      <c r="D268" s="15">
        <v>0</v>
      </c>
      <c r="E268" s="15">
        <v>0</v>
      </c>
      <c r="F268" s="15">
        <v>0</v>
      </c>
      <c r="G268" s="15">
        <v>0</v>
      </c>
      <c r="H268" s="15">
        <v>0</v>
      </c>
      <c r="I268" s="15">
        <v>0</v>
      </c>
      <c r="J268" s="15">
        <v>0</v>
      </c>
      <c r="K268" s="15">
        <v>0</v>
      </c>
      <c r="L268" s="15">
        <v>0</v>
      </c>
      <c r="M268" s="64">
        <v>0</v>
      </c>
      <c r="N268" s="67">
        <v>0</v>
      </c>
      <c r="O268" s="66">
        <v>0</v>
      </c>
    </row>
    <row r="269" spans="1:15" s="9" customFormat="1" x14ac:dyDescent="0.2">
      <c r="A269" s="11">
        <v>847</v>
      </c>
      <c r="B269" s="12" t="s">
        <v>288</v>
      </c>
      <c r="C269" s="15">
        <v>0</v>
      </c>
      <c r="D269" s="15">
        <v>0</v>
      </c>
      <c r="E269" s="15">
        <v>0</v>
      </c>
      <c r="F269" s="15">
        <v>0</v>
      </c>
      <c r="G269" s="15">
        <v>0</v>
      </c>
      <c r="H269" s="15">
        <v>0</v>
      </c>
      <c r="I269" s="15">
        <v>0</v>
      </c>
      <c r="J269" s="15">
        <v>0</v>
      </c>
      <c r="K269" s="15">
        <v>0</v>
      </c>
      <c r="L269" s="15">
        <v>0</v>
      </c>
      <c r="M269" s="64">
        <v>0</v>
      </c>
      <c r="N269" s="67">
        <v>0</v>
      </c>
      <c r="O269" s="66">
        <v>0</v>
      </c>
    </row>
    <row r="270" spans="1:15" s="9" customFormat="1" x14ac:dyDescent="0.2">
      <c r="A270" s="11">
        <v>848</v>
      </c>
      <c r="B270" s="12" t="s">
        <v>289</v>
      </c>
      <c r="C270" s="15">
        <v>155685</v>
      </c>
      <c r="D270" s="15">
        <v>0</v>
      </c>
      <c r="E270" s="15">
        <v>0</v>
      </c>
      <c r="F270" s="15">
        <v>-155685</v>
      </c>
      <c r="G270" s="15">
        <v>0</v>
      </c>
      <c r="H270" s="15">
        <v>0</v>
      </c>
      <c r="I270" s="15">
        <v>0</v>
      </c>
      <c r="J270" s="15">
        <v>0</v>
      </c>
      <c r="K270" s="15">
        <v>0</v>
      </c>
      <c r="L270" s="15">
        <v>3063947</v>
      </c>
      <c r="M270" s="64">
        <v>0</v>
      </c>
      <c r="N270" s="67">
        <v>0</v>
      </c>
      <c r="O270" s="66">
        <v>0</v>
      </c>
    </row>
    <row r="271" spans="1:15" s="9" customFormat="1" x14ac:dyDescent="0.2">
      <c r="A271" s="11">
        <v>850</v>
      </c>
      <c r="B271" s="12" t="s">
        <v>290</v>
      </c>
      <c r="C271" s="15">
        <v>0</v>
      </c>
      <c r="D271" s="15">
        <v>0</v>
      </c>
      <c r="E271" s="15">
        <v>0</v>
      </c>
      <c r="F271" s="15">
        <v>0</v>
      </c>
      <c r="G271" s="15">
        <v>0</v>
      </c>
      <c r="H271" s="15">
        <v>0</v>
      </c>
      <c r="I271" s="15">
        <v>0</v>
      </c>
      <c r="J271" s="15">
        <v>0</v>
      </c>
      <c r="K271" s="15">
        <v>0</v>
      </c>
      <c r="L271" s="15">
        <v>0</v>
      </c>
      <c r="M271" s="64">
        <v>0</v>
      </c>
      <c r="N271" s="67">
        <v>0</v>
      </c>
      <c r="O271" s="66">
        <v>0</v>
      </c>
    </row>
    <row r="272" spans="1:15" s="9" customFormat="1" x14ac:dyDescent="0.2">
      <c r="A272" s="11">
        <v>851</v>
      </c>
      <c r="B272" s="12" t="s">
        <v>291</v>
      </c>
      <c r="C272" s="15">
        <v>5211</v>
      </c>
      <c r="D272" s="15">
        <v>0</v>
      </c>
      <c r="E272" s="15">
        <v>0</v>
      </c>
      <c r="F272" s="15">
        <v>-5211</v>
      </c>
      <c r="G272" s="15">
        <v>0</v>
      </c>
      <c r="H272" s="15">
        <v>0</v>
      </c>
      <c r="I272" s="15">
        <v>0</v>
      </c>
      <c r="J272" s="15">
        <v>0</v>
      </c>
      <c r="K272" s="15">
        <v>0</v>
      </c>
      <c r="L272" s="15">
        <v>102562</v>
      </c>
      <c r="M272" s="64">
        <v>0</v>
      </c>
      <c r="N272" s="67">
        <v>0</v>
      </c>
      <c r="O272" s="66">
        <v>0</v>
      </c>
    </row>
    <row r="273" spans="1:15" s="9" customFormat="1" x14ac:dyDescent="0.2">
      <c r="A273" s="11">
        <v>852</v>
      </c>
      <c r="B273" s="12" t="s">
        <v>292</v>
      </c>
      <c r="C273" s="15">
        <v>5517</v>
      </c>
      <c r="D273" s="15">
        <v>0</v>
      </c>
      <c r="E273" s="15">
        <v>0</v>
      </c>
      <c r="F273" s="15">
        <v>-5517</v>
      </c>
      <c r="G273" s="15">
        <v>0</v>
      </c>
      <c r="H273" s="15">
        <v>0</v>
      </c>
      <c r="I273" s="15">
        <v>0</v>
      </c>
      <c r="J273" s="15">
        <v>0</v>
      </c>
      <c r="K273" s="15">
        <v>0</v>
      </c>
      <c r="L273" s="15">
        <v>108576</v>
      </c>
      <c r="M273" s="64">
        <v>0</v>
      </c>
      <c r="N273" s="67">
        <v>0</v>
      </c>
      <c r="O273" s="66">
        <v>0</v>
      </c>
    </row>
    <row r="274" spans="1:15" s="9" customFormat="1" x14ac:dyDescent="0.2">
      <c r="A274" s="11">
        <v>853</v>
      </c>
      <c r="B274" s="12" t="s">
        <v>293</v>
      </c>
      <c r="C274" s="15">
        <v>0</v>
      </c>
      <c r="D274" s="15">
        <v>0</v>
      </c>
      <c r="E274" s="15">
        <v>0</v>
      </c>
      <c r="F274" s="15">
        <v>0</v>
      </c>
      <c r="G274" s="15">
        <v>0</v>
      </c>
      <c r="H274" s="15">
        <v>0</v>
      </c>
      <c r="I274" s="15">
        <v>0</v>
      </c>
      <c r="J274" s="15">
        <v>0</v>
      </c>
      <c r="K274" s="15">
        <v>0</v>
      </c>
      <c r="L274" s="15">
        <v>0</v>
      </c>
      <c r="M274" s="64">
        <v>0</v>
      </c>
      <c r="N274" s="67">
        <v>0</v>
      </c>
      <c r="O274" s="66">
        <v>0</v>
      </c>
    </row>
    <row r="275" spans="1:15" s="9" customFormat="1" x14ac:dyDescent="0.2">
      <c r="A275" s="11">
        <v>859</v>
      </c>
      <c r="B275" s="12" t="s">
        <v>294</v>
      </c>
      <c r="C275" s="15">
        <v>0</v>
      </c>
      <c r="D275" s="15">
        <v>0</v>
      </c>
      <c r="E275" s="15">
        <v>0</v>
      </c>
      <c r="F275" s="15">
        <v>0</v>
      </c>
      <c r="G275" s="15">
        <v>0</v>
      </c>
      <c r="H275" s="15">
        <v>0</v>
      </c>
      <c r="I275" s="15">
        <v>0</v>
      </c>
      <c r="J275" s="15">
        <v>0</v>
      </c>
      <c r="K275" s="15">
        <v>0</v>
      </c>
      <c r="L275" s="15">
        <v>0</v>
      </c>
      <c r="M275" s="64">
        <v>0</v>
      </c>
      <c r="N275" s="67">
        <v>0</v>
      </c>
      <c r="O275" s="66">
        <v>0</v>
      </c>
    </row>
    <row r="276" spans="1:15" s="9" customFormat="1" x14ac:dyDescent="0.2">
      <c r="A276" s="11">
        <v>861</v>
      </c>
      <c r="B276" s="12" t="s">
        <v>295</v>
      </c>
      <c r="C276" s="15">
        <v>0</v>
      </c>
      <c r="D276" s="15">
        <v>0</v>
      </c>
      <c r="E276" s="15">
        <v>0</v>
      </c>
      <c r="F276" s="15">
        <v>0</v>
      </c>
      <c r="G276" s="15">
        <v>0</v>
      </c>
      <c r="H276" s="15">
        <v>0</v>
      </c>
      <c r="I276" s="15">
        <v>0</v>
      </c>
      <c r="J276" s="15">
        <v>0</v>
      </c>
      <c r="K276" s="15">
        <v>0</v>
      </c>
      <c r="L276" s="15">
        <v>0</v>
      </c>
      <c r="M276" s="64">
        <v>0</v>
      </c>
      <c r="N276" s="67">
        <v>0</v>
      </c>
      <c r="O276" s="66">
        <v>0</v>
      </c>
    </row>
    <row r="277" spans="1:15" s="9" customFormat="1" x14ac:dyDescent="0.2">
      <c r="A277" s="11">
        <v>862</v>
      </c>
      <c r="B277" s="12" t="s">
        <v>296</v>
      </c>
      <c r="C277" s="15">
        <v>0</v>
      </c>
      <c r="D277" s="15">
        <v>0</v>
      </c>
      <c r="E277" s="15">
        <v>0</v>
      </c>
      <c r="F277" s="15">
        <v>0</v>
      </c>
      <c r="G277" s="15">
        <v>0</v>
      </c>
      <c r="H277" s="15">
        <v>0</v>
      </c>
      <c r="I277" s="15">
        <v>0</v>
      </c>
      <c r="J277" s="15">
        <v>0</v>
      </c>
      <c r="K277" s="15">
        <v>0</v>
      </c>
      <c r="L277" s="15">
        <v>0</v>
      </c>
      <c r="M277" s="64">
        <v>0</v>
      </c>
      <c r="N277" s="67">
        <v>0</v>
      </c>
      <c r="O277" s="66">
        <v>0</v>
      </c>
    </row>
    <row r="278" spans="1:15" s="9" customFormat="1" x14ac:dyDescent="0.2">
      <c r="A278" s="11">
        <v>863</v>
      </c>
      <c r="B278" s="12" t="s">
        <v>297</v>
      </c>
      <c r="C278" s="15">
        <v>0</v>
      </c>
      <c r="D278" s="15">
        <v>0</v>
      </c>
      <c r="E278" s="15">
        <v>0</v>
      </c>
      <c r="F278" s="15">
        <v>0</v>
      </c>
      <c r="G278" s="15">
        <v>0</v>
      </c>
      <c r="H278" s="15">
        <v>0</v>
      </c>
      <c r="I278" s="15">
        <v>0</v>
      </c>
      <c r="J278" s="15">
        <v>0</v>
      </c>
      <c r="K278" s="15">
        <v>0</v>
      </c>
      <c r="L278" s="15">
        <v>0</v>
      </c>
      <c r="M278" s="64">
        <v>0</v>
      </c>
      <c r="N278" s="67">
        <v>0</v>
      </c>
      <c r="O278" s="66">
        <v>0</v>
      </c>
    </row>
    <row r="279" spans="1:15" s="9" customFormat="1" x14ac:dyDescent="0.2">
      <c r="A279" s="11">
        <v>864</v>
      </c>
      <c r="B279" s="12" t="s">
        <v>298</v>
      </c>
      <c r="C279" s="15">
        <v>0</v>
      </c>
      <c r="D279" s="15">
        <v>0</v>
      </c>
      <c r="E279" s="15">
        <v>0</v>
      </c>
      <c r="F279" s="15">
        <v>0</v>
      </c>
      <c r="G279" s="15">
        <v>0</v>
      </c>
      <c r="H279" s="15">
        <v>0</v>
      </c>
      <c r="I279" s="15">
        <v>0</v>
      </c>
      <c r="J279" s="15">
        <v>0</v>
      </c>
      <c r="K279" s="15">
        <v>0</v>
      </c>
      <c r="L279" s="15">
        <v>0</v>
      </c>
      <c r="M279" s="64">
        <v>0</v>
      </c>
      <c r="N279" s="67">
        <v>0</v>
      </c>
      <c r="O279" s="66">
        <v>0</v>
      </c>
    </row>
    <row r="280" spans="1:15" s="9" customFormat="1" x14ac:dyDescent="0.2">
      <c r="A280" s="11">
        <v>865</v>
      </c>
      <c r="B280" s="12" t="s">
        <v>299</v>
      </c>
      <c r="C280" s="15">
        <v>0</v>
      </c>
      <c r="D280" s="15">
        <v>0</v>
      </c>
      <c r="E280" s="15">
        <v>0</v>
      </c>
      <c r="F280" s="15">
        <v>0</v>
      </c>
      <c r="G280" s="15">
        <v>0</v>
      </c>
      <c r="H280" s="15">
        <v>0</v>
      </c>
      <c r="I280" s="15">
        <v>0</v>
      </c>
      <c r="J280" s="15">
        <v>0</v>
      </c>
      <c r="K280" s="15">
        <v>0</v>
      </c>
      <c r="L280" s="15">
        <v>0</v>
      </c>
      <c r="M280" s="64">
        <v>0</v>
      </c>
      <c r="N280" s="67">
        <v>0</v>
      </c>
      <c r="O280" s="66">
        <v>0</v>
      </c>
    </row>
    <row r="281" spans="1:15" s="9" customFormat="1" x14ac:dyDescent="0.2">
      <c r="A281" s="11">
        <v>866</v>
      </c>
      <c r="B281" s="12" t="s">
        <v>300</v>
      </c>
      <c r="C281" s="15">
        <v>0</v>
      </c>
      <c r="D281" s="15">
        <v>0</v>
      </c>
      <c r="E281" s="15">
        <v>0</v>
      </c>
      <c r="F281" s="15">
        <v>0</v>
      </c>
      <c r="G281" s="15">
        <v>0</v>
      </c>
      <c r="H281" s="15">
        <v>0</v>
      </c>
      <c r="I281" s="15">
        <v>0</v>
      </c>
      <c r="J281" s="15">
        <v>0</v>
      </c>
      <c r="K281" s="15">
        <v>0</v>
      </c>
      <c r="L281" s="15">
        <v>0</v>
      </c>
      <c r="M281" s="64">
        <v>0</v>
      </c>
      <c r="N281" s="67">
        <v>0</v>
      </c>
      <c r="O281" s="66">
        <v>0</v>
      </c>
    </row>
    <row r="282" spans="1:15" s="9" customFormat="1" x14ac:dyDescent="0.2">
      <c r="A282" s="11">
        <v>867</v>
      </c>
      <c r="B282" s="12" t="s">
        <v>301</v>
      </c>
      <c r="C282" s="15">
        <v>0</v>
      </c>
      <c r="D282" s="15">
        <v>0</v>
      </c>
      <c r="E282" s="15">
        <v>0</v>
      </c>
      <c r="F282" s="15">
        <v>0</v>
      </c>
      <c r="G282" s="15">
        <v>0</v>
      </c>
      <c r="H282" s="15">
        <v>0</v>
      </c>
      <c r="I282" s="15">
        <v>0</v>
      </c>
      <c r="J282" s="15">
        <v>0</v>
      </c>
      <c r="K282" s="15">
        <v>0</v>
      </c>
      <c r="L282" s="15">
        <v>0</v>
      </c>
      <c r="M282" s="64">
        <v>0</v>
      </c>
      <c r="N282" s="67">
        <v>0</v>
      </c>
      <c r="O282" s="66">
        <v>0</v>
      </c>
    </row>
    <row r="283" spans="1:15" s="9" customFormat="1" x14ac:dyDescent="0.2">
      <c r="A283" s="11">
        <v>868</v>
      </c>
      <c r="B283" s="12" t="s">
        <v>302</v>
      </c>
      <c r="C283" s="15">
        <v>0</v>
      </c>
      <c r="D283" s="15">
        <v>0</v>
      </c>
      <c r="E283" s="15">
        <v>0</v>
      </c>
      <c r="F283" s="15">
        <v>0</v>
      </c>
      <c r="G283" s="15">
        <v>0</v>
      </c>
      <c r="H283" s="15">
        <v>0</v>
      </c>
      <c r="I283" s="15">
        <v>0</v>
      </c>
      <c r="J283" s="15">
        <v>0</v>
      </c>
      <c r="K283" s="15">
        <v>0</v>
      </c>
      <c r="L283" s="15">
        <v>0</v>
      </c>
      <c r="M283" s="64">
        <v>0</v>
      </c>
      <c r="N283" s="67">
        <v>0</v>
      </c>
      <c r="O283" s="66">
        <v>0</v>
      </c>
    </row>
    <row r="284" spans="1:15" s="9" customFormat="1" x14ac:dyDescent="0.2">
      <c r="A284" s="11">
        <v>869</v>
      </c>
      <c r="B284" s="12" t="s">
        <v>303</v>
      </c>
      <c r="C284" s="15">
        <v>0</v>
      </c>
      <c r="D284" s="15">
        <v>0</v>
      </c>
      <c r="E284" s="15">
        <v>0</v>
      </c>
      <c r="F284" s="15">
        <v>0</v>
      </c>
      <c r="G284" s="15">
        <v>0</v>
      </c>
      <c r="H284" s="15">
        <v>0</v>
      </c>
      <c r="I284" s="15">
        <v>0</v>
      </c>
      <c r="J284" s="15">
        <v>0</v>
      </c>
      <c r="K284" s="15">
        <v>0</v>
      </c>
      <c r="L284" s="15">
        <v>0</v>
      </c>
      <c r="M284" s="64">
        <v>0</v>
      </c>
      <c r="N284" s="67">
        <v>0</v>
      </c>
      <c r="O284" s="66">
        <v>0</v>
      </c>
    </row>
    <row r="285" spans="1:15" s="9" customFormat="1" x14ac:dyDescent="0.2">
      <c r="A285" s="11">
        <v>879</v>
      </c>
      <c r="B285" s="12" t="s">
        <v>304</v>
      </c>
      <c r="C285" s="15">
        <v>0</v>
      </c>
      <c r="D285" s="15">
        <v>0</v>
      </c>
      <c r="E285" s="15">
        <v>0</v>
      </c>
      <c r="F285" s="15">
        <v>0</v>
      </c>
      <c r="G285" s="15">
        <v>0</v>
      </c>
      <c r="H285" s="15">
        <v>0</v>
      </c>
      <c r="I285" s="15">
        <v>0</v>
      </c>
      <c r="J285" s="15">
        <v>0</v>
      </c>
      <c r="K285" s="15">
        <v>0</v>
      </c>
      <c r="L285" s="15">
        <v>0</v>
      </c>
      <c r="M285" s="64">
        <v>0</v>
      </c>
      <c r="N285" s="67">
        <v>0</v>
      </c>
      <c r="O285" s="66">
        <v>0</v>
      </c>
    </row>
    <row r="286" spans="1:15" s="9" customFormat="1" x14ac:dyDescent="0.2">
      <c r="A286" s="11">
        <v>911</v>
      </c>
      <c r="B286" s="12" t="s">
        <v>305</v>
      </c>
      <c r="C286" s="15">
        <v>0</v>
      </c>
      <c r="D286" s="15">
        <v>0</v>
      </c>
      <c r="E286" s="15">
        <v>0</v>
      </c>
      <c r="F286" s="15">
        <v>0</v>
      </c>
      <c r="G286" s="15">
        <v>0</v>
      </c>
      <c r="H286" s="15">
        <v>0</v>
      </c>
      <c r="I286" s="15">
        <v>0</v>
      </c>
      <c r="J286" s="15">
        <v>0</v>
      </c>
      <c r="K286" s="15">
        <v>0</v>
      </c>
      <c r="L286" s="15">
        <v>0</v>
      </c>
      <c r="M286" s="64">
        <v>0</v>
      </c>
      <c r="N286" s="67">
        <v>0</v>
      </c>
      <c r="O286" s="66">
        <v>0</v>
      </c>
    </row>
    <row r="287" spans="1:15" s="9" customFormat="1" x14ac:dyDescent="0.2">
      <c r="A287" s="11">
        <v>912</v>
      </c>
      <c r="B287" s="12" t="s">
        <v>306</v>
      </c>
      <c r="C287" s="15">
        <v>53627</v>
      </c>
      <c r="D287" s="15">
        <v>0</v>
      </c>
      <c r="E287" s="15">
        <v>0</v>
      </c>
      <c r="F287" s="15">
        <v>-53627</v>
      </c>
      <c r="G287" s="15">
        <v>0</v>
      </c>
      <c r="H287" s="15">
        <v>0</v>
      </c>
      <c r="I287" s="15">
        <v>0</v>
      </c>
      <c r="J287" s="15">
        <v>0</v>
      </c>
      <c r="K287" s="15">
        <v>0</v>
      </c>
      <c r="L287" s="15">
        <v>1055395</v>
      </c>
      <c r="M287" s="64">
        <v>0</v>
      </c>
      <c r="N287" s="67">
        <v>0</v>
      </c>
      <c r="O287" s="66">
        <v>0</v>
      </c>
    </row>
    <row r="288" spans="1:15" s="9" customFormat="1" x14ac:dyDescent="0.2">
      <c r="A288" s="11">
        <v>913</v>
      </c>
      <c r="B288" s="12" t="s">
        <v>307</v>
      </c>
      <c r="C288" s="15">
        <v>200</v>
      </c>
      <c r="D288" s="15">
        <v>0</v>
      </c>
      <c r="E288" s="15">
        <v>0</v>
      </c>
      <c r="F288" s="15">
        <v>-200</v>
      </c>
      <c r="G288" s="15">
        <v>0</v>
      </c>
      <c r="H288" s="15">
        <v>0</v>
      </c>
      <c r="I288" s="15">
        <v>0</v>
      </c>
      <c r="J288" s="15">
        <v>0</v>
      </c>
      <c r="K288" s="15">
        <v>0</v>
      </c>
      <c r="L288" s="15">
        <v>3934</v>
      </c>
      <c r="M288" s="64">
        <v>0</v>
      </c>
      <c r="N288" s="67">
        <v>0</v>
      </c>
      <c r="O288" s="66">
        <v>0</v>
      </c>
    </row>
    <row r="289" spans="1:15" s="9" customFormat="1" x14ac:dyDescent="0.2">
      <c r="A289" s="11">
        <v>916</v>
      </c>
      <c r="B289" s="12" t="s">
        <v>308</v>
      </c>
      <c r="C289" s="15">
        <v>0</v>
      </c>
      <c r="D289" s="15">
        <v>0</v>
      </c>
      <c r="E289" s="15">
        <v>0</v>
      </c>
      <c r="F289" s="15">
        <v>0</v>
      </c>
      <c r="G289" s="15">
        <v>0</v>
      </c>
      <c r="H289" s="15">
        <v>0</v>
      </c>
      <c r="I289" s="15">
        <v>0</v>
      </c>
      <c r="J289" s="15">
        <v>0</v>
      </c>
      <c r="K289" s="15">
        <v>0</v>
      </c>
      <c r="L289" s="15">
        <v>0</v>
      </c>
      <c r="M289" s="64">
        <v>0</v>
      </c>
      <c r="N289" s="67">
        <v>0</v>
      </c>
      <c r="O289" s="66">
        <v>0</v>
      </c>
    </row>
    <row r="290" spans="1:15" s="9" customFormat="1" x14ac:dyDescent="0.2">
      <c r="A290" s="11">
        <v>920</v>
      </c>
      <c r="B290" s="12" t="s">
        <v>309</v>
      </c>
      <c r="C290" s="15">
        <v>0</v>
      </c>
      <c r="D290" s="15">
        <v>0</v>
      </c>
      <c r="E290" s="15">
        <v>0</v>
      </c>
      <c r="F290" s="15">
        <v>0</v>
      </c>
      <c r="G290" s="15">
        <v>0</v>
      </c>
      <c r="H290" s="15">
        <v>0</v>
      </c>
      <c r="I290" s="15">
        <v>0</v>
      </c>
      <c r="J290" s="15">
        <v>0</v>
      </c>
      <c r="K290" s="15">
        <v>0</v>
      </c>
      <c r="L290" s="15">
        <v>0</v>
      </c>
      <c r="M290" s="64">
        <v>0</v>
      </c>
      <c r="N290" s="67">
        <v>0</v>
      </c>
      <c r="O290" s="66">
        <v>0</v>
      </c>
    </row>
    <row r="291" spans="1:15" s="9" customFormat="1" x14ac:dyDescent="0.2">
      <c r="A291" s="11">
        <v>922</v>
      </c>
      <c r="B291" s="12" t="s">
        <v>310</v>
      </c>
      <c r="C291" s="15">
        <v>80057</v>
      </c>
      <c r="D291" s="15">
        <v>0</v>
      </c>
      <c r="E291" s="15">
        <v>0</v>
      </c>
      <c r="F291" s="15">
        <v>-80057</v>
      </c>
      <c r="G291" s="15">
        <v>0</v>
      </c>
      <c r="H291" s="15">
        <v>0</v>
      </c>
      <c r="I291" s="15">
        <v>0</v>
      </c>
      <c r="J291" s="15">
        <v>0</v>
      </c>
      <c r="K291" s="15">
        <v>0</v>
      </c>
      <c r="L291" s="15">
        <v>1575565</v>
      </c>
      <c r="M291" s="64">
        <v>0</v>
      </c>
      <c r="N291" s="67">
        <v>0</v>
      </c>
      <c r="O291" s="66">
        <v>0</v>
      </c>
    </row>
    <row r="292" spans="1:15" s="9" customFormat="1" x14ac:dyDescent="0.2">
      <c r="A292" s="11">
        <v>937</v>
      </c>
      <c r="B292" s="12" t="s">
        <v>311</v>
      </c>
      <c r="C292" s="15">
        <v>11084</v>
      </c>
      <c r="D292" s="15">
        <v>0</v>
      </c>
      <c r="E292" s="15">
        <v>0</v>
      </c>
      <c r="F292" s="15">
        <v>-11084</v>
      </c>
      <c r="G292" s="15">
        <v>0</v>
      </c>
      <c r="H292" s="15">
        <v>0</v>
      </c>
      <c r="I292" s="15">
        <v>0</v>
      </c>
      <c r="J292" s="15">
        <v>0</v>
      </c>
      <c r="K292" s="15">
        <v>0</v>
      </c>
      <c r="L292" s="15">
        <v>218142</v>
      </c>
      <c r="M292" s="64">
        <v>0</v>
      </c>
      <c r="N292" s="67">
        <v>0</v>
      </c>
      <c r="O292" s="66">
        <v>0</v>
      </c>
    </row>
    <row r="293" spans="1:15" s="9" customFormat="1" x14ac:dyDescent="0.2">
      <c r="A293" s="11">
        <v>938</v>
      </c>
      <c r="B293" s="12" t="s">
        <v>312</v>
      </c>
      <c r="C293" s="15">
        <v>4012</v>
      </c>
      <c r="D293" s="15">
        <v>0</v>
      </c>
      <c r="E293" s="15">
        <v>0</v>
      </c>
      <c r="F293" s="15">
        <v>-4012</v>
      </c>
      <c r="G293" s="15">
        <v>0</v>
      </c>
      <c r="H293" s="15">
        <v>0</v>
      </c>
      <c r="I293" s="15">
        <v>0</v>
      </c>
      <c r="J293" s="15">
        <v>0</v>
      </c>
      <c r="K293" s="15">
        <v>0</v>
      </c>
      <c r="L293" s="15">
        <v>78963</v>
      </c>
      <c r="M293" s="64">
        <v>0</v>
      </c>
      <c r="N293" s="67">
        <v>0</v>
      </c>
      <c r="O293" s="66">
        <v>0</v>
      </c>
    </row>
    <row r="294" spans="1:15" s="9" customFormat="1" x14ac:dyDescent="0.2">
      <c r="A294" s="11">
        <v>942</v>
      </c>
      <c r="B294" s="12" t="s">
        <v>313</v>
      </c>
      <c r="C294" s="15">
        <v>8857</v>
      </c>
      <c r="D294" s="15">
        <v>0</v>
      </c>
      <c r="E294" s="15">
        <v>0</v>
      </c>
      <c r="F294" s="15">
        <v>-8857</v>
      </c>
      <c r="G294" s="15">
        <v>0</v>
      </c>
      <c r="H294" s="15">
        <v>0</v>
      </c>
      <c r="I294" s="15">
        <v>0</v>
      </c>
      <c r="J294" s="15">
        <v>0</v>
      </c>
      <c r="K294" s="15">
        <v>0</v>
      </c>
      <c r="L294" s="15">
        <v>174307</v>
      </c>
      <c r="M294" s="64">
        <v>0</v>
      </c>
      <c r="N294" s="67">
        <v>0</v>
      </c>
      <c r="O294" s="66">
        <v>0</v>
      </c>
    </row>
    <row r="295" spans="1:15" s="9" customFormat="1" x14ac:dyDescent="0.2">
      <c r="A295" s="11">
        <v>946</v>
      </c>
      <c r="B295" s="12" t="s">
        <v>314</v>
      </c>
      <c r="C295" s="15">
        <v>0</v>
      </c>
      <c r="D295" s="15">
        <v>0</v>
      </c>
      <c r="E295" s="15">
        <v>0</v>
      </c>
      <c r="F295" s="15">
        <v>0</v>
      </c>
      <c r="G295" s="15">
        <v>0</v>
      </c>
      <c r="H295" s="15">
        <v>0</v>
      </c>
      <c r="I295" s="15">
        <v>0</v>
      </c>
      <c r="J295" s="15">
        <v>0</v>
      </c>
      <c r="K295" s="15">
        <v>0</v>
      </c>
      <c r="L295" s="15">
        <v>0</v>
      </c>
      <c r="M295" s="64">
        <v>0</v>
      </c>
      <c r="N295" s="67">
        <v>0</v>
      </c>
      <c r="O295" s="66">
        <v>0</v>
      </c>
    </row>
    <row r="296" spans="1:15" s="9" customFormat="1" x14ac:dyDescent="0.2">
      <c r="A296" s="11">
        <v>948</v>
      </c>
      <c r="B296" s="12" t="s">
        <v>315</v>
      </c>
      <c r="C296" s="15">
        <v>6208</v>
      </c>
      <c r="D296" s="15">
        <v>0</v>
      </c>
      <c r="E296" s="15">
        <v>0</v>
      </c>
      <c r="F296" s="15">
        <v>-6208</v>
      </c>
      <c r="G296" s="15">
        <v>0</v>
      </c>
      <c r="H296" s="15">
        <v>0</v>
      </c>
      <c r="I296" s="15">
        <v>0</v>
      </c>
      <c r="J296" s="15">
        <v>0</v>
      </c>
      <c r="K296" s="15">
        <v>0</v>
      </c>
      <c r="L296" s="15">
        <v>122167</v>
      </c>
      <c r="M296" s="64">
        <v>0</v>
      </c>
      <c r="N296" s="67">
        <v>0</v>
      </c>
      <c r="O296" s="66">
        <v>0</v>
      </c>
    </row>
    <row r="297" spans="1:15" s="9" customFormat="1" x14ac:dyDescent="0.2">
      <c r="A297" s="11">
        <v>957</v>
      </c>
      <c r="B297" s="12" t="s">
        <v>316</v>
      </c>
      <c r="C297" s="15">
        <v>2276</v>
      </c>
      <c r="D297" s="15">
        <v>0</v>
      </c>
      <c r="E297" s="15">
        <v>0</v>
      </c>
      <c r="F297" s="15">
        <v>-2276</v>
      </c>
      <c r="G297" s="15">
        <v>0</v>
      </c>
      <c r="H297" s="15">
        <v>0</v>
      </c>
      <c r="I297" s="15">
        <v>0</v>
      </c>
      <c r="J297" s="15">
        <v>0</v>
      </c>
      <c r="K297" s="15">
        <v>0</v>
      </c>
      <c r="L297" s="15">
        <v>44803</v>
      </c>
      <c r="M297" s="64">
        <v>0</v>
      </c>
      <c r="N297" s="67">
        <v>0</v>
      </c>
      <c r="O297" s="66">
        <v>0</v>
      </c>
    </row>
    <row r="298" spans="1:15" s="9" customFormat="1" x14ac:dyDescent="0.2">
      <c r="A298" s="11">
        <v>960</v>
      </c>
      <c r="B298" s="12" t="s">
        <v>317</v>
      </c>
      <c r="C298" s="15">
        <v>21474</v>
      </c>
      <c r="D298" s="15">
        <v>0</v>
      </c>
      <c r="E298" s="15">
        <v>0</v>
      </c>
      <c r="F298" s="15">
        <v>-21474</v>
      </c>
      <c r="G298" s="15">
        <v>0</v>
      </c>
      <c r="H298" s="15">
        <v>0</v>
      </c>
      <c r="I298" s="15">
        <v>0</v>
      </c>
      <c r="J298" s="15">
        <v>0</v>
      </c>
      <c r="K298" s="15">
        <v>0</v>
      </c>
      <c r="L298" s="15">
        <v>422617</v>
      </c>
      <c r="M298" s="64">
        <v>0</v>
      </c>
      <c r="N298" s="67">
        <v>0</v>
      </c>
      <c r="O298" s="66">
        <v>0</v>
      </c>
    </row>
    <row r="299" spans="1:15" s="9" customFormat="1" x14ac:dyDescent="0.2">
      <c r="A299" s="11">
        <v>961</v>
      </c>
      <c r="B299" s="12" t="s">
        <v>318</v>
      </c>
      <c r="C299" s="15">
        <v>25045</v>
      </c>
      <c r="D299" s="15">
        <v>0</v>
      </c>
      <c r="E299" s="15">
        <v>0</v>
      </c>
      <c r="F299" s="15">
        <v>-25045</v>
      </c>
      <c r="G299" s="15">
        <v>0</v>
      </c>
      <c r="H299" s="15">
        <v>0</v>
      </c>
      <c r="I299" s="15">
        <v>0</v>
      </c>
      <c r="J299" s="15">
        <v>0</v>
      </c>
      <c r="K299" s="15">
        <v>0</v>
      </c>
      <c r="L299" s="15">
        <v>492893</v>
      </c>
      <c r="M299" s="64">
        <v>0</v>
      </c>
      <c r="N299" s="67">
        <v>0</v>
      </c>
      <c r="O299" s="66">
        <v>0</v>
      </c>
    </row>
    <row r="300" spans="1:15" s="9" customFormat="1" x14ac:dyDescent="0.2">
      <c r="A300" s="11">
        <v>962</v>
      </c>
      <c r="B300" s="12" t="s">
        <v>319</v>
      </c>
      <c r="C300" s="15">
        <v>0</v>
      </c>
      <c r="D300" s="15">
        <v>0</v>
      </c>
      <c r="E300" s="15">
        <v>0</v>
      </c>
      <c r="F300" s="15">
        <v>0</v>
      </c>
      <c r="G300" s="15">
        <v>0</v>
      </c>
      <c r="H300" s="15">
        <v>0</v>
      </c>
      <c r="I300" s="15">
        <v>0</v>
      </c>
      <c r="J300" s="15">
        <v>0</v>
      </c>
      <c r="K300" s="15">
        <v>0</v>
      </c>
      <c r="L300" s="15">
        <v>0</v>
      </c>
      <c r="M300" s="64">
        <v>0</v>
      </c>
      <c r="N300" s="67">
        <v>0</v>
      </c>
      <c r="O300" s="66">
        <v>0</v>
      </c>
    </row>
    <row r="301" spans="1:15" s="9" customFormat="1" x14ac:dyDescent="0.2">
      <c r="A301" s="11">
        <v>963</v>
      </c>
      <c r="B301" s="12" t="s">
        <v>320</v>
      </c>
      <c r="C301" s="15">
        <v>0</v>
      </c>
      <c r="D301" s="15">
        <v>0</v>
      </c>
      <c r="E301" s="15">
        <v>0</v>
      </c>
      <c r="F301" s="15">
        <v>0</v>
      </c>
      <c r="G301" s="15">
        <v>0</v>
      </c>
      <c r="H301" s="15">
        <v>0</v>
      </c>
      <c r="I301" s="15">
        <v>0</v>
      </c>
      <c r="J301" s="15">
        <v>0</v>
      </c>
      <c r="K301" s="15">
        <v>0</v>
      </c>
      <c r="L301" s="15">
        <v>0</v>
      </c>
      <c r="M301" s="64">
        <v>0</v>
      </c>
      <c r="N301" s="67">
        <v>0</v>
      </c>
      <c r="O301" s="66">
        <v>0</v>
      </c>
    </row>
    <row r="302" spans="1:15" s="9" customFormat="1" x14ac:dyDescent="0.2">
      <c r="A302" s="11">
        <v>964</v>
      </c>
      <c r="B302" s="12" t="s">
        <v>321</v>
      </c>
      <c r="C302" s="15">
        <v>0</v>
      </c>
      <c r="D302" s="15">
        <v>0</v>
      </c>
      <c r="E302" s="15">
        <v>0</v>
      </c>
      <c r="F302" s="15">
        <v>0</v>
      </c>
      <c r="G302" s="15">
        <v>0</v>
      </c>
      <c r="H302" s="15">
        <v>0</v>
      </c>
      <c r="I302" s="15">
        <v>0</v>
      </c>
      <c r="J302" s="15">
        <v>0</v>
      </c>
      <c r="K302" s="15">
        <v>0</v>
      </c>
      <c r="L302" s="15">
        <v>0</v>
      </c>
      <c r="M302" s="64">
        <v>0</v>
      </c>
      <c r="N302" s="67">
        <v>0</v>
      </c>
      <c r="O302" s="66">
        <v>0</v>
      </c>
    </row>
    <row r="303" spans="1:15" s="9" customFormat="1" x14ac:dyDescent="0.2">
      <c r="A303" s="11">
        <v>968</v>
      </c>
      <c r="B303" s="12" t="s">
        <v>322</v>
      </c>
      <c r="C303" s="15">
        <v>0</v>
      </c>
      <c r="D303" s="15">
        <v>0</v>
      </c>
      <c r="E303" s="15">
        <v>0</v>
      </c>
      <c r="F303" s="15">
        <v>0</v>
      </c>
      <c r="G303" s="15">
        <v>0</v>
      </c>
      <c r="H303" s="15">
        <v>0</v>
      </c>
      <c r="I303" s="15">
        <v>0</v>
      </c>
      <c r="J303" s="15">
        <v>0</v>
      </c>
      <c r="K303" s="15">
        <v>0</v>
      </c>
      <c r="L303" s="15">
        <v>0</v>
      </c>
      <c r="M303" s="64">
        <v>0</v>
      </c>
      <c r="N303" s="67">
        <v>0</v>
      </c>
      <c r="O303" s="66">
        <v>0</v>
      </c>
    </row>
    <row r="304" spans="1:15" s="9" customFormat="1" x14ac:dyDescent="0.2">
      <c r="A304" s="11">
        <v>972</v>
      </c>
      <c r="B304" s="12" t="s">
        <v>323</v>
      </c>
      <c r="C304" s="15">
        <v>0</v>
      </c>
      <c r="D304" s="15">
        <v>0</v>
      </c>
      <c r="E304" s="15">
        <v>0</v>
      </c>
      <c r="F304" s="15">
        <v>0</v>
      </c>
      <c r="G304" s="15">
        <v>0</v>
      </c>
      <c r="H304" s="15">
        <v>0</v>
      </c>
      <c r="I304" s="15">
        <v>0</v>
      </c>
      <c r="J304" s="15">
        <v>0</v>
      </c>
      <c r="K304" s="15">
        <v>0</v>
      </c>
      <c r="L304" s="15">
        <v>0</v>
      </c>
      <c r="M304" s="64">
        <v>0</v>
      </c>
      <c r="N304" s="67">
        <v>0</v>
      </c>
      <c r="O304" s="66">
        <v>0</v>
      </c>
    </row>
    <row r="305" spans="1:15" s="9" customFormat="1" x14ac:dyDescent="0.2">
      <c r="A305" s="11">
        <v>980</v>
      </c>
      <c r="B305" s="12" t="s">
        <v>324</v>
      </c>
      <c r="C305" s="15">
        <v>0</v>
      </c>
      <c r="D305" s="15">
        <v>0</v>
      </c>
      <c r="E305" s="15">
        <v>0</v>
      </c>
      <c r="F305" s="15">
        <v>0</v>
      </c>
      <c r="G305" s="15">
        <v>0</v>
      </c>
      <c r="H305" s="15">
        <v>0</v>
      </c>
      <c r="I305" s="15">
        <v>0</v>
      </c>
      <c r="J305" s="15">
        <v>0</v>
      </c>
      <c r="K305" s="15">
        <v>0</v>
      </c>
      <c r="L305" s="15">
        <v>0</v>
      </c>
      <c r="M305" s="64">
        <v>0</v>
      </c>
      <c r="N305" s="67">
        <v>0</v>
      </c>
      <c r="O305" s="66">
        <v>0</v>
      </c>
    </row>
    <row r="306" spans="1:15" s="9" customFormat="1" x14ac:dyDescent="0.2">
      <c r="A306" s="11">
        <v>986</v>
      </c>
      <c r="B306" s="12" t="s">
        <v>325</v>
      </c>
      <c r="C306" s="15">
        <v>0</v>
      </c>
      <c r="D306" s="15">
        <v>0</v>
      </c>
      <c r="E306" s="15">
        <v>0</v>
      </c>
      <c r="F306" s="15">
        <v>0</v>
      </c>
      <c r="G306" s="15">
        <v>0</v>
      </c>
      <c r="H306" s="15">
        <v>0</v>
      </c>
      <c r="I306" s="15">
        <v>0</v>
      </c>
      <c r="J306" s="15">
        <v>0</v>
      </c>
      <c r="K306" s="15">
        <v>0</v>
      </c>
      <c r="L306" s="15">
        <v>0</v>
      </c>
      <c r="M306" s="64">
        <v>0</v>
      </c>
      <c r="N306" s="67">
        <v>0</v>
      </c>
      <c r="O306" s="66">
        <v>0</v>
      </c>
    </row>
    <row r="307" spans="1:15" s="9" customFormat="1" x14ac:dyDescent="0.2">
      <c r="A307" s="11">
        <v>989</v>
      </c>
      <c r="B307" s="12" t="s">
        <v>326</v>
      </c>
      <c r="C307" s="15">
        <v>0</v>
      </c>
      <c r="D307" s="15">
        <v>0</v>
      </c>
      <c r="E307" s="15">
        <v>0</v>
      </c>
      <c r="F307" s="15">
        <v>0</v>
      </c>
      <c r="G307" s="15">
        <v>0</v>
      </c>
      <c r="H307" s="15">
        <v>0</v>
      </c>
      <c r="I307" s="15">
        <v>0</v>
      </c>
      <c r="J307" s="15">
        <v>0</v>
      </c>
      <c r="K307" s="15">
        <v>0</v>
      </c>
      <c r="L307" s="15">
        <v>0</v>
      </c>
      <c r="M307" s="64">
        <v>0</v>
      </c>
      <c r="N307" s="67">
        <v>0</v>
      </c>
      <c r="O307" s="66">
        <v>0</v>
      </c>
    </row>
    <row r="308" spans="1:15" s="9" customFormat="1" x14ac:dyDescent="0.2">
      <c r="A308" s="11">
        <v>992</v>
      </c>
      <c r="B308" s="12" t="s">
        <v>327</v>
      </c>
      <c r="C308" s="15">
        <v>0</v>
      </c>
      <c r="D308" s="15">
        <v>0</v>
      </c>
      <c r="E308" s="15">
        <v>0</v>
      </c>
      <c r="F308" s="15">
        <v>0</v>
      </c>
      <c r="G308" s="15">
        <v>0</v>
      </c>
      <c r="H308" s="15">
        <v>0</v>
      </c>
      <c r="I308" s="15">
        <v>0</v>
      </c>
      <c r="J308" s="15">
        <v>0</v>
      </c>
      <c r="K308" s="15">
        <v>0</v>
      </c>
      <c r="L308" s="15">
        <v>0</v>
      </c>
      <c r="M308" s="64">
        <v>0</v>
      </c>
      <c r="N308" s="67">
        <v>0</v>
      </c>
      <c r="O308" s="66">
        <v>0</v>
      </c>
    </row>
    <row r="309" spans="1:15" s="9" customFormat="1" x14ac:dyDescent="0.2">
      <c r="A309" s="11">
        <v>993</v>
      </c>
      <c r="B309" s="12" t="s">
        <v>328</v>
      </c>
      <c r="C309" s="15">
        <v>0</v>
      </c>
      <c r="D309" s="15">
        <v>0</v>
      </c>
      <c r="E309" s="15">
        <v>0</v>
      </c>
      <c r="F309" s="15">
        <v>0</v>
      </c>
      <c r="G309" s="15">
        <v>0</v>
      </c>
      <c r="H309" s="15">
        <v>0</v>
      </c>
      <c r="I309" s="15">
        <v>0</v>
      </c>
      <c r="J309" s="15">
        <v>0</v>
      </c>
      <c r="K309" s="15">
        <v>0</v>
      </c>
      <c r="L309" s="15">
        <v>0</v>
      </c>
      <c r="M309" s="64">
        <v>0</v>
      </c>
      <c r="N309" s="67">
        <v>0</v>
      </c>
      <c r="O309" s="66">
        <v>0</v>
      </c>
    </row>
    <row r="310" spans="1:15" s="9" customFormat="1" x14ac:dyDescent="0.2">
      <c r="A310" s="11">
        <v>995</v>
      </c>
      <c r="B310" s="12" t="s">
        <v>329</v>
      </c>
      <c r="C310" s="15">
        <v>0</v>
      </c>
      <c r="D310" s="15">
        <v>0</v>
      </c>
      <c r="E310" s="15">
        <v>0</v>
      </c>
      <c r="F310" s="15">
        <v>0</v>
      </c>
      <c r="G310" s="15">
        <v>0</v>
      </c>
      <c r="H310" s="15">
        <v>0</v>
      </c>
      <c r="I310" s="15">
        <v>0</v>
      </c>
      <c r="J310" s="15">
        <v>0</v>
      </c>
      <c r="K310" s="15">
        <v>0</v>
      </c>
      <c r="L310" s="15">
        <v>0</v>
      </c>
      <c r="M310" s="64">
        <v>0</v>
      </c>
      <c r="N310" s="67">
        <v>0</v>
      </c>
      <c r="O310" s="66">
        <v>0</v>
      </c>
    </row>
    <row r="311" spans="1:15" s="9" customFormat="1" ht="15" x14ac:dyDescent="0.35">
      <c r="A311" s="11">
        <v>999</v>
      </c>
      <c r="B311" s="12" t="s">
        <v>330</v>
      </c>
      <c r="C311" s="68">
        <v>344981</v>
      </c>
      <c r="D311" s="68">
        <v>0</v>
      </c>
      <c r="E311" s="68">
        <v>0</v>
      </c>
      <c r="F311" s="68">
        <v>-344981</v>
      </c>
      <c r="G311" s="68">
        <v>0</v>
      </c>
      <c r="H311" s="68">
        <v>0</v>
      </c>
      <c r="I311" s="68">
        <v>0</v>
      </c>
      <c r="J311" s="68">
        <v>0</v>
      </c>
      <c r="K311" s="68">
        <v>0</v>
      </c>
      <c r="L311" s="68">
        <v>6789374</v>
      </c>
      <c r="M311" s="64">
        <v>0</v>
      </c>
      <c r="N311" s="67">
        <v>0</v>
      </c>
      <c r="O311" s="66">
        <v>0</v>
      </c>
    </row>
    <row r="313" spans="1:15" s="52" customFormat="1" ht="15" x14ac:dyDescent="0.35">
      <c r="A313" s="48" t="s">
        <v>331</v>
      </c>
      <c r="B313" s="69"/>
      <c r="C313" s="51">
        <v>28903008</v>
      </c>
      <c r="D313" s="51">
        <v>0</v>
      </c>
      <c r="E313" s="51">
        <v>0</v>
      </c>
      <c r="F313" s="51">
        <v>-28903008</v>
      </c>
      <c r="G313" s="51">
        <v>0</v>
      </c>
      <c r="H313" s="51">
        <v>0</v>
      </c>
      <c r="I313" s="51">
        <v>0</v>
      </c>
      <c r="J313" s="51">
        <v>0</v>
      </c>
      <c r="K313" s="51">
        <v>0</v>
      </c>
      <c r="L313" s="51">
        <v>0</v>
      </c>
      <c r="M313" s="72">
        <v>0</v>
      </c>
      <c r="N313" s="51">
        <v>0</v>
      </c>
      <c r="O313" s="72">
        <v>0</v>
      </c>
    </row>
  </sheetData>
  <sheetProtection password="EE0B" sheet="1" objects="1" scenarios="1"/>
  <mergeCells count="1">
    <mergeCell ref="C2:O2"/>
  </mergeCells>
  <printOptions horizontalCentered="1"/>
  <pageMargins left="0" right="0" top="0.25" bottom="0.5" header="0.3" footer="0.3"/>
  <pageSetup scale="75" fitToHeight="0" pageOrder="overThenDown" orientation="landscape" r:id="rId1"/>
  <headerFooter scaleWithDoc="0">
    <oddFooter>&amp;L&amp;Z&amp;F&amp;R&amp;D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W322"/>
  <sheetViews>
    <sheetView showGridLines="0" showRowColHeaders="0" workbookViewId="0">
      <pane xSplit="3" ySplit="12" topLeftCell="D313" activePane="bottomRight" state="frozen"/>
      <selection activeCell="A316" sqref="A316"/>
      <selection pane="topRight" activeCell="A316" sqref="A316"/>
      <selection pane="bottomLeft" activeCell="A316" sqref="A316"/>
      <selection pane="bottomRight" activeCell="A316" sqref="A316"/>
    </sheetView>
  </sheetViews>
  <sheetFormatPr defaultColWidth="9.140625" defaultRowHeight="12.75" x14ac:dyDescent="0.2"/>
  <cols>
    <col min="1" max="1" width="10.42578125" style="2" bestFit="1" customWidth="1"/>
    <col min="2" max="2" width="37.28515625" style="2" bestFit="1" customWidth="1"/>
    <col min="3" max="3" width="11.28515625" style="2" bestFit="1" customWidth="1"/>
    <col min="4" max="4" width="16.5703125" style="2" bestFit="1" customWidth="1"/>
    <col min="5" max="5" width="11.85546875" style="2" customWidth="1"/>
    <col min="6" max="6" width="12.140625" style="2" customWidth="1"/>
    <col min="7" max="7" width="11.85546875" style="2" bestFit="1" customWidth="1"/>
    <col min="8" max="8" width="16.28515625" style="2" customWidth="1"/>
    <col min="9" max="9" width="12.42578125" style="2" customWidth="1"/>
    <col min="10" max="10" width="2.140625" style="2" customWidth="1"/>
    <col min="11" max="11" width="13" style="2" customWidth="1"/>
    <col min="12" max="12" width="14" style="2" customWidth="1"/>
    <col min="13" max="13" width="15" style="2" bestFit="1" customWidth="1"/>
    <col min="14" max="14" width="16.5703125" style="2" customWidth="1"/>
    <col min="15" max="15" width="13.7109375" style="2" customWidth="1"/>
    <col min="16" max="16" width="1.7109375" style="2" customWidth="1"/>
    <col min="17" max="17" width="14" style="2" bestFit="1" customWidth="1"/>
    <col min="18" max="18" width="1.5703125" style="2" customWidth="1"/>
    <col min="19" max="19" width="16" style="2" bestFit="1" customWidth="1"/>
    <col min="20" max="20" width="1.5703125" style="2" customWidth="1"/>
    <col min="21" max="21" width="13.7109375" style="2" customWidth="1"/>
    <col min="22" max="16384" width="9.140625" style="2"/>
  </cols>
  <sheetData>
    <row r="1" spans="1:21" ht="15.75" x14ac:dyDescent="0.25">
      <c r="A1" s="27" t="s">
        <v>372</v>
      </c>
      <c r="B1" s="1"/>
      <c r="C1" s="3" t="s">
        <v>1</v>
      </c>
      <c r="D1" s="3" t="s">
        <v>2</v>
      </c>
      <c r="E1" s="3" t="s">
        <v>3</v>
      </c>
      <c r="F1" s="3" t="s">
        <v>4</v>
      </c>
      <c r="G1" s="3" t="s">
        <v>5</v>
      </c>
      <c r="H1" s="3" t="s">
        <v>6</v>
      </c>
      <c r="I1" s="3" t="s">
        <v>7</v>
      </c>
      <c r="J1" s="3"/>
      <c r="K1" s="3" t="s">
        <v>8</v>
      </c>
      <c r="L1" s="3" t="s">
        <v>9</v>
      </c>
      <c r="M1" s="3" t="s">
        <v>10</v>
      </c>
      <c r="N1" s="3" t="s">
        <v>11</v>
      </c>
      <c r="O1" s="3" t="s">
        <v>12</v>
      </c>
      <c r="P1" s="3"/>
      <c r="Q1" s="3" t="s">
        <v>373</v>
      </c>
      <c r="R1" s="3"/>
      <c r="S1" s="3" t="s">
        <v>374</v>
      </c>
      <c r="T1" s="3"/>
      <c r="U1" s="3" t="s">
        <v>375</v>
      </c>
    </row>
    <row r="2" spans="1:21" x14ac:dyDescent="0.2">
      <c r="B2" s="73"/>
      <c r="C2" s="73"/>
      <c r="D2" s="73"/>
      <c r="E2" s="168" t="s">
        <v>376</v>
      </c>
      <c r="F2" s="168"/>
      <c r="G2" s="168"/>
      <c r="H2" s="168"/>
      <c r="I2" s="168"/>
      <c r="J2" s="74"/>
      <c r="K2" s="168" t="s">
        <v>377</v>
      </c>
      <c r="L2" s="168"/>
      <c r="M2" s="168"/>
      <c r="N2" s="168"/>
      <c r="O2" s="168"/>
      <c r="P2" s="74"/>
      <c r="Q2" s="168" t="s">
        <v>333</v>
      </c>
      <c r="R2" s="168"/>
      <c r="S2" s="168"/>
      <c r="T2" s="168"/>
      <c r="U2" s="168"/>
    </row>
    <row r="3" spans="1:21" x14ac:dyDescent="0.2">
      <c r="B3" s="73"/>
      <c r="C3" s="73"/>
      <c r="D3" s="73"/>
      <c r="E3" s="73"/>
      <c r="F3" s="73"/>
      <c r="G3" s="73"/>
      <c r="H3" s="74"/>
      <c r="I3" s="73"/>
      <c r="J3" s="73"/>
      <c r="K3" s="73"/>
      <c r="L3" s="73"/>
      <c r="M3" s="73"/>
      <c r="N3" s="74"/>
      <c r="O3" s="73"/>
      <c r="P3" s="73"/>
      <c r="Q3" s="73"/>
      <c r="R3" s="73"/>
      <c r="S3" s="74" t="s">
        <v>378</v>
      </c>
      <c r="T3" s="73"/>
      <c r="U3" s="73"/>
    </row>
    <row r="4" spans="1:21" x14ac:dyDescent="0.2">
      <c r="B4" s="73"/>
      <c r="C4" s="73"/>
      <c r="D4" s="73"/>
      <c r="E4" s="73"/>
      <c r="F4" s="73"/>
      <c r="G4" s="73"/>
      <c r="H4" s="74" t="s">
        <v>379</v>
      </c>
      <c r="I4" s="73"/>
      <c r="J4" s="73"/>
      <c r="K4" s="73"/>
      <c r="L4" s="73"/>
      <c r="M4" s="73"/>
      <c r="N4" s="74" t="s">
        <v>379</v>
      </c>
      <c r="O4" s="73"/>
      <c r="P4" s="73"/>
      <c r="Q4" s="73"/>
      <c r="R4" s="73"/>
      <c r="S4" s="74" t="s">
        <v>380</v>
      </c>
      <c r="T4" s="73"/>
      <c r="U4" s="73"/>
    </row>
    <row r="5" spans="1:21" x14ac:dyDescent="0.2">
      <c r="B5" s="73"/>
      <c r="C5" s="73"/>
      <c r="D5" s="73"/>
      <c r="E5" s="73"/>
      <c r="F5" s="74" t="s">
        <v>381</v>
      </c>
      <c r="G5" s="74"/>
      <c r="H5" s="74" t="s">
        <v>382</v>
      </c>
      <c r="I5" s="74"/>
      <c r="J5" s="74"/>
      <c r="K5" s="74"/>
      <c r="L5" s="74" t="s">
        <v>381</v>
      </c>
      <c r="M5" s="74"/>
      <c r="N5" s="74" t="s">
        <v>382</v>
      </c>
      <c r="O5" s="74"/>
      <c r="P5" s="74"/>
      <c r="Q5" s="74"/>
      <c r="R5" s="74"/>
      <c r="S5" s="74" t="s">
        <v>382</v>
      </c>
      <c r="T5" s="74"/>
      <c r="U5" s="73"/>
    </row>
    <row r="6" spans="1:21" x14ac:dyDescent="0.2">
      <c r="B6" s="73"/>
      <c r="C6" s="73"/>
      <c r="D6" s="73"/>
      <c r="E6" s="73"/>
      <c r="F6" s="74" t="s">
        <v>383</v>
      </c>
      <c r="G6" s="74"/>
      <c r="H6" s="74" t="s">
        <v>384</v>
      </c>
      <c r="I6" s="74"/>
      <c r="J6" s="74"/>
      <c r="K6" s="74"/>
      <c r="L6" s="74" t="s">
        <v>383</v>
      </c>
      <c r="M6" s="74"/>
      <c r="N6" s="74" t="s">
        <v>384</v>
      </c>
      <c r="O6" s="74"/>
      <c r="P6" s="74"/>
      <c r="Q6" s="74"/>
      <c r="R6" s="74"/>
      <c r="S6" s="74" t="s">
        <v>384</v>
      </c>
      <c r="T6" s="74"/>
      <c r="U6" s="73"/>
    </row>
    <row r="7" spans="1:21" x14ac:dyDescent="0.2">
      <c r="B7" s="73"/>
      <c r="C7" s="73"/>
      <c r="D7" s="73"/>
      <c r="E7" s="73"/>
      <c r="F7" s="74" t="s">
        <v>385</v>
      </c>
      <c r="G7" s="74"/>
      <c r="H7" s="74" t="s">
        <v>383</v>
      </c>
      <c r="I7" s="74"/>
      <c r="J7" s="74"/>
      <c r="K7" s="74"/>
      <c r="L7" s="74" t="s">
        <v>385</v>
      </c>
      <c r="M7" s="74"/>
      <c r="N7" s="74" t="s">
        <v>383</v>
      </c>
      <c r="O7" s="74"/>
      <c r="P7" s="74"/>
      <c r="Q7" s="74"/>
      <c r="R7" s="74"/>
      <c r="S7" s="74" t="s">
        <v>383</v>
      </c>
      <c r="T7" s="74"/>
      <c r="U7" s="73"/>
    </row>
    <row r="8" spans="1:21" x14ac:dyDescent="0.2">
      <c r="B8" s="73"/>
      <c r="C8" s="73"/>
      <c r="D8" s="73"/>
      <c r="E8" s="74" t="s">
        <v>386</v>
      </c>
      <c r="F8" s="74" t="s">
        <v>387</v>
      </c>
      <c r="G8" s="74"/>
      <c r="H8" s="74" t="s">
        <v>13</v>
      </c>
      <c r="I8" s="74" t="s">
        <v>388</v>
      </c>
      <c r="J8" s="74"/>
      <c r="K8" s="74" t="s">
        <v>389</v>
      </c>
      <c r="L8" s="74" t="s">
        <v>387</v>
      </c>
      <c r="M8" s="74"/>
      <c r="N8" s="74" t="s">
        <v>13</v>
      </c>
      <c r="O8" s="74" t="s">
        <v>388</v>
      </c>
      <c r="P8" s="74"/>
      <c r="Q8" s="74" t="s">
        <v>390</v>
      </c>
      <c r="R8" s="74"/>
      <c r="S8" s="74" t="s">
        <v>13</v>
      </c>
      <c r="T8" s="74"/>
      <c r="U8" s="74"/>
    </row>
    <row r="9" spans="1:21" x14ac:dyDescent="0.2">
      <c r="B9" s="73"/>
      <c r="C9" s="73"/>
      <c r="D9" s="73"/>
      <c r="E9" s="74" t="s">
        <v>383</v>
      </c>
      <c r="F9" s="74" t="s">
        <v>391</v>
      </c>
      <c r="G9" s="74"/>
      <c r="H9" s="74" t="s">
        <v>19</v>
      </c>
      <c r="I9" s="74" t="s">
        <v>392</v>
      </c>
      <c r="J9" s="74"/>
      <c r="K9" s="74" t="s">
        <v>383</v>
      </c>
      <c r="L9" s="74" t="s">
        <v>391</v>
      </c>
      <c r="M9" s="74"/>
      <c r="N9" s="74" t="s">
        <v>19</v>
      </c>
      <c r="O9" s="74" t="s">
        <v>392</v>
      </c>
      <c r="P9" s="74"/>
      <c r="Q9" s="74" t="s">
        <v>393</v>
      </c>
      <c r="R9" s="74"/>
      <c r="S9" s="74" t="s">
        <v>19</v>
      </c>
      <c r="T9" s="74"/>
      <c r="U9" s="74" t="s">
        <v>388</v>
      </c>
    </row>
    <row r="10" spans="1:21" x14ac:dyDescent="0.2">
      <c r="B10" s="73"/>
      <c r="C10" s="73"/>
      <c r="D10" s="73"/>
      <c r="E10" s="74" t="s">
        <v>394</v>
      </c>
      <c r="F10" s="74" t="s">
        <v>395</v>
      </c>
      <c r="G10" s="74"/>
      <c r="H10" s="74" t="s">
        <v>396</v>
      </c>
      <c r="I10" s="74" t="s">
        <v>397</v>
      </c>
      <c r="J10" s="74"/>
      <c r="K10" s="74" t="s">
        <v>394</v>
      </c>
      <c r="L10" s="74" t="s">
        <v>395</v>
      </c>
      <c r="M10" s="74"/>
      <c r="N10" s="74" t="s">
        <v>396</v>
      </c>
      <c r="O10" s="74" t="s">
        <v>398</v>
      </c>
      <c r="P10" s="74"/>
      <c r="Q10" s="74" t="s">
        <v>399</v>
      </c>
      <c r="R10" s="74"/>
      <c r="S10" s="74" t="s">
        <v>396</v>
      </c>
      <c r="T10" s="74"/>
      <c r="U10" s="74" t="s">
        <v>13</v>
      </c>
    </row>
    <row r="11" spans="1:21" x14ac:dyDescent="0.2">
      <c r="B11" s="74"/>
      <c r="C11" s="5" t="s">
        <v>14</v>
      </c>
      <c r="D11" s="74" t="s">
        <v>400</v>
      </c>
      <c r="E11" s="74" t="s">
        <v>387</v>
      </c>
      <c r="F11" s="74" t="s">
        <v>401</v>
      </c>
      <c r="G11" s="74" t="s">
        <v>402</v>
      </c>
      <c r="H11" s="74" t="s">
        <v>393</v>
      </c>
      <c r="I11" s="74" t="s">
        <v>403</v>
      </c>
      <c r="J11" s="74"/>
      <c r="K11" s="74" t="s">
        <v>387</v>
      </c>
      <c r="L11" s="74" t="s">
        <v>401</v>
      </c>
      <c r="M11" s="74" t="s">
        <v>402</v>
      </c>
      <c r="N11" s="74" t="s">
        <v>393</v>
      </c>
      <c r="O11" s="74" t="s">
        <v>403</v>
      </c>
      <c r="P11" s="74"/>
      <c r="Q11" s="74" t="s">
        <v>404</v>
      </c>
      <c r="R11" s="74"/>
      <c r="S11" s="74" t="s">
        <v>393</v>
      </c>
      <c r="T11" s="74"/>
      <c r="U11" s="74" t="s">
        <v>404</v>
      </c>
    </row>
    <row r="12" spans="1:21" x14ac:dyDescent="0.2">
      <c r="A12" s="75" t="s">
        <v>18</v>
      </c>
      <c r="B12" s="76" t="s">
        <v>13</v>
      </c>
      <c r="C12" s="77" t="s">
        <v>20</v>
      </c>
      <c r="D12" s="78" t="s">
        <v>21</v>
      </c>
      <c r="E12" s="78" t="s">
        <v>405</v>
      </c>
      <c r="F12" s="78" t="s">
        <v>406</v>
      </c>
      <c r="G12" s="78" t="s">
        <v>407</v>
      </c>
      <c r="H12" s="78" t="s">
        <v>19</v>
      </c>
      <c r="I12" s="78" t="s">
        <v>408</v>
      </c>
      <c r="J12" s="78"/>
      <c r="K12" s="78" t="s">
        <v>405</v>
      </c>
      <c r="L12" s="78" t="s">
        <v>406</v>
      </c>
      <c r="M12" s="78" t="s">
        <v>407</v>
      </c>
      <c r="N12" s="78" t="s">
        <v>19</v>
      </c>
      <c r="O12" s="78" t="s">
        <v>408</v>
      </c>
      <c r="P12" s="78"/>
      <c r="Q12" s="78" t="s">
        <v>409</v>
      </c>
      <c r="R12" s="78"/>
      <c r="S12" s="78" t="s">
        <v>19</v>
      </c>
      <c r="T12" s="78"/>
      <c r="U12" s="78" t="s">
        <v>409</v>
      </c>
    </row>
    <row r="13" spans="1:21" ht="15" x14ac:dyDescent="0.25">
      <c r="A13" s="79">
        <v>5</v>
      </c>
      <c r="B13" s="80" t="s">
        <v>25</v>
      </c>
      <c r="C13" s="81">
        <v>0</v>
      </c>
      <c r="D13" s="82">
        <v>0</v>
      </c>
      <c r="E13" s="82">
        <v>0</v>
      </c>
      <c r="F13" s="82">
        <v>0</v>
      </c>
      <c r="G13" s="82">
        <v>0</v>
      </c>
      <c r="H13" s="82">
        <v>0</v>
      </c>
      <c r="I13" s="82">
        <v>0</v>
      </c>
      <c r="J13" s="82"/>
      <c r="K13" s="82">
        <v>0</v>
      </c>
      <c r="L13" s="82">
        <v>0</v>
      </c>
      <c r="M13" s="82">
        <v>0</v>
      </c>
      <c r="N13" s="82">
        <v>0</v>
      </c>
      <c r="O13" s="82">
        <v>0</v>
      </c>
      <c r="P13" s="83"/>
      <c r="Q13" s="82">
        <v>0</v>
      </c>
      <c r="R13" s="83"/>
      <c r="S13" s="82">
        <v>0</v>
      </c>
      <c r="T13" s="83"/>
      <c r="U13" s="83">
        <v>0</v>
      </c>
    </row>
    <row r="14" spans="1:21" ht="15" x14ac:dyDescent="0.25">
      <c r="A14" s="61">
        <v>6</v>
      </c>
      <c r="B14" s="62" t="s">
        <v>26</v>
      </c>
      <c r="C14" s="84">
        <v>0</v>
      </c>
      <c r="D14" s="15">
        <v>0</v>
      </c>
      <c r="E14" s="85">
        <v>0</v>
      </c>
      <c r="F14" s="85">
        <v>0</v>
      </c>
      <c r="G14" s="85">
        <v>0</v>
      </c>
      <c r="H14" s="85">
        <v>0</v>
      </c>
      <c r="I14" s="85">
        <v>0</v>
      </c>
      <c r="J14" s="85"/>
      <c r="K14" s="85">
        <v>0</v>
      </c>
      <c r="L14" s="85">
        <v>0</v>
      </c>
      <c r="M14" s="85">
        <v>0</v>
      </c>
      <c r="N14" s="85">
        <v>0</v>
      </c>
      <c r="O14" s="85">
        <v>0</v>
      </c>
      <c r="P14" s="85"/>
      <c r="Q14" s="85">
        <v>0</v>
      </c>
      <c r="R14" s="85"/>
      <c r="S14" s="85">
        <v>0</v>
      </c>
      <c r="T14" s="85"/>
      <c r="U14" s="85">
        <v>0</v>
      </c>
    </row>
    <row r="15" spans="1:21" ht="15" x14ac:dyDescent="0.25">
      <c r="A15" s="61">
        <v>7</v>
      </c>
      <c r="B15" s="62" t="s">
        <v>27</v>
      </c>
      <c r="C15" s="84">
        <v>0</v>
      </c>
      <c r="D15" s="15">
        <v>0</v>
      </c>
      <c r="E15" s="85">
        <v>0</v>
      </c>
      <c r="F15" s="85">
        <v>0</v>
      </c>
      <c r="G15" s="85">
        <v>0</v>
      </c>
      <c r="H15" s="85">
        <v>0</v>
      </c>
      <c r="I15" s="85">
        <v>0</v>
      </c>
      <c r="J15" s="85"/>
      <c r="K15" s="85">
        <v>0</v>
      </c>
      <c r="L15" s="85">
        <v>0</v>
      </c>
      <c r="M15" s="85">
        <v>0</v>
      </c>
      <c r="N15" s="85">
        <v>0</v>
      </c>
      <c r="O15" s="85">
        <v>0</v>
      </c>
      <c r="P15" s="85"/>
      <c r="Q15" s="85">
        <v>0</v>
      </c>
      <c r="R15" s="85"/>
      <c r="S15" s="85">
        <v>0</v>
      </c>
      <c r="T15" s="85"/>
      <c r="U15" s="85">
        <v>0</v>
      </c>
    </row>
    <row r="16" spans="1:21" ht="15" x14ac:dyDescent="0.25">
      <c r="A16" s="61">
        <v>47</v>
      </c>
      <c r="B16" s="62" t="s">
        <v>28</v>
      </c>
      <c r="C16" s="84">
        <v>0</v>
      </c>
      <c r="D16" s="15">
        <v>0</v>
      </c>
      <c r="E16" s="85">
        <v>0</v>
      </c>
      <c r="F16" s="85">
        <v>0</v>
      </c>
      <c r="G16" s="85">
        <v>0</v>
      </c>
      <c r="H16" s="85">
        <v>0</v>
      </c>
      <c r="I16" s="85">
        <v>0</v>
      </c>
      <c r="J16" s="85"/>
      <c r="K16" s="85">
        <v>0</v>
      </c>
      <c r="L16" s="85">
        <v>0</v>
      </c>
      <c r="M16" s="85">
        <v>0</v>
      </c>
      <c r="N16" s="85">
        <v>0</v>
      </c>
      <c r="O16" s="85">
        <v>0</v>
      </c>
      <c r="P16" s="85"/>
      <c r="Q16" s="85">
        <v>0</v>
      </c>
      <c r="R16" s="85"/>
      <c r="S16" s="85">
        <v>0</v>
      </c>
      <c r="T16" s="85"/>
      <c r="U16" s="85">
        <v>0</v>
      </c>
    </row>
    <row r="17" spans="1:23" ht="15" x14ac:dyDescent="0.25">
      <c r="A17" s="61">
        <v>48</v>
      </c>
      <c r="B17" s="62" t="s">
        <v>29</v>
      </c>
      <c r="C17" s="84">
        <v>0</v>
      </c>
      <c r="D17" s="15">
        <v>0</v>
      </c>
      <c r="E17" s="85">
        <v>0</v>
      </c>
      <c r="F17" s="85">
        <v>0</v>
      </c>
      <c r="G17" s="85">
        <v>0</v>
      </c>
      <c r="H17" s="85">
        <v>0</v>
      </c>
      <c r="I17" s="85">
        <v>0</v>
      </c>
      <c r="J17" s="85"/>
      <c r="K17" s="85">
        <v>0</v>
      </c>
      <c r="L17" s="85">
        <v>0</v>
      </c>
      <c r="M17" s="85">
        <v>0</v>
      </c>
      <c r="N17" s="85">
        <v>0</v>
      </c>
      <c r="O17" s="85">
        <v>0</v>
      </c>
      <c r="P17" s="85"/>
      <c r="Q17" s="85">
        <v>0</v>
      </c>
      <c r="R17" s="85"/>
      <c r="S17" s="85">
        <v>0</v>
      </c>
      <c r="T17" s="85"/>
      <c r="U17" s="85">
        <v>0</v>
      </c>
    </row>
    <row r="18" spans="1:23" ht="15" x14ac:dyDescent="0.25">
      <c r="A18" s="61">
        <v>90</v>
      </c>
      <c r="B18" s="62" t="s">
        <v>30</v>
      </c>
      <c r="C18" s="84">
        <v>4.2878845954412835E-5</v>
      </c>
      <c r="D18" s="15">
        <v>24392</v>
      </c>
      <c r="E18" s="85">
        <v>0</v>
      </c>
      <c r="F18" s="85">
        <v>0</v>
      </c>
      <c r="G18" s="85">
        <v>0</v>
      </c>
      <c r="H18" s="85">
        <v>1848</v>
      </c>
      <c r="I18" s="85">
        <v>1848</v>
      </c>
      <c r="J18" s="85"/>
      <c r="K18" s="85">
        <v>12418</v>
      </c>
      <c r="L18" s="85">
        <v>0</v>
      </c>
      <c r="M18" s="85">
        <v>19971</v>
      </c>
      <c r="N18" s="85">
        <v>2298</v>
      </c>
      <c r="O18" s="85">
        <v>34687</v>
      </c>
      <c r="P18" s="85"/>
      <c r="Q18" s="85">
        <v>-6029</v>
      </c>
      <c r="R18" s="85"/>
      <c r="S18" s="85">
        <v>-231</v>
      </c>
      <c r="T18" s="85"/>
      <c r="U18" s="85">
        <v>-6260</v>
      </c>
      <c r="W18" s="86"/>
    </row>
    <row r="19" spans="1:23" ht="15" x14ac:dyDescent="0.25">
      <c r="A19" s="61">
        <v>91</v>
      </c>
      <c r="B19" s="62" t="s">
        <v>31</v>
      </c>
      <c r="C19" s="84">
        <v>3.6276188669712289E-5</v>
      </c>
      <c r="D19" s="15">
        <v>20634</v>
      </c>
      <c r="E19" s="85">
        <v>0</v>
      </c>
      <c r="F19" s="85">
        <v>0</v>
      </c>
      <c r="G19" s="85">
        <v>0</v>
      </c>
      <c r="H19" s="85">
        <v>40406</v>
      </c>
      <c r="I19" s="85">
        <v>40406</v>
      </c>
      <c r="J19" s="85"/>
      <c r="K19" s="85">
        <v>10506</v>
      </c>
      <c r="L19" s="85">
        <v>0</v>
      </c>
      <c r="M19" s="85">
        <v>16896</v>
      </c>
      <c r="N19" s="85">
        <v>30966</v>
      </c>
      <c r="O19" s="85">
        <v>58368</v>
      </c>
      <c r="P19" s="85"/>
      <c r="Q19" s="85">
        <v>-5100</v>
      </c>
      <c r="R19" s="85"/>
      <c r="S19" s="85">
        <v>8437</v>
      </c>
      <c r="T19" s="85"/>
      <c r="U19" s="85">
        <v>3337</v>
      </c>
    </row>
    <row r="20" spans="1:23" ht="15" x14ac:dyDescent="0.25">
      <c r="A20" s="61">
        <v>100</v>
      </c>
      <c r="B20" s="62" t="s">
        <v>32</v>
      </c>
      <c r="C20" s="84">
        <v>1.153047503291482E-3</v>
      </c>
      <c r="D20" s="15">
        <v>655880</v>
      </c>
      <c r="E20" s="85">
        <v>0</v>
      </c>
      <c r="F20" s="85">
        <v>0</v>
      </c>
      <c r="G20" s="85">
        <v>0</v>
      </c>
      <c r="H20" s="85">
        <v>0</v>
      </c>
      <c r="I20" s="85">
        <v>0</v>
      </c>
      <c r="J20" s="85"/>
      <c r="K20" s="85">
        <v>333934</v>
      </c>
      <c r="L20" s="85">
        <v>0</v>
      </c>
      <c r="M20" s="85">
        <v>537045</v>
      </c>
      <c r="N20" s="85">
        <v>75948</v>
      </c>
      <c r="O20" s="85">
        <v>946927</v>
      </c>
      <c r="P20" s="85"/>
      <c r="Q20" s="85">
        <v>-162110</v>
      </c>
      <c r="R20" s="85"/>
      <c r="S20" s="85">
        <v>-21620</v>
      </c>
      <c r="T20" s="85"/>
      <c r="U20" s="85">
        <v>-183730</v>
      </c>
    </row>
    <row r="21" spans="1:23" ht="15" x14ac:dyDescent="0.25">
      <c r="A21" s="61">
        <v>101</v>
      </c>
      <c r="B21" s="62" t="s">
        <v>33</v>
      </c>
      <c r="C21" s="84">
        <v>2.4216481919167262E-3</v>
      </c>
      <c r="D21" s="15">
        <v>1377491</v>
      </c>
      <c r="E21" s="85">
        <v>0</v>
      </c>
      <c r="F21" s="85">
        <v>0</v>
      </c>
      <c r="G21" s="85">
        <v>0</v>
      </c>
      <c r="H21" s="85">
        <v>120603</v>
      </c>
      <c r="I21" s="85">
        <v>120603</v>
      </c>
      <c r="J21" s="85"/>
      <c r="K21" s="85">
        <v>701334</v>
      </c>
      <c r="L21" s="85">
        <v>0</v>
      </c>
      <c r="M21" s="85">
        <v>1127911</v>
      </c>
      <c r="N21" s="85">
        <v>87372</v>
      </c>
      <c r="O21" s="85">
        <v>1916617</v>
      </c>
      <c r="P21" s="85"/>
      <c r="Q21" s="85">
        <v>-340466</v>
      </c>
      <c r="R21" s="85"/>
      <c r="S21" s="85">
        <v>24347</v>
      </c>
      <c r="T21" s="85"/>
      <c r="U21" s="85">
        <v>-316119</v>
      </c>
    </row>
    <row r="22" spans="1:23" ht="15" x14ac:dyDescent="0.25">
      <c r="A22" s="61">
        <v>102</v>
      </c>
      <c r="B22" s="62" t="s">
        <v>34</v>
      </c>
      <c r="C22" s="84">
        <v>0</v>
      </c>
      <c r="D22" s="15">
        <v>0</v>
      </c>
      <c r="E22" s="85">
        <v>0</v>
      </c>
      <c r="F22" s="85">
        <v>0</v>
      </c>
      <c r="G22" s="85">
        <v>0</v>
      </c>
      <c r="H22" s="85">
        <v>0</v>
      </c>
      <c r="I22" s="85">
        <v>0</v>
      </c>
      <c r="J22" s="85"/>
      <c r="K22" s="85">
        <v>0</v>
      </c>
      <c r="L22" s="85">
        <v>0</v>
      </c>
      <c r="M22" s="85">
        <v>0</v>
      </c>
      <c r="N22" s="85">
        <v>0</v>
      </c>
      <c r="O22" s="85">
        <v>0</v>
      </c>
      <c r="P22" s="85"/>
      <c r="Q22" s="85">
        <v>0</v>
      </c>
      <c r="R22" s="85"/>
      <c r="S22" s="85">
        <v>0</v>
      </c>
      <c r="T22" s="85"/>
      <c r="U22" s="85">
        <v>0</v>
      </c>
    </row>
    <row r="23" spans="1:23" ht="15" x14ac:dyDescent="0.25">
      <c r="A23" s="61">
        <v>103</v>
      </c>
      <c r="B23" s="62" t="s">
        <v>35</v>
      </c>
      <c r="C23" s="84">
        <v>3.7879179198979803E-3</v>
      </c>
      <c r="D23" s="15">
        <v>2154659</v>
      </c>
      <c r="E23" s="85">
        <v>0</v>
      </c>
      <c r="F23" s="85">
        <v>0</v>
      </c>
      <c r="G23" s="85">
        <v>0</v>
      </c>
      <c r="H23" s="85">
        <v>87226</v>
      </c>
      <c r="I23" s="85">
        <v>87226</v>
      </c>
      <c r="J23" s="85"/>
      <c r="K23" s="85">
        <v>1097020</v>
      </c>
      <c r="L23" s="85">
        <v>0</v>
      </c>
      <c r="M23" s="85">
        <v>1764268</v>
      </c>
      <c r="N23" s="85">
        <v>146724</v>
      </c>
      <c r="O23" s="85">
        <v>3008012</v>
      </c>
      <c r="P23" s="85"/>
      <c r="Q23" s="85">
        <v>-532554</v>
      </c>
      <c r="R23" s="85"/>
      <c r="S23" s="85">
        <v>-13219</v>
      </c>
      <c r="T23" s="85"/>
      <c r="U23" s="85">
        <v>-545773</v>
      </c>
    </row>
    <row r="24" spans="1:23" ht="15" x14ac:dyDescent="0.25">
      <c r="A24" s="61">
        <v>107</v>
      </c>
      <c r="B24" s="62" t="s">
        <v>36</v>
      </c>
      <c r="C24" s="84">
        <v>8.5267254144168832E-4</v>
      </c>
      <c r="D24" s="15">
        <v>485025</v>
      </c>
      <c r="E24" s="85">
        <v>0</v>
      </c>
      <c r="F24" s="85">
        <v>0</v>
      </c>
      <c r="G24" s="85">
        <v>0</v>
      </c>
      <c r="H24" s="85">
        <v>98928</v>
      </c>
      <c r="I24" s="85">
        <v>98928</v>
      </c>
      <c r="J24" s="85"/>
      <c r="K24" s="85">
        <v>246943</v>
      </c>
      <c r="L24" s="85">
        <v>0</v>
      </c>
      <c r="M24" s="85">
        <v>397142</v>
      </c>
      <c r="N24" s="85">
        <v>9109</v>
      </c>
      <c r="O24" s="85">
        <v>653194</v>
      </c>
      <c r="P24" s="85"/>
      <c r="Q24" s="85">
        <v>-119879</v>
      </c>
      <c r="R24" s="85"/>
      <c r="S24" s="85">
        <v>22209</v>
      </c>
      <c r="T24" s="85"/>
      <c r="U24" s="85">
        <v>-97670</v>
      </c>
    </row>
    <row r="25" spans="1:23" ht="15" x14ac:dyDescent="0.25">
      <c r="A25" s="61">
        <v>109</v>
      </c>
      <c r="B25" s="62" t="s">
        <v>37</v>
      </c>
      <c r="C25" s="84">
        <v>2.6370949708004709E-4</v>
      </c>
      <c r="D25" s="15">
        <v>150004</v>
      </c>
      <c r="E25" s="85">
        <v>0</v>
      </c>
      <c r="F25" s="85">
        <v>0</v>
      </c>
      <c r="G25" s="85">
        <v>0</v>
      </c>
      <c r="H25" s="85">
        <v>14820</v>
      </c>
      <c r="I25" s="85">
        <v>14820</v>
      </c>
      <c r="J25" s="85"/>
      <c r="K25" s="85">
        <v>76373</v>
      </c>
      <c r="L25" s="85">
        <v>0</v>
      </c>
      <c r="M25" s="85">
        <v>122826</v>
      </c>
      <c r="N25" s="85">
        <v>26085</v>
      </c>
      <c r="O25" s="85">
        <v>225284</v>
      </c>
      <c r="P25" s="85"/>
      <c r="Q25" s="85">
        <v>-37076</v>
      </c>
      <c r="R25" s="85"/>
      <c r="S25" s="85">
        <v>-5001</v>
      </c>
      <c r="T25" s="85"/>
      <c r="U25" s="85">
        <v>-42077</v>
      </c>
    </row>
    <row r="26" spans="1:23" ht="15" x14ac:dyDescent="0.25">
      <c r="A26" s="61">
        <v>110</v>
      </c>
      <c r="B26" s="62" t="s">
        <v>38</v>
      </c>
      <c r="C26" s="84">
        <v>3.5681164279037671E-4</v>
      </c>
      <c r="D26" s="15">
        <v>202964</v>
      </c>
      <c r="E26" s="85">
        <v>0</v>
      </c>
      <c r="F26" s="85">
        <v>0</v>
      </c>
      <c r="G26" s="85">
        <v>0</v>
      </c>
      <c r="H26" s="85">
        <v>91167</v>
      </c>
      <c r="I26" s="85">
        <v>91167</v>
      </c>
      <c r="J26" s="85"/>
      <c r="K26" s="85">
        <v>103336</v>
      </c>
      <c r="L26" s="85">
        <v>0</v>
      </c>
      <c r="M26" s="85">
        <v>166189</v>
      </c>
      <c r="N26" s="85">
        <v>27260</v>
      </c>
      <c r="O26" s="85">
        <v>296785</v>
      </c>
      <c r="P26" s="85"/>
      <c r="Q26" s="85">
        <v>-50164</v>
      </c>
      <c r="R26" s="85"/>
      <c r="S26" s="85">
        <v>11730</v>
      </c>
      <c r="T26" s="85"/>
      <c r="U26" s="85">
        <v>-38434</v>
      </c>
    </row>
    <row r="27" spans="1:23" ht="15" x14ac:dyDescent="0.25">
      <c r="A27" s="61">
        <v>111</v>
      </c>
      <c r="B27" s="62" t="s">
        <v>39</v>
      </c>
      <c r="C27" s="84">
        <v>3.2585316613267688E-3</v>
      </c>
      <c r="D27" s="15">
        <v>1853528</v>
      </c>
      <c r="E27" s="85">
        <v>0</v>
      </c>
      <c r="F27" s="85">
        <v>0</v>
      </c>
      <c r="G27" s="85">
        <v>0</v>
      </c>
      <c r="H27" s="85">
        <v>179942</v>
      </c>
      <c r="I27" s="85">
        <v>179942</v>
      </c>
      <c r="J27" s="85"/>
      <c r="K27" s="85">
        <v>943704</v>
      </c>
      <c r="L27" s="85">
        <v>0</v>
      </c>
      <c r="M27" s="85">
        <v>1517700</v>
      </c>
      <c r="N27" s="85">
        <v>0</v>
      </c>
      <c r="O27" s="85">
        <v>2461404</v>
      </c>
      <c r="P27" s="85"/>
      <c r="Q27" s="85">
        <v>-458125</v>
      </c>
      <c r="R27" s="85"/>
      <c r="S27" s="85">
        <v>44060</v>
      </c>
      <c r="T27" s="85"/>
      <c r="U27" s="85">
        <v>-414065</v>
      </c>
    </row>
    <row r="28" spans="1:23" ht="15" x14ac:dyDescent="0.25">
      <c r="A28" s="61">
        <v>112</v>
      </c>
      <c r="B28" s="62" t="s">
        <v>40</v>
      </c>
      <c r="C28" s="84">
        <v>3.0508052466415571E-5</v>
      </c>
      <c r="D28" s="15">
        <v>17353</v>
      </c>
      <c r="E28" s="85">
        <v>0</v>
      </c>
      <c r="F28" s="85">
        <v>0</v>
      </c>
      <c r="G28" s="85">
        <v>0</v>
      </c>
      <c r="H28" s="85">
        <v>8673</v>
      </c>
      <c r="I28" s="85">
        <v>8673</v>
      </c>
      <c r="J28" s="85"/>
      <c r="K28" s="85">
        <v>8835</v>
      </c>
      <c r="L28" s="85">
        <v>0</v>
      </c>
      <c r="M28" s="85">
        <v>14209</v>
      </c>
      <c r="N28" s="85">
        <v>8700</v>
      </c>
      <c r="O28" s="85">
        <v>31744</v>
      </c>
      <c r="P28" s="85"/>
      <c r="Q28" s="85">
        <v>-4290</v>
      </c>
      <c r="R28" s="85"/>
      <c r="S28" s="85">
        <v>817</v>
      </c>
      <c r="T28" s="85"/>
      <c r="U28" s="85">
        <v>-3473</v>
      </c>
    </row>
    <row r="29" spans="1:23" ht="15" x14ac:dyDescent="0.25">
      <c r="A29" s="61">
        <v>113</v>
      </c>
      <c r="B29" s="62" t="s">
        <v>41</v>
      </c>
      <c r="C29" s="84">
        <v>2.162792951096977E-3</v>
      </c>
      <c r="D29" s="15">
        <v>1230250</v>
      </c>
      <c r="E29" s="85">
        <v>0</v>
      </c>
      <c r="F29" s="85">
        <v>0</v>
      </c>
      <c r="G29" s="85">
        <v>0</v>
      </c>
      <c r="H29" s="85">
        <v>143547</v>
      </c>
      <c r="I29" s="85">
        <v>143547</v>
      </c>
      <c r="J29" s="85"/>
      <c r="K29" s="85">
        <v>626367</v>
      </c>
      <c r="L29" s="85">
        <v>0</v>
      </c>
      <c r="M29" s="85">
        <v>1007346</v>
      </c>
      <c r="N29" s="85">
        <v>178</v>
      </c>
      <c r="O29" s="85">
        <v>1633891</v>
      </c>
      <c r="P29" s="85"/>
      <c r="Q29" s="85">
        <v>-304073</v>
      </c>
      <c r="R29" s="85"/>
      <c r="S29" s="85">
        <v>29091</v>
      </c>
      <c r="T29" s="85"/>
      <c r="U29" s="85">
        <v>-274982</v>
      </c>
    </row>
    <row r="30" spans="1:23" ht="15" x14ac:dyDescent="0.25">
      <c r="A30" s="61">
        <v>114</v>
      </c>
      <c r="B30" s="62" t="s">
        <v>42</v>
      </c>
      <c r="C30" s="84">
        <v>1.0089118456161728E-2</v>
      </c>
      <c r="D30" s="15">
        <v>5738931</v>
      </c>
      <c r="E30" s="85">
        <v>0</v>
      </c>
      <c r="F30" s="85">
        <v>0</v>
      </c>
      <c r="G30" s="85">
        <v>0</v>
      </c>
      <c r="H30" s="85">
        <v>83225</v>
      </c>
      <c r="I30" s="85">
        <v>83225</v>
      </c>
      <c r="J30" s="85"/>
      <c r="K30" s="85">
        <v>2921913</v>
      </c>
      <c r="L30" s="85">
        <v>0</v>
      </c>
      <c r="M30" s="85">
        <v>4699126</v>
      </c>
      <c r="N30" s="85">
        <v>59846</v>
      </c>
      <c r="O30" s="85">
        <v>7680885</v>
      </c>
      <c r="P30" s="85"/>
      <c r="Q30" s="85">
        <v>-1418456</v>
      </c>
      <c r="R30" s="85"/>
      <c r="S30" s="85">
        <v>6682</v>
      </c>
      <c r="T30" s="85"/>
      <c r="U30" s="85">
        <v>-1411774</v>
      </c>
    </row>
    <row r="31" spans="1:23" ht="15" x14ac:dyDescent="0.25">
      <c r="A31" s="61">
        <v>115</v>
      </c>
      <c r="B31" s="62" t="s">
        <v>43</v>
      </c>
      <c r="C31" s="84">
        <v>7.1785954514833605E-3</v>
      </c>
      <c r="D31" s="15">
        <v>4083356</v>
      </c>
      <c r="E31" s="85">
        <v>0</v>
      </c>
      <c r="F31" s="85">
        <v>0</v>
      </c>
      <c r="G31" s="85">
        <v>0</v>
      </c>
      <c r="H31" s="85">
        <v>384426</v>
      </c>
      <c r="I31" s="85">
        <v>384426</v>
      </c>
      <c r="J31" s="85"/>
      <c r="K31" s="85">
        <v>2078995</v>
      </c>
      <c r="L31" s="85">
        <v>0</v>
      </c>
      <c r="M31" s="85">
        <v>3343516</v>
      </c>
      <c r="N31" s="85">
        <v>42990</v>
      </c>
      <c r="O31" s="85">
        <v>5465501</v>
      </c>
      <c r="P31" s="85"/>
      <c r="Q31" s="85">
        <v>-1009258</v>
      </c>
      <c r="R31" s="85"/>
      <c r="S31" s="85">
        <v>67302</v>
      </c>
      <c r="T31" s="85"/>
      <c r="U31" s="85">
        <v>-941956</v>
      </c>
    </row>
    <row r="32" spans="1:23" ht="15" x14ac:dyDescent="0.25">
      <c r="A32" s="61">
        <v>116</v>
      </c>
      <c r="B32" s="62" t="s">
        <v>44</v>
      </c>
      <c r="C32" s="84">
        <v>1.7301777237110959E-3</v>
      </c>
      <c r="D32" s="15">
        <v>984169</v>
      </c>
      <c r="E32" s="85">
        <v>0</v>
      </c>
      <c r="F32" s="85">
        <v>0</v>
      </c>
      <c r="G32" s="85">
        <v>0</v>
      </c>
      <c r="H32" s="85">
        <v>33885</v>
      </c>
      <c r="I32" s="85">
        <v>33885</v>
      </c>
      <c r="J32" s="85"/>
      <c r="K32" s="85">
        <v>501077</v>
      </c>
      <c r="L32" s="85">
        <v>0</v>
      </c>
      <c r="M32" s="85">
        <v>805851</v>
      </c>
      <c r="N32" s="85">
        <v>325770</v>
      </c>
      <c r="O32" s="85">
        <v>1632698</v>
      </c>
      <c r="P32" s="85"/>
      <c r="Q32" s="85">
        <v>-243250</v>
      </c>
      <c r="R32" s="85"/>
      <c r="S32" s="85">
        <v>-54033</v>
      </c>
      <c r="T32" s="85"/>
      <c r="U32" s="85">
        <v>-297283</v>
      </c>
    </row>
    <row r="33" spans="1:22" ht="15" x14ac:dyDescent="0.25">
      <c r="A33" s="61">
        <v>117</v>
      </c>
      <c r="B33" s="62" t="s">
        <v>45</v>
      </c>
      <c r="C33" s="84">
        <v>9.8041524791643618E-4</v>
      </c>
      <c r="D33" s="15">
        <v>557681</v>
      </c>
      <c r="E33" s="85">
        <v>0</v>
      </c>
      <c r="F33" s="85">
        <v>0</v>
      </c>
      <c r="G33" s="85">
        <v>0</v>
      </c>
      <c r="H33" s="85">
        <v>32800</v>
      </c>
      <c r="I33" s="85">
        <v>32800</v>
      </c>
      <c r="J33" s="85"/>
      <c r="K33" s="85">
        <v>283938</v>
      </c>
      <c r="L33" s="85">
        <v>0</v>
      </c>
      <c r="M33" s="85">
        <v>456640</v>
      </c>
      <c r="N33" s="85">
        <v>102784</v>
      </c>
      <c r="O33" s="85">
        <v>843362</v>
      </c>
      <c r="P33" s="85"/>
      <c r="Q33" s="85">
        <v>-137839</v>
      </c>
      <c r="R33" s="85"/>
      <c r="S33" s="85">
        <v>-14386</v>
      </c>
      <c r="T33" s="85"/>
      <c r="U33" s="85">
        <v>-152225</v>
      </c>
    </row>
    <row r="34" spans="1:22" ht="15" x14ac:dyDescent="0.25">
      <c r="A34" s="61">
        <v>119</v>
      </c>
      <c r="B34" s="62" t="s">
        <v>46</v>
      </c>
      <c r="C34" s="84">
        <v>4.4059204601083112E-5</v>
      </c>
      <c r="D34" s="15">
        <v>25063</v>
      </c>
      <c r="E34" s="85">
        <v>0</v>
      </c>
      <c r="F34" s="85">
        <v>0</v>
      </c>
      <c r="G34" s="85">
        <v>0</v>
      </c>
      <c r="H34" s="85">
        <v>23101</v>
      </c>
      <c r="I34" s="85">
        <v>23101</v>
      </c>
      <c r="J34" s="85"/>
      <c r="K34" s="85">
        <v>12760</v>
      </c>
      <c r="L34" s="85">
        <v>0</v>
      </c>
      <c r="M34" s="85">
        <v>20521</v>
      </c>
      <c r="N34" s="85">
        <v>1277</v>
      </c>
      <c r="O34" s="85">
        <v>34558</v>
      </c>
      <c r="P34" s="85"/>
      <c r="Q34" s="85">
        <v>-6195</v>
      </c>
      <c r="R34" s="85"/>
      <c r="S34" s="85">
        <v>4900</v>
      </c>
      <c r="T34" s="85"/>
      <c r="U34" s="85">
        <v>-1295</v>
      </c>
    </row>
    <row r="35" spans="1:22" ht="15" x14ac:dyDescent="0.25">
      <c r="A35" s="61">
        <v>121</v>
      </c>
      <c r="B35" s="62" t="s">
        <v>47</v>
      </c>
      <c r="C35" s="84">
        <v>3.8828369658606157E-4</v>
      </c>
      <c r="D35" s="15">
        <v>220864</v>
      </c>
      <c r="E35" s="85">
        <v>0</v>
      </c>
      <c r="F35" s="85">
        <v>0</v>
      </c>
      <c r="G35" s="85">
        <v>0</v>
      </c>
      <c r="H35" s="85">
        <v>87433</v>
      </c>
      <c r="I35" s="85">
        <v>87433</v>
      </c>
      <c r="J35" s="85"/>
      <c r="K35" s="85">
        <v>112451</v>
      </c>
      <c r="L35" s="85">
        <v>0</v>
      </c>
      <c r="M35" s="85">
        <v>180848</v>
      </c>
      <c r="N35" s="85">
        <v>14461</v>
      </c>
      <c r="O35" s="85">
        <v>307760</v>
      </c>
      <c r="P35" s="85"/>
      <c r="Q35" s="85">
        <v>-54590</v>
      </c>
      <c r="R35" s="85"/>
      <c r="S35" s="85">
        <v>23025</v>
      </c>
      <c r="T35" s="85"/>
      <c r="U35" s="85">
        <v>-31565</v>
      </c>
    </row>
    <row r="36" spans="1:22" ht="15" x14ac:dyDescent="0.25">
      <c r="A36" s="61">
        <v>122</v>
      </c>
      <c r="B36" s="62" t="s">
        <v>48</v>
      </c>
      <c r="C36" s="84">
        <v>4.478588116636158E-4</v>
      </c>
      <c r="D36" s="15">
        <v>254753</v>
      </c>
      <c r="E36" s="85">
        <v>0</v>
      </c>
      <c r="F36" s="85">
        <v>0</v>
      </c>
      <c r="G36" s="85">
        <v>0</v>
      </c>
      <c r="H36" s="85">
        <v>345</v>
      </c>
      <c r="I36" s="85">
        <v>345</v>
      </c>
      <c r="J36" s="85"/>
      <c r="K36" s="85">
        <v>129705</v>
      </c>
      <c r="L36" s="85">
        <v>0</v>
      </c>
      <c r="M36" s="85">
        <v>208596</v>
      </c>
      <c r="N36" s="85">
        <v>37829</v>
      </c>
      <c r="O36" s="85">
        <v>376130</v>
      </c>
      <c r="P36" s="85"/>
      <c r="Q36" s="85">
        <v>-62965</v>
      </c>
      <c r="R36" s="85"/>
      <c r="S36" s="85">
        <v>-12080</v>
      </c>
      <c r="T36" s="85"/>
      <c r="U36" s="85">
        <v>-75045</v>
      </c>
    </row>
    <row r="37" spans="1:22" ht="15" x14ac:dyDescent="0.25">
      <c r="A37" s="61">
        <v>123</v>
      </c>
      <c r="B37" s="62" t="s">
        <v>49</v>
      </c>
      <c r="C37" s="84">
        <v>2.5974531310426945E-3</v>
      </c>
      <c r="D37" s="15">
        <v>1477491</v>
      </c>
      <c r="E37" s="85">
        <v>0</v>
      </c>
      <c r="F37" s="85">
        <v>0</v>
      </c>
      <c r="G37" s="85">
        <v>0</v>
      </c>
      <c r="H37" s="85">
        <v>142006</v>
      </c>
      <c r="I37" s="85">
        <v>142006</v>
      </c>
      <c r="J37" s="85"/>
      <c r="K37" s="85">
        <v>752249</v>
      </c>
      <c r="L37" s="85">
        <v>0</v>
      </c>
      <c r="M37" s="85">
        <v>1209794</v>
      </c>
      <c r="N37" s="85">
        <v>201348</v>
      </c>
      <c r="O37" s="85">
        <v>2163391</v>
      </c>
      <c r="P37" s="85"/>
      <c r="Q37" s="85">
        <v>-365183</v>
      </c>
      <c r="R37" s="85"/>
      <c r="S37" s="85">
        <v>-35033</v>
      </c>
      <c r="T37" s="85"/>
      <c r="U37" s="85">
        <v>-400216</v>
      </c>
    </row>
    <row r="38" spans="1:22" ht="15" x14ac:dyDescent="0.25">
      <c r="A38" s="61">
        <v>124</v>
      </c>
      <c r="B38" s="62" t="s">
        <v>50</v>
      </c>
      <c r="C38" s="84">
        <v>0</v>
      </c>
      <c r="D38" s="15">
        <v>0</v>
      </c>
      <c r="E38" s="85">
        <v>0</v>
      </c>
      <c r="F38" s="85">
        <v>0</v>
      </c>
      <c r="G38" s="85">
        <v>0</v>
      </c>
      <c r="H38" s="85">
        <v>0</v>
      </c>
      <c r="I38" s="85">
        <v>0</v>
      </c>
      <c r="J38" s="85"/>
      <c r="K38" s="85">
        <v>0</v>
      </c>
      <c r="L38" s="85">
        <v>0</v>
      </c>
      <c r="M38" s="85">
        <v>0</v>
      </c>
      <c r="N38" s="85">
        <v>0</v>
      </c>
      <c r="O38" s="85">
        <v>0</v>
      </c>
      <c r="P38" s="85"/>
      <c r="Q38" s="85">
        <v>0</v>
      </c>
      <c r="R38" s="85"/>
      <c r="S38" s="85">
        <v>0</v>
      </c>
      <c r="T38" s="85"/>
      <c r="U38" s="85">
        <v>0</v>
      </c>
    </row>
    <row r="39" spans="1:22" ht="15" x14ac:dyDescent="0.25">
      <c r="A39" s="61">
        <v>125</v>
      </c>
      <c r="B39" s="62" t="s">
        <v>51</v>
      </c>
      <c r="C39" s="84">
        <v>6.575658564629504E-4</v>
      </c>
      <c r="D39" s="15">
        <v>374039</v>
      </c>
      <c r="E39" s="85">
        <v>0</v>
      </c>
      <c r="F39" s="85">
        <v>0</v>
      </c>
      <c r="G39" s="85">
        <v>0</v>
      </c>
      <c r="H39" s="85">
        <v>18301</v>
      </c>
      <c r="I39" s="85">
        <v>18301</v>
      </c>
      <c r="J39" s="85"/>
      <c r="K39" s="85">
        <v>190438</v>
      </c>
      <c r="L39" s="85">
        <v>0</v>
      </c>
      <c r="M39" s="85">
        <v>306269</v>
      </c>
      <c r="N39" s="85">
        <v>81100</v>
      </c>
      <c r="O39" s="85">
        <v>577807</v>
      </c>
      <c r="P39" s="85"/>
      <c r="Q39" s="85">
        <v>-92449</v>
      </c>
      <c r="R39" s="85"/>
      <c r="S39" s="85">
        <v>-10829</v>
      </c>
      <c r="T39" s="85"/>
      <c r="U39" s="85">
        <v>-103278</v>
      </c>
    </row>
    <row r="40" spans="1:22" ht="15" x14ac:dyDescent="0.25">
      <c r="A40" s="61">
        <v>126</v>
      </c>
      <c r="B40" s="62" t="s">
        <v>52</v>
      </c>
      <c r="C40" s="84">
        <v>0</v>
      </c>
      <c r="D40" s="15">
        <v>0</v>
      </c>
      <c r="E40" s="85">
        <v>0</v>
      </c>
      <c r="F40" s="85">
        <v>0</v>
      </c>
      <c r="G40" s="85">
        <v>0</v>
      </c>
      <c r="H40" s="85">
        <v>0</v>
      </c>
      <c r="I40" s="85">
        <v>0</v>
      </c>
      <c r="J40" s="85"/>
      <c r="K40" s="85">
        <v>0</v>
      </c>
      <c r="L40" s="85">
        <v>0</v>
      </c>
      <c r="M40" s="85">
        <v>0</v>
      </c>
      <c r="N40" s="85">
        <v>0</v>
      </c>
      <c r="O40" s="85">
        <v>0</v>
      </c>
      <c r="P40" s="85"/>
      <c r="Q40" s="85">
        <v>0</v>
      </c>
      <c r="R40" s="85"/>
      <c r="S40" s="85">
        <v>0</v>
      </c>
      <c r="T40" s="85"/>
      <c r="U40" s="85">
        <v>0</v>
      </c>
    </row>
    <row r="41" spans="1:22" ht="15" x14ac:dyDescent="0.25">
      <c r="A41" s="61">
        <v>127</v>
      </c>
      <c r="B41" s="62" t="s">
        <v>53</v>
      </c>
      <c r="C41" s="84">
        <v>1.3275810299190551E-3</v>
      </c>
      <c r="D41" s="15">
        <v>755159</v>
      </c>
      <c r="E41" s="85">
        <v>0</v>
      </c>
      <c r="F41" s="85">
        <v>0</v>
      </c>
      <c r="G41" s="85">
        <v>0</v>
      </c>
      <c r="H41" s="85">
        <v>161727</v>
      </c>
      <c r="I41" s="85">
        <v>161727</v>
      </c>
      <c r="J41" s="85"/>
      <c r="K41" s="85">
        <v>384481</v>
      </c>
      <c r="L41" s="85">
        <v>0</v>
      </c>
      <c r="M41" s="85">
        <v>618337</v>
      </c>
      <c r="N41" s="85">
        <v>111596</v>
      </c>
      <c r="O41" s="85">
        <v>1114414</v>
      </c>
      <c r="P41" s="85"/>
      <c r="Q41" s="85">
        <v>-186649</v>
      </c>
      <c r="R41" s="85"/>
      <c r="S41" s="85">
        <v>36073</v>
      </c>
      <c r="T41" s="85"/>
      <c r="U41" s="85">
        <v>-150576</v>
      </c>
    </row>
    <row r="42" spans="1:22" ht="15" x14ac:dyDescent="0.25">
      <c r="A42" s="61">
        <v>128</v>
      </c>
      <c r="B42" s="62" t="s">
        <v>54</v>
      </c>
      <c r="C42" s="84">
        <v>2.3584392763345606E-3</v>
      </c>
      <c r="D42" s="15">
        <v>1341535</v>
      </c>
      <c r="E42" s="85">
        <v>0</v>
      </c>
      <c r="F42" s="85">
        <v>0</v>
      </c>
      <c r="G42" s="85">
        <v>0</v>
      </c>
      <c r="H42" s="85">
        <v>165652</v>
      </c>
      <c r="I42" s="85">
        <v>165652</v>
      </c>
      <c r="J42" s="85"/>
      <c r="K42" s="85">
        <v>683028</v>
      </c>
      <c r="L42" s="85">
        <v>0</v>
      </c>
      <c r="M42" s="85">
        <v>1098471</v>
      </c>
      <c r="N42" s="85">
        <v>116236</v>
      </c>
      <c r="O42" s="85">
        <v>1897735</v>
      </c>
      <c r="P42" s="85"/>
      <c r="Q42" s="85">
        <v>-331580</v>
      </c>
      <c r="R42" s="85"/>
      <c r="S42" s="85">
        <v>-6373</v>
      </c>
      <c r="T42" s="85"/>
      <c r="U42" s="85">
        <v>-337953</v>
      </c>
    </row>
    <row r="43" spans="1:22" ht="15" x14ac:dyDescent="0.25">
      <c r="A43" s="61">
        <v>129</v>
      </c>
      <c r="B43" s="62" t="s">
        <v>55</v>
      </c>
      <c r="C43" s="84">
        <v>1.1791774526671692E-3</v>
      </c>
      <c r="D43" s="15">
        <v>670744</v>
      </c>
      <c r="E43" s="85">
        <v>0</v>
      </c>
      <c r="F43" s="85">
        <v>0</v>
      </c>
      <c r="G43" s="85">
        <v>0</v>
      </c>
      <c r="H43" s="85">
        <v>125868</v>
      </c>
      <c r="I43" s="85">
        <v>125868</v>
      </c>
      <c r="J43" s="85"/>
      <c r="K43" s="85">
        <v>341502</v>
      </c>
      <c r="L43" s="85">
        <v>0</v>
      </c>
      <c r="M43" s="85">
        <v>549216</v>
      </c>
      <c r="N43" s="85">
        <v>44092</v>
      </c>
      <c r="O43" s="85">
        <v>934810</v>
      </c>
      <c r="P43" s="85"/>
      <c r="Q43" s="85">
        <v>-165784</v>
      </c>
      <c r="R43" s="85"/>
      <c r="S43" s="85">
        <v>24776</v>
      </c>
      <c r="T43" s="85"/>
      <c r="U43" s="85">
        <v>-141008</v>
      </c>
      <c r="V43" s="86"/>
    </row>
    <row r="44" spans="1:22" ht="15" x14ac:dyDescent="0.25">
      <c r="A44" s="61">
        <v>131</v>
      </c>
      <c r="B44" s="62" t="s">
        <v>56</v>
      </c>
      <c r="C44" s="84">
        <v>0</v>
      </c>
      <c r="D44" s="15">
        <v>0</v>
      </c>
      <c r="E44" s="85">
        <v>0</v>
      </c>
      <c r="F44" s="85">
        <v>0</v>
      </c>
      <c r="G44" s="85">
        <v>0</v>
      </c>
      <c r="H44" s="85">
        <v>0</v>
      </c>
      <c r="I44" s="85">
        <v>0</v>
      </c>
      <c r="J44" s="85"/>
      <c r="K44" s="85">
        <v>0</v>
      </c>
      <c r="L44" s="85">
        <v>0</v>
      </c>
      <c r="M44" s="85">
        <v>0</v>
      </c>
      <c r="N44" s="85">
        <v>0</v>
      </c>
      <c r="O44" s="85">
        <v>0</v>
      </c>
      <c r="P44" s="85"/>
      <c r="Q44" s="85">
        <v>0</v>
      </c>
      <c r="R44" s="85"/>
      <c r="S44" s="85">
        <v>0</v>
      </c>
      <c r="T44" s="85"/>
      <c r="U44" s="85">
        <v>0</v>
      </c>
    </row>
    <row r="45" spans="1:22" ht="15" x14ac:dyDescent="0.25">
      <c r="A45" s="61">
        <v>132</v>
      </c>
      <c r="B45" s="62" t="s">
        <v>57</v>
      </c>
      <c r="C45" s="84">
        <v>5.0636884728292198E-4</v>
      </c>
      <c r="D45" s="15">
        <v>288031</v>
      </c>
      <c r="E45" s="85">
        <v>0</v>
      </c>
      <c r="F45" s="85">
        <v>0</v>
      </c>
      <c r="G45" s="85">
        <v>0</v>
      </c>
      <c r="H45" s="85">
        <v>221639</v>
      </c>
      <c r="I45" s="85">
        <v>221639</v>
      </c>
      <c r="J45" s="85"/>
      <c r="K45" s="85">
        <v>146650</v>
      </c>
      <c r="L45" s="85">
        <v>0</v>
      </c>
      <c r="M45" s="85">
        <v>235847</v>
      </c>
      <c r="N45" s="85">
        <v>0</v>
      </c>
      <c r="O45" s="85">
        <v>382497</v>
      </c>
      <c r="P45" s="85"/>
      <c r="Q45" s="85">
        <v>-71192</v>
      </c>
      <c r="R45" s="85"/>
      <c r="S45" s="85">
        <v>56856</v>
      </c>
      <c r="T45" s="85"/>
      <c r="U45" s="85">
        <v>-14336</v>
      </c>
    </row>
    <row r="46" spans="1:22" ht="15" x14ac:dyDescent="0.25">
      <c r="A46" s="61">
        <v>133</v>
      </c>
      <c r="B46" s="62" t="s">
        <v>58</v>
      </c>
      <c r="C46" s="84">
        <v>1.1179140822287371E-3</v>
      </c>
      <c r="D46" s="15">
        <v>635898</v>
      </c>
      <c r="E46" s="85">
        <v>0</v>
      </c>
      <c r="F46" s="85">
        <v>0</v>
      </c>
      <c r="G46" s="85">
        <v>0</v>
      </c>
      <c r="H46" s="85">
        <v>56520</v>
      </c>
      <c r="I46" s="85">
        <v>56520</v>
      </c>
      <c r="J46" s="85"/>
      <c r="K46" s="85">
        <v>323759</v>
      </c>
      <c r="L46" s="85">
        <v>0</v>
      </c>
      <c r="M46" s="85">
        <v>520682</v>
      </c>
      <c r="N46" s="85">
        <v>121644</v>
      </c>
      <c r="O46" s="85">
        <v>966085</v>
      </c>
      <c r="P46" s="85"/>
      <c r="Q46" s="85">
        <v>-157170</v>
      </c>
      <c r="R46" s="85"/>
      <c r="S46" s="85">
        <v>-7267</v>
      </c>
      <c r="T46" s="85"/>
      <c r="U46" s="85">
        <v>-164437</v>
      </c>
    </row>
    <row r="47" spans="1:22" ht="15" x14ac:dyDescent="0.25">
      <c r="A47" s="61">
        <v>135</v>
      </c>
      <c r="B47" s="62" t="s">
        <v>59</v>
      </c>
      <c r="C47" s="84">
        <v>0</v>
      </c>
      <c r="D47" s="15">
        <v>0</v>
      </c>
      <c r="E47" s="85">
        <v>0</v>
      </c>
      <c r="F47" s="85">
        <v>0</v>
      </c>
      <c r="G47" s="85">
        <v>0</v>
      </c>
      <c r="H47" s="85">
        <v>0</v>
      </c>
      <c r="I47" s="85">
        <v>0</v>
      </c>
      <c r="J47" s="85"/>
      <c r="K47" s="85">
        <v>0</v>
      </c>
      <c r="L47" s="85">
        <v>0</v>
      </c>
      <c r="M47" s="85">
        <v>0</v>
      </c>
      <c r="N47" s="85">
        <v>0</v>
      </c>
      <c r="O47" s="85">
        <v>0</v>
      </c>
      <c r="P47" s="85"/>
      <c r="Q47" s="85">
        <v>0</v>
      </c>
      <c r="R47" s="85"/>
      <c r="S47" s="85">
        <v>0</v>
      </c>
      <c r="T47" s="85"/>
      <c r="U47" s="85">
        <v>0</v>
      </c>
    </row>
    <row r="48" spans="1:22" ht="15" x14ac:dyDescent="0.25">
      <c r="A48" s="61">
        <v>136</v>
      </c>
      <c r="B48" s="62" t="s">
        <v>60</v>
      </c>
      <c r="C48" s="84">
        <v>2.2270594279294501E-3</v>
      </c>
      <c r="D48" s="15">
        <v>1266804</v>
      </c>
      <c r="E48" s="85">
        <v>0</v>
      </c>
      <c r="F48" s="85">
        <v>0</v>
      </c>
      <c r="G48" s="85">
        <v>0</v>
      </c>
      <c r="H48" s="85">
        <v>0</v>
      </c>
      <c r="I48" s="85">
        <v>0</v>
      </c>
      <c r="J48" s="85"/>
      <c r="K48" s="85">
        <v>644979</v>
      </c>
      <c r="L48" s="85">
        <v>0</v>
      </c>
      <c r="M48" s="85">
        <v>1037279</v>
      </c>
      <c r="N48" s="85">
        <v>208954</v>
      </c>
      <c r="O48" s="85">
        <v>1891212</v>
      </c>
      <c r="P48" s="85"/>
      <c r="Q48" s="85">
        <v>-313109</v>
      </c>
      <c r="R48" s="85"/>
      <c r="S48" s="85">
        <v>-55820</v>
      </c>
      <c r="T48" s="85"/>
      <c r="U48" s="85">
        <v>-368929</v>
      </c>
    </row>
    <row r="49" spans="1:21" ht="15" x14ac:dyDescent="0.25">
      <c r="A49" s="61">
        <v>137</v>
      </c>
      <c r="B49" s="62" t="s">
        <v>61</v>
      </c>
      <c r="C49" s="84">
        <v>0</v>
      </c>
      <c r="D49" s="15">
        <v>0</v>
      </c>
      <c r="E49" s="85">
        <v>0</v>
      </c>
      <c r="F49" s="85">
        <v>0</v>
      </c>
      <c r="G49" s="85">
        <v>0</v>
      </c>
      <c r="H49" s="85">
        <v>0</v>
      </c>
      <c r="I49" s="85">
        <v>0</v>
      </c>
      <c r="J49" s="85"/>
      <c r="K49" s="85">
        <v>0</v>
      </c>
      <c r="L49" s="85">
        <v>0</v>
      </c>
      <c r="M49" s="85">
        <v>0</v>
      </c>
      <c r="N49" s="85">
        <v>0</v>
      </c>
      <c r="O49" s="85">
        <v>0</v>
      </c>
      <c r="P49" s="85"/>
      <c r="Q49" s="85">
        <v>0</v>
      </c>
      <c r="R49" s="85"/>
      <c r="S49" s="85">
        <v>0</v>
      </c>
      <c r="T49" s="85"/>
      <c r="U49" s="85">
        <v>0</v>
      </c>
    </row>
    <row r="50" spans="1:21" ht="15" x14ac:dyDescent="0.25">
      <c r="A50" s="61">
        <v>138</v>
      </c>
      <c r="B50" s="62" t="s">
        <v>62</v>
      </c>
      <c r="C50" s="84">
        <v>0</v>
      </c>
      <c r="D50" s="15">
        <v>0</v>
      </c>
      <c r="E50" s="85">
        <v>0</v>
      </c>
      <c r="F50" s="85">
        <v>0</v>
      </c>
      <c r="G50" s="85">
        <v>0</v>
      </c>
      <c r="H50" s="85">
        <v>0</v>
      </c>
      <c r="I50" s="85">
        <v>0</v>
      </c>
      <c r="J50" s="85"/>
      <c r="K50" s="85">
        <v>0</v>
      </c>
      <c r="L50" s="85">
        <v>0</v>
      </c>
      <c r="M50" s="85">
        <v>0</v>
      </c>
      <c r="N50" s="85">
        <v>0</v>
      </c>
      <c r="O50" s="85">
        <v>0</v>
      </c>
      <c r="P50" s="85"/>
      <c r="Q50" s="85">
        <v>0</v>
      </c>
      <c r="R50" s="85"/>
      <c r="S50" s="85">
        <v>0</v>
      </c>
      <c r="T50" s="85"/>
      <c r="U50" s="85">
        <v>0</v>
      </c>
    </row>
    <row r="51" spans="1:21" ht="15" x14ac:dyDescent="0.25">
      <c r="A51" s="61">
        <v>140</v>
      </c>
      <c r="B51" s="62" t="s">
        <v>63</v>
      </c>
      <c r="C51" s="84">
        <v>1.2380684108221312E-3</v>
      </c>
      <c r="D51" s="15">
        <v>704243</v>
      </c>
      <c r="E51" s="85">
        <v>0</v>
      </c>
      <c r="F51" s="85">
        <v>0</v>
      </c>
      <c r="G51" s="85">
        <v>0</v>
      </c>
      <c r="H51" s="85">
        <v>118177</v>
      </c>
      <c r="I51" s="85">
        <v>118177</v>
      </c>
      <c r="J51" s="85"/>
      <c r="K51" s="85">
        <v>358557</v>
      </c>
      <c r="L51" s="85">
        <v>0</v>
      </c>
      <c r="M51" s="85">
        <v>576645</v>
      </c>
      <c r="N51" s="85">
        <v>37801</v>
      </c>
      <c r="O51" s="85">
        <v>973003</v>
      </c>
      <c r="P51" s="85"/>
      <c r="Q51" s="85">
        <v>-174063</v>
      </c>
      <c r="R51" s="85"/>
      <c r="S51" s="85">
        <v>21694</v>
      </c>
      <c r="T51" s="85"/>
      <c r="U51" s="85">
        <v>-152369</v>
      </c>
    </row>
    <row r="52" spans="1:21" ht="15" x14ac:dyDescent="0.25">
      <c r="A52" s="61">
        <v>141</v>
      </c>
      <c r="B52" s="62" t="s">
        <v>64</v>
      </c>
      <c r="C52" s="84">
        <v>4.2597096935057602E-3</v>
      </c>
      <c r="D52" s="15">
        <v>2423026</v>
      </c>
      <c r="E52" s="85">
        <v>0</v>
      </c>
      <c r="F52" s="85">
        <v>0</v>
      </c>
      <c r="G52" s="85">
        <v>0</v>
      </c>
      <c r="H52" s="85">
        <v>45373</v>
      </c>
      <c r="I52" s="85">
        <v>45373</v>
      </c>
      <c r="J52" s="85"/>
      <c r="K52" s="85">
        <v>1233656</v>
      </c>
      <c r="L52" s="85">
        <v>0</v>
      </c>
      <c r="M52" s="85">
        <v>1984010</v>
      </c>
      <c r="N52" s="85">
        <v>210285</v>
      </c>
      <c r="O52" s="85">
        <v>3427951</v>
      </c>
      <c r="P52" s="85"/>
      <c r="Q52" s="85">
        <v>-598883</v>
      </c>
      <c r="R52" s="85"/>
      <c r="S52" s="85">
        <v>-28399</v>
      </c>
      <c r="T52" s="85"/>
      <c r="U52" s="85">
        <v>-627282</v>
      </c>
    </row>
    <row r="53" spans="1:21" ht="15" x14ac:dyDescent="0.25">
      <c r="A53" s="61">
        <v>142</v>
      </c>
      <c r="B53" s="62" t="s">
        <v>65</v>
      </c>
      <c r="C53" s="84">
        <v>0</v>
      </c>
      <c r="D53" s="15">
        <v>0</v>
      </c>
      <c r="E53" s="85">
        <v>0</v>
      </c>
      <c r="F53" s="85">
        <v>0</v>
      </c>
      <c r="G53" s="85">
        <v>0</v>
      </c>
      <c r="H53" s="85">
        <v>0</v>
      </c>
      <c r="I53" s="85">
        <v>0</v>
      </c>
      <c r="J53" s="85"/>
      <c r="K53" s="85">
        <v>0</v>
      </c>
      <c r="L53" s="85">
        <v>0</v>
      </c>
      <c r="M53" s="85">
        <v>0</v>
      </c>
      <c r="N53" s="85">
        <v>0</v>
      </c>
      <c r="O53" s="85">
        <v>0</v>
      </c>
      <c r="P53" s="85"/>
      <c r="Q53" s="85">
        <v>0</v>
      </c>
      <c r="R53" s="85"/>
      <c r="S53" s="85">
        <v>0</v>
      </c>
      <c r="T53" s="85"/>
      <c r="U53" s="85">
        <v>0</v>
      </c>
    </row>
    <row r="54" spans="1:21" ht="15" x14ac:dyDescent="0.25">
      <c r="A54" s="61">
        <v>143</v>
      </c>
      <c r="B54" s="62" t="s">
        <v>66</v>
      </c>
      <c r="C54" s="84">
        <v>2.6215155732347238E-4</v>
      </c>
      <c r="D54" s="15">
        <v>149116</v>
      </c>
      <c r="E54" s="85">
        <v>0</v>
      </c>
      <c r="F54" s="85">
        <v>0</v>
      </c>
      <c r="G54" s="85">
        <v>0</v>
      </c>
      <c r="H54" s="85">
        <v>16965</v>
      </c>
      <c r="I54" s="85">
        <v>16965</v>
      </c>
      <c r="J54" s="85"/>
      <c r="K54" s="85">
        <v>75922</v>
      </c>
      <c r="L54" s="85">
        <v>0</v>
      </c>
      <c r="M54" s="85">
        <v>122100</v>
      </c>
      <c r="N54" s="85">
        <v>58961</v>
      </c>
      <c r="O54" s="85">
        <v>256983</v>
      </c>
      <c r="P54" s="85"/>
      <c r="Q54" s="85">
        <v>-36857</v>
      </c>
      <c r="R54" s="85"/>
      <c r="S54" s="85">
        <v>-9240</v>
      </c>
      <c r="T54" s="85"/>
      <c r="U54" s="85">
        <v>-46097</v>
      </c>
    </row>
    <row r="55" spans="1:21" ht="15" x14ac:dyDescent="0.25">
      <c r="A55" s="61">
        <v>146</v>
      </c>
      <c r="B55" s="62" t="s">
        <v>67</v>
      </c>
      <c r="C55" s="84">
        <v>6.4722163769315698E-4</v>
      </c>
      <c r="D55" s="15">
        <v>368155</v>
      </c>
      <c r="E55" s="85">
        <v>0</v>
      </c>
      <c r="F55" s="85">
        <v>0</v>
      </c>
      <c r="G55" s="85">
        <v>0</v>
      </c>
      <c r="H55" s="85">
        <v>29489</v>
      </c>
      <c r="I55" s="85">
        <v>29489</v>
      </c>
      <c r="J55" s="85"/>
      <c r="K55" s="85">
        <v>187442</v>
      </c>
      <c r="L55" s="85">
        <v>0</v>
      </c>
      <c r="M55" s="85">
        <v>301451</v>
      </c>
      <c r="N55" s="85">
        <v>43982</v>
      </c>
      <c r="O55" s="85">
        <v>532875</v>
      </c>
      <c r="P55" s="85"/>
      <c r="Q55" s="85">
        <v>-90994</v>
      </c>
      <c r="R55" s="85"/>
      <c r="S55" s="85">
        <v>-830</v>
      </c>
      <c r="T55" s="85"/>
      <c r="U55" s="85">
        <v>-91824</v>
      </c>
    </row>
    <row r="56" spans="1:21" ht="15" x14ac:dyDescent="0.25">
      <c r="A56" s="61">
        <v>147</v>
      </c>
      <c r="B56" s="62" t="s">
        <v>68</v>
      </c>
      <c r="C56" s="84">
        <v>4.1382054289088136E-4</v>
      </c>
      <c r="D56" s="15">
        <v>235390</v>
      </c>
      <c r="E56" s="85">
        <v>0</v>
      </c>
      <c r="F56" s="85">
        <v>0</v>
      </c>
      <c r="G56" s="85">
        <v>0</v>
      </c>
      <c r="H56" s="85">
        <v>48411</v>
      </c>
      <c r="I56" s="85">
        <v>48411</v>
      </c>
      <c r="J56" s="85"/>
      <c r="K56" s="85">
        <v>119847</v>
      </c>
      <c r="L56" s="85">
        <v>0</v>
      </c>
      <c r="M56" s="85">
        <v>192742</v>
      </c>
      <c r="N56" s="85">
        <v>10624</v>
      </c>
      <c r="O56" s="85">
        <v>323213</v>
      </c>
      <c r="P56" s="85"/>
      <c r="Q56" s="85">
        <v>-58181</v>
      </c>
      <c r="R56" s="85"/>
      <c r="S56" s="85">
        <v>13988</v>
      </c>
      <c r="T56" s="85"/>
      <c r="U56" s="85">
        <v>-44193</v>
      </c>
    </row>
    <row r="57" spans="1:21" ht="15" x14ac:dyDescent="0.25">
      <c r="A57" s="61">
        <v>148</v>
      </c>
      <c r="B57" s="62" t="s">
        <v>69</v>
      </c>
      <c r="C57" s="84">
        <v>6.9664550133805931E-5</v>
      </c>
      <c r="D57" s="15">
        <v>39622</v>
      </c>
      <c r="E57" s="85">
        <v>0</v>
      </c>
      <c r="F57" s="85">
        <v>0</v>
      </c>
      <c r="G57" s="85">
        <v>0</v>
      </c>
      <c r="H57" s="85">
        <v>17456</v>
      </c>
      <c r="I57" s="85">
        <v>17456</v>
      </c>
      <c r="J57" s="85"/>
      <c r="K57" s="85">
        <v>20176</v>
      </c>
      <c r="L57" s="85">
        <v>0</v>
      </c>
      <c r="M57" s="85">
        <v>32447</v>
      </c>
      <c r="N57" s="85">
        <v>7511</v>
      </c>
      <c r="O57" s="85">
        <v>60134</v>
      </c>
      <c r="P57" s="85"/>
      <c r="Q57" s="85">
        <v>-9795</v>
      </c>
      <c r="R57" s="85"/>
      <c r="S57" s="85">
        <v>2457</v>
      </c>
      <c r="T57" s="85"/>
      <c r="U57" s="85">
        <v>-7338</v>
      </c>
    </row>
    <row r="58" spans="1:21" ht="15" x14ac:dyDescent="0.25">
      <c r="A58" s="61">
        <v>149</v>
      </c>
      <c r="B58" s="62" t="s">
        <v>70</v>
      </c>
      <c r="C58" s="84">
        <v>0</v>
      </c>
      <c r="D58" s="15">
        <v>0</v>
      </c>
      <c r="E58" s="85">
        <v>0</v>
      </c>
      <c r="F58" s="85">
        <v>0</v>
      </c>
      <c r="G58" s="85">
        <v>0</v>
      </c>
      <c r="H58" s="85">
        <v>0</v>
      </c>
      <c r="I58" s="85">
        <v>0</v>
      </c>
      <c r="J58" s="85"/>
      <c r="K58" s="85">
        <v>0</v>
      </c>
      <c r="L58" s="85">
        <v>0</v>
      </c>
      <c r="M58" s="85">
        <v>0</v>
      </c>
      <c r="N58" s="85">
        <v>0</v>
      </c>
      <c r="O58" s="85">
        <v>0</v>
      </c>
      <c r="P58" s="85"/>
      <c r="Q58" s="85">
        <v>0</v>
      </c>
      <c r="R58" s="85"/>
      <c r="S58" s="85">
        <v>0</v>
      </c>
      <c r="T58" s="85"/>
      <c r="U58" s="85">
        <v>0</v>
      </c>
    </row>
    <row r="59" spans="1:21" ht="15" x14ac:dyDescent="0.25">
      <c r="A59" s="61">
        <v>150</v>
      </c>
      <c r="B59" s="62" t="s">
        <v>71</v>
      </c>
      <c r="C59" s="84">
        <v>0</v>
      </c>
      <c r="D59" s="15">
        <v>0</v>
      </c>
      <c r="E59" s="85">
        <v>0</v>
      </c>
      <c r="F59" s="85">
        <v>0</v>
      </c>
      <c r="G59" s="85">
        <v>0</v>
      </c>
      <c r="H59" s="85">
        <v>0</v>
      </c>
      <c r="I59" s="85">
        <v>0</v>
      </c>
      <c r="J59" s="85"/>
      <c r="K59" s="85">
        <v>0</v>
      </c>
      <c r="L59" s="85">
        <v>0</v>
      </c>
      <c r="M59" s="85">
        <v>0</v>
      </c>
      <c r="N59" s="85">
        <v>0</v>
      </c>
      <c r="O59" s="85">
        <v>0</v>
      </c>
      <c r="P59" s="85"/>
      <c r="Q59" s="85">
        <v>0</v>
      </c>
      <c r="R59" s="85"/>
      <c r="S59" s="85">
        <v>0</v>
      </c>
      <c r="T59" s="85"/>
      <c r="U59" s="85">
        <v>0</v>
      </c>
    </row>
    <row r="60" spans="1:21" ht="15" x14ac:dyDescent="0.25">
      <c r="A60" s="61">
        <v>151</v>
      </c>
      <c r="B60" s="62" t="s">
        <v>72</v>
      </c>
      <c r="C60" s="84">
        <v>1.5539843438415312E-3</v>
      </c>
      <c r="D60" s="15">
        <v>883945</v>
      </c>
      <c r="E60" s="85">
        <v>0</v>
      </c>
      <c r="F60" s="85">
        <v>0</v>
      </c>
      <c r="G60" s="85">
        <v>0</v>
      </c>
      <c r="H60" s="85">
        <v>58085</v>
      </c>
      <c r="I60" s="85">
        <v>58085</v>
      </c>
      <c r="J60" s="85"/>
      <c r="K60" s="85">
        <v>450050</v>
      </c>
      <c r="L60" s="85">
        <v>0</v>
      </c>
      <c r="M60" s="85">
        <v>723787</v>
      </c>
      <c r="N60" s="85">
        <v>115825</v>
      </c>
      <c r="O60" s="85">
        <v>1289662</v>
      </c>
      <c r="P60" s="85"/>
      <c r="Q60" s="85">
        <v>-218479</v>
      </c>
      <c r="R60" s="85"/>
      <c r="S60" s="85">
        <v>-6540</v>
      </c>
      <c r="T60" s="85"/>
      <c r="U60" s="85">
        <v>-225019</v>
      </c>
    </row>
    <row r="61" spans="1:21" ht="15" x14ac:dyDescent="0.25">
      <c r="A61" s="61">
        <v>152</v>
      </c>
      <c r="B61" s="62" t="s">
        <v>73</v>
      </c>
      <c r="C61" s="84">
        <v>1.1739631577821616E-3</v>
      </c>
      <c r="D61" s="15">
        <v>667776</v>
      </c>
      <c r="E61" s="85">
        <v>0</v>
      </c>
      <c r="F61" s="85">
        <v>0</v>
      </c>
      <c r="G61" s="85">
        <v>0</v>
      </c>
      <c r="H61" s="85">
        <v>105596</v>
      </c>
      <c r="I61" s="85">
        <v>105596</v>
      </c>
      <c r="J61" s="85"/>
      <c r="K61" s="85">
        <v>339992</v>
      </c>
      <c r="L61" s="85">
        <v>0</v>
      </c>
      <c r="M61" s="85">
        <v>546787</v>
      </c>
      <c r="N61" s="85">
        <v>0</v>
      </c>
      <c r="O61" s="85">
        <v>886779</v>
      </c>
      <c r="P61" s="85"/>
      <c r="Q61" s="85">
        <v>-165051</v>
      </c>
      <c r="R61" s="85"/>
      <c r="S61" s="85">
        <v>24713</v>
      </c>
      <c r="T61" s="85"/>
      <c r="U61" s="85">
        <v>-140338</v>
      </c>
    </row>
    <row r="62" spans="1:21" ht="15" x14ac:dyDescent="0.25">
      <c r="A62" s="61">
        <v>154</v>
      </c>
      <c r="B62" s="62" t="s">
        <v>74</v>
      </c>
      <c r="C62" s="84">
        <v>1.956138967006666E-2</v>
      </c>
      <c r="D62" s="15">
        <v>11126983</v>
      </c>
      <c r="E62" s="85">
        <v>0</v>
      </c>
      <c r="F62" s="85">
        <v>0</v>
      </c>
      <c r="G62" s="85">
        <v>0</v>
      </c>
      <c r="H62" s="85">
        <v>572423</v>
      </c>
      <c r="I62" s="85">
        <v>572423</v>
      </c>
      <c r="J62" s="85"/>
      <c r="K62" s="85">
        <v>5665180</v>
      </c>
      <c r="L62" s="85">
        <v>0</v>
      </c>
      <c r="M62" s="85">
        <v>9110948</v>
      </c>
      <c r="N62" s="85">
        <v>170035</v>
      </c>
      <c r="O62" s="85">
        <v>14946163</v>
      </c>
      <c r="P62" s="85"/>
      <c r="Q62" s="85">
        <v>-2750187</v>
      </c>
      <c r="R62" s="85"/>
      <c r="S62" s="85">
        <v>56477</v>
      </c>
      <c r="T62" s="85"/>
      <c r="U62" s="85">
        <v>-2693710</v>
      </c>
    </row>
    <row r="63" spans="1:21" ht="15" x14ac:dyDescent="0.25">
      <c r="A63" s="61">
        <v>156</v>
      </c>
      <c r="B63" s="62" t="s">
        <v>75</v>
      </c>
      <c r="C63" s="84">
        <v>3.2266860361320815E-2</v>
      </c>
      <c r="D63" s="15">
        <v>18354160</v>
      </c>
      <c r="E63" s="85">
        <v>0</v>
      </c>
      <c r="F63" s="85">
        <v>0</v>
      </c>
      <c r="G63" s="85">
        <v>0</v>
      </c>
      <c r="H63" s="85">
        <v>709672</v>
      </c>
      <c r="I63" s="85">
        <v>709672</v>
      </c>
      <c r="J63" s="85"/>
      <c r="K63" s="85">
        <v>9344816</v>
      </c>
      <c r="L63" s="85">
        <v>0</v>
      </c>
      <c r="M63" s="85">
        <v>15028671</v>
      </c>
      <c r="N63" s="85">
        <v>1393236</v>
      </c>
      <c r="O63" s="85">
        <v>25766723</v>
      </c>
      <c r="P63" s="85"/>
      <c r="Q63" s="85">
        <v>-4536482</v>
      </c>
      <c r="R63" s="85"/>
      <c r="S63" s="85">
        <v>-234049</v>
      </c>
      <c r="T63" s="85"/>
      <c r="U63" s="85">
        <v>-4770531</v>
      </c>
    </row>
    <row r="64" spans="1:21" ht="15" x14ac:dyDescent="0.25">
      <c r="A64" s="61">
        <v>157</v>
      </c>
      <c r="B64" s="62" t="s">
        <v>76</v>
      </c>
      <c r="C64" s="84">
        <v>1.6330967752873263E-4</v>
      </c>
      <c r="D64" s="15">
        <v>92895</v>
      </c>
      <c r="E64" s="85">
        <v>0</v>
      </c>
      <c r="F64" s="85">
        <v>0</v>
      </c>
      <c r="G64" s="85">
        <v>0</v>
      </c>
      <c r="H64" s="85">
        <v>27723</v>
      </c>
      <c r="I64" s="85">
        <v>27723</v>
      </c>
      <c r="J64" s="85"/>
      <c r="K64" s="85">
        <v>47296</v>
      </c>
      <c r="L64" s="85">
        <v>0</v>
      </c>
      <c r="M64" s="85">
        <v>76063</v>
      </c>
      <c r="N64" s="85">
        <v>19234</v>
      </c>
      <c r="O64" s="85">
        <v>142593</v>
      </c>
      <c r="P64" s="85"/>
      <c r="Q64" s="85">
        <v>-22960</v>
      </c>
      <c r="R64" s="85"/>
      <c r="S64" s="85">
        <v>-984</v>
      </c>
      <c r="T64" s="85"/>
      <c r="U64" s="85">
        <v>-23944</v>
      </c>
    </row>
    <row r="65" spans="1:21" ht="15" x14ac:dyDescent="0.25">
      <c r="A65" s="61">
        <v>158</v>
      </c>
      <c r="B65" s="62" t="s">
        <v>422</v>
      </c>
      <c r="C65" s="84">
        <v>0</v>
      </c>
      <c r="D65" s="15">
        <v>0</v>
      </c>
      <c r="E65" s="85">
        <v>0</v>
      </c>
      <c r="F65" s="85">
        <v>0</v>
      </c>
      <c r="G65" s="85">
        <v>0</v>
      </c>
      <c r="H65" s="85">
        <v>0</v>
      </c>
      <c r="I65" s="85">
        <v>0</v>
      </c>
      <c r="J65" s="85"/>
      <c r="K65" s="85">
        <v>0</v>
      </c>
      <c r="L65" s="85">
        <v>0</v>
      </c>
      <c r="M65" s="85">
        <v>0</v>
      </c>
      <c r="N65" s="85">
        <v>0</v>
      </c>
      <c r="O65" s="85">
        <v>0</v>
      </c>
      <c r="P65" s="85"/>
      <c r="Q65" s="85">
        <v>0</v>
      </c>
      <c r="R65" s="85"/>
      <c r="S65" s="85">
        <v>0</v>
      </c>
      <c r="T65" s="85"/>
      <c r="U65" s="85">
        <v>0</v>
      </c>
    </row>
    <row r="66" spans="1:21" ht="15" x14ac:dyDescent="0.25">
      <c r="A66" s="61">
        <v>160</v>
      </c>
      <c r="B66" s="62" t="s">
        <v>77</v>
      </c>
      <c r="C66" s="84">
        <v>1.0681285092462492E-4</v>
      </c>
      <c r="D66" s="15">
        <v>60757</v>
      </c>
      <c r="E66" s="85">
        <v>0</v>
      </c>
      <c r="F66" s="85">
        <v>0</v>
      </c>
      <c r="G66" s="85">
        <v>0</v>
      </c>
      <c r="H66" s="85">
        <v>24565</v>
      </c>
      <c r="I66" s="85">
        <v>24565</v>
      </c>
      <c r="J66" s="85"/>
      <c r="K66" s="85">
        <v>30934</v>
      </c>
      <c r="L66" s="85">
        <v>0</v>
      </c>
      <c r="M66" s="85">
        <v>49749</v>
      </c>
      <c r="N66" s="85">
        <v>3869</v>
      </c>
      <c r="O66" s="85">
        <v>84552</v>
      </c>
      <c r="P66" s="85"/>
      <c r="Q66" s="85">
        <v>-15017</v>
      </c>
      <c r="R66" s="85"/>
      <c r="S66" s="85">
        <v>4843</v>
      </c>
      <c r="T66" s="85"/>
      <c r="U66" s="85">
        <v>-10174</v>
      </c>
    </row>
    <row r="67" spans="1:21" ht="15" x14ac:dyDescent="0.25">
      <c r="A67" s="61">
        <v>161</v>
      </c>
      <c r="B67" s="62" t="s">
        <v>78</v>
      </c>
      <c r="C67" s="84">
        <v>8.7357959176105823E-3</v>
      </c>
      <c r="D67" s="15">
        <v>4969127</v>
      </c>
      <c r="E67" s="85">
        <v>0</v>
      </c>
      <c r="F67" s="85">
        <v>0</v>
      </c>
      <c r="G67" s="85">
        <v>0</v>
      </c>
      <c r="H67" s="85">
        <v>152885</v>
      </c>
      <c r="I67" s="85">
        <v>152885</v>
      </c>
      <c r="J67" s="85"/>
      <c r="K67" s="85">
        <v>2529977</v>
      </c>
      <c r="L67" s="85">
        <v>0</v>
      </c>
      <c r="M67" s="85">
        <v>4068800</v>
      </c>
      <c r="N67" s="85">
        <v>315293</v>
      </c>
      <c r="O67" s="85">
        <v>6914070</v>
      </c>
      <c r="P67" s="85"/>
      <c r="Q67" s="85">
        <v>-1228189</v>
      </c>
      <c r="R67" s="85"/>
      <c r="S67" s="85">
        <v>-8350</v>
      </c>
      <c r="T67" s="85"/>
      <c r="U67" s="85">
        <v>-1236539</v>
      </c>
    </row>
    <row r="68" spans="1:21" ht="15" x14ac:dyDescent="0.25">
      <c r="A68" s="61">
        <v>162</v>
      </c>
      <c r="B68" s="62" t="s">
        <v>79</v>
      </c>
      <c r="C68" s="84">
        <v>1.8137258978418303E-5</v>
      </c>
      <c r="D68" s="15">
        <v>10312</v>
      </c>
      <c r="E68" s="85">
        <v>0</v>
      </c>
      <c r="F68" s="85">
        <v>0</v>
      </c>
      <c r="G68" s="85">
        <v>0</v>
      </c>
      <c r="H68" s="85">
        <v>154</v>
      </c>
      <c r="I68" s="85">
        <v>154</v>
      </c>
      <c r="J68" s="85"/>
      <c r="K68" s="85">
        <v>5253</v>
      </c>
      <c r="L68" s="85">
        <v>0</v>
      </c>
      <c r="M68" s="85">
        <v>8448</v>
      </c>
      <c r="N68" s="85">
        <v>51</v>
      </c>
      <c r="O68" s="85">
        <v>13752</v>
      </c>
      <c r="P68" s="85"/>
      <c r="Q68" s="85">
        <v>-2550</v>
      </c>
      <c r="R68" s="85"/>
      <c r="S68" s="85">
        <v>39</v>
      </c>
      <c r="T68" s="85"/>
      <c r="U68" s="85">
        <v>-2511</v>
      </c>
    </row>
    <row r="69" spans="1:21" ht="15" x14ac:dyDescent="0.25">
      <c r="A69" s="61">
        <v>163</v>
      </c>
      <c r="B69" s="62" t="s">
        <v>80</v>
      </c>
      <c r="C69" s="84">
        <v>0</v>
      </c>
      <c r="D69" s="15">
        <v>0</v>
      </c>
      <c r="E69" s="85">
        <v>0</v>
      </c>
      <c r="F69" s="85">
        <v>0</v>
      </c>
      <c r="G69" s="85">
        <v>0</v>
      </c>
      <c r="H69" s="85">
        <v>0</v>
      </c>
      <c r="I69" s="85">
        <v>0</v>
      </c>
      <c r="J69" s="85"/>
      <c r="K69" s="85">
        <v>0</v>
      </c>
      <c r="L69" s="85">
        <v>0</v>
      </c>
      <c r="M69" s="85">
        <v>0</v>
      </c>
      <c r="N69" s="85">
        <v>0</v>
      </c>
      <c r="O69" s="85">
        <v>0</v>
      </c>
      <c r="P69" s="85"/>
      <c r="Q69" s="85">
        <v>0</v>
      </c>
      <c r="R69" s="85"/>
      <c r="S69" s="85">
        <v>0</v>
      </c>
      <c r="T69" s="85"/>
      <c r="U69" s="85">
        <v>0</v>
      </c>
    </row>
    <row r="70" spans="1:21" ht="15" x14ac:dyDescent="0.25">
      <c r="A70" s="61">
        <v>164</v>
      </c>
      <c r="B70" s="62" t="s">
        <v>81</v>
      </c>
      <c r="C70" s="84">
        <v>7.1737904812528959E-5</v>
      </c>
      <c r="D70" s="15">
        <v>40807</v>
      </c>
      <c r="E70" s="85">
        <v>0</v>
      </c>
      <c r="F70" s="85">
        <v>0</v>
      </c>
      <c r="G70" s="85">
        <v>0</v>
      </c>
      <c r="H70" s="85">
        <v>79946</v>
      </c>
      <c r="I70" s="85">
        <v>79946</v>
      </c>
      <c r="J70" s="85"/>
      <c r="K70" s="85">
        <v>20776</v>
      </c>
      <c r="L70" s="85">
        <v>0</v>
      </c>
      <c r="M70" s="85">
        <v>33413</v>
      </c>
      <c r="N70" s="85">
        <v>0</v>
      </c>
      <c r="O70" s="85">
        <v>54189</v>
      </c>
      <c r="P70" s="85"/>
      <c r="Q70" s="85">
        <v>-10086</v>
      </c>
      <c r="R70" s="85"/>
      <c r="S70" s="85">
        <v>17992</v>
      </c>
      <c r="T70" s="85"/>
      <c r="U70" s="85">
        <v>7906</v>
      </c>
    </row>
    <row r="71" spans="1:21" ht="15" x14ac:dyDescent="0.25">
      <c r="A71" s="61">
        <v>165</v>
      </c>
      <c r="B71" s="62" t="s">
        <v>82</v>
      </c>
      <c r="C71" s="84">
        <v>9.8197736445520016E-4</v>
      </c>
      <c r="D71" s="15">
        <v>558570</v>
      </c>
      <c r="E71" s="85">
        <v>0</v>
      </c>
      <c r="F71" s="85">
        <v>0</v>
      </c>
      <c r="G71" s="85">
        <v>0</v>
      </c>
      <c r="H71" s="85">
        <v>11661</v>
      </c>
      <c r="I71" s="85">
        <v>11661</v>
      </c>
      <c r="J71" s="85"/>
      <c r="K71" s="85">
        <v>284391</v>
      </c>
      <c r="L71" s="85">
        <v>0</v>
      </c>
      <c r="M71" s="85">
        <v>457368</v>
      </c>
      <c r="N71" s="85">
        <v>26616</v>
      </c>
      <c r="O71" s="85">
        <v>768375</v>
      </c>
      <c r="P71" s="85"/>
      <c r="Q71" s="85">
        <v>-138058</v>
      </c>
      <c r="R71" s="85"/>
      <c r="S71" s="85">
        <v>-4360</v>
      </c>
      <c r="T71" s="85"/>
      <c r="U71" s="85">
        <v>-142418</v>
      </c>
    </row>
    <row r="72" spans="1:21" ht="15" x14ac:dyDescent="0.25">
      <c r="A72" s="61">
        <v>166</v>
      </c>
      <c r="B72" s="62" t="s">
        <v>83</v>
      </c>
      <c r="C72" s="84">
        <v>1.8757594669159525E-4</v>
      </c>
      <c r="D72" s="15">
        <v>106699</v>
      </c>
      <c r="E72" s="85">
        <v>0</v>
      </c>
      <c r="F72" s="85">
        <v>0</v>
      </c>
      <c r="G72" s="85">
        <v>0</v>
      </c>
      <c r="H72" s="85">
        <v>28231</v>
      </c>
      <c r="I72" s="85">
        <v>28231</v>
      </c>
      <c r="J72" s="85"/>
      <c r="K72" s="85">
        <v>54324</v>
      </c>
      <c r="L72" s="85">
        <v>0</v>
      </c>
      <c r="M72" s="85">
        <v>87366</v>
      </c>
      <c r="N72" s="85">
        <v>27379</v>
      </c>
      <c r="O72" s="85">
        <v>169069</v>
      </c>
      <c r="P72" s="85"/>
      <c r="Q72" s="85">
        <v>-26371</v>
      </c>
      <c r="R72" s="85"/>
      <c r="S72" s="85">
        <v>-2446</v>
      </c>
      <c r="T72" s="85"/>
      <c r="U72" s="85">
        <v>-28817</v>
      </c>
    </row>
    <row r="73" spans="1:21" ht="15" x14ac:dyDescent="0.25">
      <c r="A73" s="61">
        <v>169</v>
      </c>
      <c r="B73" s="62" t="s">
        <v>84</v>
      </c>
      <c r="C73" s="84">
        <v>0</v>
      </c>
      <c r="D73" s="15">
        <v>0</v>
      </c>
      <c r="E73" s="85">
        <v>0</v>
      </c>
      <c r="F73" s="85">
        <v>0</v>
      </c>
      <c r="G73" s="85">
        <v>0</v>
      </c>
      <c r="H73" s="85">
        <v>0</v>
      </c>
      <c r="I73" s="85">
        <v>0</v>
      </c>
      <c r="J73" s="85"/>
      <c r="K73" s="85">
        <v>0</v>
      </c>
      <c r="L73" s="85">
        <v>0</v>
      </c>
      <c r="M73" s="85">
        <v>0</v>
      </c>
      <c r="N73" s="85">
        <v>0</v>
      </c>
      <c r="O73" s="85">
        <v>0</v>
      </c>
      <c r="P73" s="85"/>
      <c r="Q73" s="85">
        <v>0</v>
      </c>
      <c r="R73" s="85"/>
      <c r="S73" s="85">
        <v>0</v>
      </c>
      <c r="T73" s="85"/>
      <c r="U73" s="85">
        <v>0</v>
      </c>
    </row>
    <row r="74" spans="1:21" ht="15" x14ac:dyDescent="0.25">
      <c r="A74" s="61">
        <v>170</v>
      </c>
      <c r="B74" s="62" t="s">
        <v>85</v>
      </c>
      <c r="C74" s="84">
        <v>0</v>
      </c>
      <c r="D74" s="15">
        <v>0</v>
      </c>
      <c r="E74" s="85">
        <v>0</v>
      </c>
      <c r="F74" s="85">
        <v>0</v>
      </c>
      <c r="G74" s="85">
        <v>0</v>
      </c>
      <c r="H74" s="85">
        <v>0</v>
      </c>
      <c r="I74" s="85">
        <v>0</v>
      </c>
      <c r="J74" s="85"/>
      <c r="K74" s="85">
        <v>0</v>
      </c>
      <c r="L74" s="85">
        <v>0</v>
      </c>
      <c r="M74" s="85">
        <v>0</v>
      </c>
      <c r="N74" s="85">
        <v>0</v>
      </c>
      <c r="O74" s="85">
        <v>0</v>
      </c>
      <c r="P74" s="85"/>
      <c r="Q74" s="85">
        <v>0</v>
      </c>
      <c r="R74" s="85"/>
      <c r="S74" s="85">
        <v>0</v>
      </c>
      <c r="T74" s="85"/>
      <c r="U74" s="85">
        <v>0</v>
      </c>
    </row>
    <row r="75" spans="1:21" ht="15" x14ac:dyDescent="0.25">
      <c r="A75" s="61">
        <v>171</v>
      </c>
      <c r="B75" s="62" t="s">
        <v>86</v>
      </c>
      <c r="C75" s="84">
        <v>7.3889164832645089E-3</v>
      </c>
      <c r="D75" s="15">
        <v>4202993</v>
      </c>
      <c r="E75" s="85">
        <v>0</v>
      </c>
      <c r="F75" s="85">
        <v>0</v>
      </c>
      <c r="G75" s="85">
        <v>0</v>
      </c>
      <c r="H75" s="85">
        <v>104837</v>
      </c>
      <c r="I75" s="85">
        <v>104837</v>
      </c>
      <c r="J75" s="85"/>
      <c r="K75" s="85">
        <v>2139906</v>
      </c>
      <c r="L75" s="85">
        <v>0</v>
      </c>
      <c r="M75" s="85">
        <v>3441475</v>
      </c>
      <c r="N75" s="85">
        <v>90777</v>
      </c>
      <c r="O75" s="85">
        <v>5672158</v>
      </c>
      <c r="P75" s="85"/>
      <c r="Q75" s="85">
        <v>-1038826</v>
      </c>
      <c r="R75" s="85"/>
      <c r="S75" s="85">
        <v>23904</v>
      </c>
      <c r="T75" s="85"/>
      <c r="U75" s="85">
        <v>-1014922</v>
      </c>
    </row>
    <row r="76" spans="1:21" ht="15" x14ac:dyDescent="0.25">
      <c r="A76" s="61">
        <v>172</v>
      </c>
      <c r="B76" s="62" t="s">
        <v>87</v>
      </c>
      <c r="C76" s="84">
        <v>3.2795826435603791E-3</v>
      </c>
      <c r="D76" s="15">
        <v>1865505</v>
      </c>
      <c r="E76" s="85">
        <v>0</v>
      </c>
      <c r="F76" s="85">
        <v>0</v>
      </c>
      <c r="G76" s="85">
        <v>0</v>
      </c>
      <c r="H76" s="85">
        <v>186362</v>
      </c>
      <c r="I76" s="85">
        <v>186362</v>
      </c>
      <c r="J76" s="85"/>
      <c r="K76" s="85">
        <v>949801</v>
      </c>
      <c r="L76" s="85">
        <v>0</v>
      </c>
      <c r="M76" s="85">
        <v>1527504</v>
      </c>
      <c r="N76" s="85">
        <v>51310</v>
      </c>
      <c r="O76" s="85">
        <v>2528615</v>
      </c>
      <c r="P76" s="85"/>
      <c r="Q76" s="85">
        <v>-461085</v>
      </c>
      <c r="R76" s="85"/>
      <c r="S76" s="85">
        <v>20307</v>
      </c>
      <c r="T76" s="85"/>
      <c r="U76" s="85">
        <v>-440778</v>
      </c>
    </row>
    <row r="77" spans="1:21" ht="15" x14ac:dyDescent="0.25">
      <c r="A77" s="61">
        <v>173</v>
      </c>
      <c r="B77" s="62" t="s">
        <v>88</v>
      </c>
      <c r="C77" s="84">
        <v>0</v>
      </c>
      <c r="D77" s="15">
        <v>0</v>
      </c>
      <c r="E77" s="85">
        <v>0</v>
      </c>
      <c r="F77" s="85">
        <v>0</v>
      </c>
      <c r="G77" s="85">
        <v>0</v>
      </c>
      <c r="H77" s="85">
        <v>0</v>
      </c>
      <c r="I77" s="85">
        <v>0</v>
      </c>
      <c r="J77" s="85"/>
      <c r="K77" s="85">
        <v>0</v>
      </c>
      <c r="L77" s="85">
        <v>0</v>
      </c>
      <c r="M77" s="85">
        <v>0</v>
      </c>
      <c r="N77" s="85">
        <v>0</v>
      </c>
      <c r="O77" s="85">
        <v>0</v>
      </c>
      <c r="P77" s="85"/>
      <c r="Q77" s="85">
        <v>0</v>
      </c>
      <c r="R77" s="85"/>
      <c r="S77" s="85">
        <v>0</v>
      </c>
      <c r="T77" s="85"/>
      <c r="U77" s="85">
        <v>0</v>
      </c>
    </row>
    <row r="78" spans="1:21" ht="15" x14ac:dyDescent="0.25">
      <c r="A78" s="61">
        <v>174</v>
      </c>
      <c r="B78" s="62" t="s">
        <v>89</v>
      </c>
      <c r="C78" s="84">
        <v>1.4497326957553288E-3</v>
      </c>
      <c r="D78" s="15">
        <v>824639</v>
      </c>
      <c r="E78" s="85">
        <v>0</v>
      </c>
      <c r="F78" s="85">
        <v>0</v>
      </c>
      <c r="G78" s="85">
        <v>0</v>
      </c>
      <c r="H78" s="85">
        <v>352658</v>
      </c>
      <c r="I78" s="85">
        <v>352658</v>
      </c>
      <c r="J78" s="85"/>
      <c r="K78" s="85">
        <v>419858</v>
      </c>
      <c r="L78" s="85">
        <v>0</v>
      </c>
      <c r="M78" s="85">
        <v>675230</v>
      </c>
      <c r="N78" s="85">
        <v>0</v>
      </c>
      <c r="O78" s="85">
        <v>1095088</v>
      </c>
      <c r="P78" s="85"/>
      <c r="Q78" s="85">
        <v>-203822</v>
      </c>
      <c r="R78" s="85"/>
      <c r="S78" s="85">
        <v>77384</v>
      </c>
      <c r="T78" s="85"/>
      <c r="U78" s="85">
        <v>-126438</v>
      </c>
    </row>
    <row r="79" spans="1:21" ht="15" x14ac:dyDescent="0.25">
      <c r="A79" s="61">
        <v>175</v>
      </c>
      <c r="B79" s="62" t="s">
        <v>90</v>
      </c>
      <c r="C79" s="84">
        <v>0</v>
      </c>
      <c r="D79" s="15">
        <v>0</v>
      </c>
      <c r="E79" s="85">
        <v>0</v>
      </c>
      <c r="F79" s="85">
        <v>0</v>
      </c>
      <c r="G79" s="85">
        <v>0</v>
      </c>
      <c r="H79" s="85">
        <v>0</v>
      </c>
      <c r="I79" s="85">
        <v>0</v>
      </c>
      <c r="J79" s="85"/>
      <c r="K79" s="85">
        <v>0</v>
      </c>
      <c r="L79" s="85">
        <v>0</v>
      </c>
      <c r="M79" s="85">
        <v>0</v>
      </c>
      <c r="N79" s="85">
        <v>0</v>
      </c>
      <c r="O79" s="85">
        <v>0</v>
      </c>
      <c r="P79" s="85"/>
      <c r="Q79" s="85">
        <v>0</v>
      </c>
      <c r="R79" s="85"/>
      <c r="S79" s="85">
        <v>0</v>
      </c>
      <c r="T79" s="85"/>
      <c r="U79" s="85">
        <v>0</v>
      </c>
    </row>
    <row r="80" spans="1:21" ht="15" x14ac:dyDescent="0.25">
      <c r="A80" s="61">
        <v>180</v>
      </c>
      <c r="B80" s="62" t="s">
        <v>91</v>
      </c>
      <c r="C80" s="84">
        <v>9.8196984624725957E-5</v>
      </c>
      <c r="D80" s="15">
        <v>55857</v>
      </c>
      <c r="E80" s="85">
        <v>0</v>
      </c>
      <c r="F80" s="85">
        <v>0</v>
      </c>
      <c r="G80" s="85">
        <v>0</v>
      </c>
      <c r="H80" s="85">
        <v>19885</v>
      </c>
      <c r="I80" s="85">
        <v>19885</v>
      </c>
      <c r="J80" s="85"/>
      <c r="K80" s="85">
        <v>28439</v>
      </c>
      <c r="L80" s="85">
        <v>0</v>
      </c>
      <c r="M80" s="85">
        <v>45736</v>
      </c>
      <c r="N80" s="85">
        <v>388</v>
      </c>
      <c r="O80" s="85">
        <v>74563</v>
      </c>
      <c r="P80" s="85"/>
      <c r="Q80" s="85">
        <v>-13805</v>
      </c>
      <c r="R80" s="85"/>
      <c r="S80" s="85">
        <v>4580</v>
      </c>
      <c r="T80" s="85"/>
      <c r="U80" s="85">
        <v>-9225</v>
      </c>
    </row>
    <row r="81" spans="1:21" ht="15" x14ac:dyDescent="0.25">
      <c r="A81" s="61">
        <v>181</v>
      </c>
      <c r="B81" s="62" t="s">
        <v>92</v>
      </c>
      <c r="C81" s="84">
        <v>1.450713404213355E-3</v>
      </c>
      <c r="D81" s="15">
        <v>825201</v>
      </c>
      <c r="E81" s="85">
        <v>0</v>
      </c>
      <c r="F81" s="85">
        <v>0</v>
      </c>
      <c r="G81" s="85">
        <v>0</v>
      </c>
      <c r="H81" s="85">
        <v>24077</v>
      </c>
      <c r="I81" s="85">
        <v>24077</v>
      </c>
      <c r="J81" s="85"/>
      <c r="K81" s="85">
        <v>420142</v>
      </c>
      <c r="L81" s="85">
        <v>0</v>
      </c>
      <c r="M81" s="85">
        <v>675687</v>
      </c>
      <c r="N81" s="85">
        <v>147899</v>
      </c>
      <c r="O81" s="85">
        <v>1243728</v>
      </c>
      <c r="P81" s="85"/>
      <c r="Q81" s="85">
        <v>-203960</v>
      </c>
      <c r="R81" s="85"/>
      <c r="S81" s="85">
        <v>-30466</v>
      </c>
      <c r="T81" s="85"/>
      <c r="U81" s="85">
        <v>-234426</v>
      </c>
    </row>
    <row r="82" spans="1:21" ht="15" x14ac:dyDescent="0.25">
      <c r="A82" s="61">
        <v>182</v>
      </c>
      <c r="B82" s="62" t="s">
        <v>93</v>
      </c>
      <c r="C82" s="84">
        <v>6.0118998947104214E-3</v>
      </c>
      <c r="D82" s="15">
        <v>3419710</v>
      </c>
      <c r="E82" s="85">
        <v>0</v>
      </c>
      <c r="F82" s="85">
        <v>0</v>
      </c>
      <c r="G82" s="85">
        <v>0</v>
      </c>
      <c r="H82" s="85">
        <v>15630</v>
      </c>
      <c r="I82" s="85">
        <v>15630</v>
      </c>
      <c r="J82" s="85"/>
      <c r="K82" s="85">
        <v>1741108</v>
      </c>
      <c r="L82" s="85">
        <v>0</v>
      </c>
      <c r="M82" s="85">
        <v>2800113</v>
      </c>
      <c r="N82" s="85">
        <v>353477</v>
      </c>
      <c r="O82" s="85">
        <v>4894698</v>
      </c>
      <c r="P82" s="85"/>
      <c r="Q82" s="85">
        <v>-845228</v>
      </c>
      <c r="R82" s="85"/>
      <c r="S82" s="85">
        <v>-127825</v>
      </c>
      <c r="T82" s="85"/>
      <c r="U82" s="85">
        <v>-973053</v>
      </c>
    </row>
    <row r="83" spans="1:21" ht="15" x14ac:dyDescent="0.25">
      <c r="A83" s="61">
        <v>183</v>
      </c>
      <c r="B83" s="62" t="s">
        <v>94</v>
      </c>
      <c r="C83" s="84">
        <v>3.857007744802551E-5</v>
      </c>
      <c r="D83" s="15">
        <v>21939</v>
      </c>
      <c r="E83" s="85">
        <v>0</v>
      </c>
      <c r="F83" s="85">
        <v>0</v>
      </c>
      <c r="G83" s="85">
        <v>0</v>
      </c>
      <c r="H83" s="85">
        <v>3428</v>
      </c>
      <c r="I83" s="85">
        <v>3428</v>
      </c>
      <c r="J83" s="85"/>
      <c r="K83" s="85">
        <v>11170</v>
      </c>
      <c r="L83" s="85">
        <v>0</v>
      </c>
      <c r="M83" s="85">
        <v>17964</v>
      </c>
      <c r="N83" s="85">
        <v>16034</v>
      </c>
      <c r="O83" s="85">
        <v>45168</v>
      </c>
      <c r="P83" s="85"/>
      <c r="Q83" s="85">
        <v>-5422</v>
      </c>
      <c r="R83" s="85"/>
      <c r="S83" s="85">
        <v>-2448</v>
      </c>
      <c r="T83" s="85"/>
      <c r="U83" s="85">
        <v>-7870</v>
      </c>
    </row>
    <row r="84" spans="1:21" ht="15" x14ac:dyDescent="0.25">
      <c r="A84" s="61">
        <v>184</v>
      </c>
      <c r="B84" s="62" t="s">
        <v>95</v>
      </c>
      <c r="C84" s="84">
        <v>0</v>
      </c>
      <c r="D84" s="15">
        <v>-2</v>
      </c>
      <c r="E84" s="85">
        <v>0</v>
      </c>
      <c r="F84" s="85">
        <v>0</v>
      </c>
      <c r="G84" s="85">
        <v>0</v>
      </c>
      <c r="H84" s="85">
        <v>2161</v>
      </c>
      <c r="I84" s="85">
        <v>2161</v>
      </c>
      <c r="J84" s="85"/>
      <c r="K84" s="85">
        <v>0</v>
      </c>
      <c r="L84" s="85">
        <v>0</v>
      </c>
      <c r="M84" s="85">
        <v>0</v>
      </c>
      <c r="N84" s="85">
        <v>30180</v>
      </c>
      <c r="O84" s="85">
        <v>30180</v>
      </c>
      <c r="P84" s="85"/>
      <c r="Q84" s="85">
        <v>0</v>
      </c>
      <c r="R84" s="85"/>
      <c r="S84" s="85">
        <v>-5528</v>
      </c>
      <c r="T84" s="85"/>
      <c r="U84" s="85">
        <v>-5528</v>
      </c>
    </row>
    <row r="85" spans="1:21" ht="15" x14ac:dyDescent="0.25">
      <c r="A85" s="61">
        <v>185</v>
      </c>
      <c r="B85" s="62" t="s">
        <v>96</v>
      </c>
      <c r="C85" s="84">
        <v>3.1909780569113891E-5</v>
      </c>
      <c r="D85" s="15">
        <v>18152</v>
      </c>
      <c r="E85" s="85">
        <v>0</v>
      </c>
      <c r="F85" s="85">
        <v>0</v>
      </c>
      <c r="G85" s="85">
        <v>0</v>
      </c>
      <c r="H85" s="85">
        <v>2216</v>
      </c>
      <c r="I85" s="85">
        <v>2216</v>
      </c>
      <c r="J85" s="85"/>
      <c r="K85" s="85">
        <v>9241</v>
      </c>
      <c r="L85" s="85">
        <v>0</v>
      </c>
      <c r="M85" s="85">
        <v>14862</v>
      </c>
      <c r="N85" s="85">
        <v>6699</v>
      </c>
      <c r="O85" s="85">
        <v>30802</v>
      </c>
      <c r="P85" s="85"/>
      <c r="Q85" s="85">
        <v>-4486</v>
      </c>
      <c r="R85" s="85"/>
      <c r="S85" s="85">
        <v>-2074</v>
      </c>
      <c r="T85" s="85"/>
      <c r="U85" s="85">
        <v>-6560</v>
      </c>
    </row>
    <row r="86" spans="1:21" ht="15" x14ac:dyDescent="0.25">
      <c r="A86" s="61">
        <v>186</v>
      </c>
      <c r="B86" s="62" t="s">
        <v>97</v>
      </c>
      <c r="C86" s="84">
        <v>5.2537237088738204E-5</v>
      </c>
      <c r="D86" s="15">
        <v>29886</v>
      </c>
      <c r="E86" s="85">
        <v>0</v>
      </c>
      <c r="F86" s="85">
        <v>0</v>
      </c>
      <c r="G86" s="85">
        <v>0</v>
      </c>
      <c r="H86" s="85">
        <v>25974</v>
      </c>
      <c r="I86" s="85">
        <v>25974</v>
      </c>
      <c r="J86" s="85"/>
      <c r="K86" s="85">
        <v>15215</v>
      </c>
      <c r="L86" s="85">
        <v>0</v>
      </c>
      <c r="M86" s="85">
        <v>24470</v>
      </c>
      <c r="N86" s="85">
        <v>14496</v>
      </c>
      <c r="O86" s="85">
        <v>54181</v>
      </c>
      <c r="P86" s="85"/>
      <c r="Q86" s="85">
        <v>-7387</v>
      </c>
      <c r="R86" s="85"/>
      <c r="S86" s="85">
        <v>1724</v>
      </c>
      <c r="T86" s="85"/>
      <c r="U86" s="85">
        <v>-5663</v>
      </c>
    </row>
    <row r="87" spans="1:21" ht="15" x14ac:dyDescent="0.25">
      <c r="A87" s="61">
        <v>187</v>
      </c>
      <c r="B87" s="62" t="s">
        <v>98</v>
      </c>
      <c r="C87" s="84">
        <v>6.2831334472261081E-5</v>
      </c>
      <c r="D87" s="15">
        <v>35739</v>
      </c>
      <c r="E87" s="85">
        <v>0</v>
      </c>
      <c r="F87" s="85">
        <v>0</v>
      </c>
      <c r="G87" s="85">
        <v>0</v>
      </c>
      <c r="H87" s="85">
        <v>21080</v>
      </c>
      <c r="I87" s="85">
        <v>21080</v>
      </c>
      <c r="J87" s="85"/>
      <c r="K87" s="85">
        <v>18197</v>
      </c>
      <c r="L87" s="85">
        <v>0</v>
      </c>
      <c r="M87" s="85">
        <v>29264</v>
      </c>
      <c r="N87" s="85">
        <v>14907</v>
      </c>
      <c r="O87" s="85">
        <v>62368</v>
      </c>
      <c r="P87" s="85"/>
      <c r="Q87" s="85">
        <v>-8834</v>
      </c>
      <c r="R87" s="85"/>
      <c r="S87" s="85">
        <v>903</v>
      </c>
      <c r="T87" s="85"/>
      <c r="U87" s="85">
        <v>-7931</v>
      </c>
    </row>
    <row r="88" spans="1:21" ht="15" x14ac:dyDescent="0.25">
      <c r="A88" s="61">
        <v>188</v>
      </c>
      <c r="B88" s="62" t="s">
        <v>99</v>
      </c>
      <c r="C88" s="84">
        <v>3.4267156436703078E-5</v>
      </c>
      <c r="D88" s="15">
        <v>19492</v>
      </c>
      <c r="E88" s="85">
        <v>0</v>
      </c>
      <c r="F88" s="85">
        <v>0</v>
      </c>
      <c r="G88" s="85">
        <v>0</v>
      </c>
      <c r="H88" s="85">
        <v>1860</v>
      </c>
      <c r="I88" s="85">
        <v>1860</v>
      </c>
      <c r="J88" s="85"/>
      <c r="K88" s="85">
        <v>9924</v>
      </c>
      <c r="L88" s="85">
        <v>0</v>
      </c>
      <c r="M88" s="85">
        <v>15960</v>
      </c>
      <c r="N88" s="85">
        <v>15514</v>
      </c>
      <c r="O88" s="85">
        <v>41398</v>
      </c>
      <c r="P88" s="85"/>
      <c r="Q88" s="85">
        <v>-4818</v>
      </c>
      <c r="R88" s="85"/>
      <c r="S88" s="85">
        <v>-3824</v>
      </c>
      <c r="T88" s="85"/>
      <c r="U88" s="85">
        <v>-8642</v>
      </c>
    </row>
    <row r="89" spans="1:21" ht="15" x14ac:dyDescent="0.25">
      <c r="A89" s="61">
        <v>190</v>
      </c>
      <c r="B89" s="62" t="s">
        <v>100</v>
      </c>
      <c r="C89" s="84">
        <v>3.1967420163324964E-5</v>
      </c>
      <c r="D89" s="15">
        <v>18181</v>
      </c>
      <c r="E89" s="85">
        <v>0</v>
      </c>
      <c r="F89" s="85">
        <v>0</v>
      </c>
      <c r="G89" s="85">
        <v>0</v>
      </c>
      <c r="H89" s="85">
        <v>1358</v>
      </c>
      <c r="I89" s="85">
        <v>1358</v>
      </c>
      <c r="J89" s="85"/>
      <c r="K89" s="85">
        <v>9258</v>
      </c>
      <c r="L89" s="85">
        <v>0</v>
      </c>
      <c r="M89" s="85">
        <v>14889</v>
      </c>
      <c r="N89" s="85">
        <v>1037</v>
      </c>
      <c r="O89" s="85">
        <v>25184</v>
      </c>
      <c r="P89" s="85"/>
      <c r="Q89" s="85">
        <v>-4495</v>
      </c>
      <c r="R89" s="85"/>
      <c r="S89" s="85">
        <v>157</v>
      </c>
      <c r="T89" s="85"/>
      <c r="U89" s="85">
        <v>-4338</v>
      </c>
    </row>
    <row r="90" spans="1:21" ht="15" x14ac:dyDescent="0.25">
      <c r="A90" s="61">
        <v>191</v>
      </c>
      <c r="B90" s="62" t="s">
        <v>101</v>
      </c>
      <c r="C90" s="84">
        <v>3.105332302765234E-3</v>
      </c>
      <c r="D90" s="15">
        <v>1766386</v>
      </c>
      <c r="E90" s="85">
        <v>0</v>
      </c>
      <c r="F90" s="85">
        <v>0</v>
      </c>
      <c r="G90" s="85">
        <v>0</v>
      </c>
      <c r="H90" s="85">
        <v>67156</v>
      </c>
      <c r="I90" s="85">
        <v>67156</v>
      </c>
      <c r="J90" s="85"/>
      <c r="K90" s="85">
        <v>899336</v>
      </c>
      <c r="L90" s="85">
        <v>0</v>
      </c>
      <c r="M90" s="85">
        <v>1446345</v>
      </c>
      <c r="N90" s="85">
        <v>167898</v>
      </c>
      <c r="O90" s="85">
        <v>2513579</v>
      </c>
      <c r="P90" s="85"/>
      <c r="Q90" s="85">
        <v>-436587</v>
      </c>
      <c r="R90" s="85"/>
      <c r="S90" s="85">
        <v>-11499</v>
      </c>
      <c r="T90" s="85"/>
      <c r="U90" s="85">
        <v>-448086</v>
      </c>
    </row>
    <row r="91" spans="1:21" ht="15" x14ac:dyDescent="0.25">
      <c r="A91" s="61">
        <v>192</v>
      </c>
      <c r="B91" s="62" t="s">
        <v>102</v>
      </c>
      <c r="C91" s="84">
        <v>6.6700705492343698E-5</v>
      </c>
      <c r="D91" s="15">
        <v>37939</v>
      </c>
      <c r="E91" s="85">
        <v>0</v>
      </c>
      <c r="F91" s="85">
        <v>0</v>
      </c>
      <c r="G91" s="85">
        <v>0</v>
      </c>
      <c r="H91" s="85">
        <v>42847</v>
      </c>
      <c r="I91" s="85">
        <v>42847</v>
      </c>
      <c r="J91" s="85"/>
      <c r="K91" s="85">
        <v>19317</v>
      </c>
      <c r="L91" s="85">
        <v>0</v>
      </c>
      <c r="M91" s="85">
        <v>31067</v>
      </c>
      <c r="N91" s="85">
        <v>38846</v>
      </c>
      <c r="O91" s="85">
        <v>89230</v>
      </c>
      <c r="P91" s="85"/>
      <c r="Q91" s="85">
        <v>-9378</v>
      </c>
      <c r="R91" s="85"/>
      <c r="S91" s="85">
        <v>460</v>
      </c>
      <c r="T91" s="85"/>
      <c r="U91" s="85">
        <v>-8918</v>
      </c>
    </row>
    <row r="92" spans="1:21" ht="15" x14ac:dyDescent="0.25">
      <c r="A92" s="61">
        <v>193</v>
      </c>
      <c r="B92" s="62" t="s">
        <v>103</v>
      </c>
      <c r="C92" s="84">
        <v>3.1655832212010019E-5</v>
      </c>
      <c r="D92" s="15">
        <v>18007</v>
      </c>
      <c r="E92" s="85">
        <v>0</v>
      </c>
      <c r="F92" s="85">
        <v>0</v>
      </c>
      <c r="G92" s="85">
        <v>0</v>
      </c>
      <c r="H92" s="85">
        <v>23810</v>
      </c>
      <c r="I92" s="85">
        <v>23810</v>
      </c>
      <c r="J92" s="85"/>
      <c r="K92" s="85">
        <v>9168</v>
      </c>
      <c r="L92" s="85">
        <v>0</v>
      </c>
      <c r="M92" s="85">
        <v>14744</v>
      </c>
      <c r="N92" s="85">
        <v>9428</v>
      </c>
      <c r="O92" s="85">
        <v>33340</v>
      </c>
      <c r="P92" s="85"/>
      <c r="Q92" s="85">
        <v>-4450</v>
      </c>
      <c r="R92" s="85"/>
      <c r="S92" s="85">
        <v>1911</v>
      </c>
      <c r="T92" s="85"/>
      <c r="U92" s="85">
        <v>-2539</v>
      </c>
    </row>
    <row r="93" spans="1:21" ht="15" x14ac:dyDescent="0.25">
      <c r="A93" s="61">
        <v>194</v>
      </c>
      <c r="B93" s="62" t="s">
        <v>104</v>
      </c>
      <c r="C93" s="84">
        <v>6.7509689727442701E-3</v>
      </c>
      <c r="D93" s="15">
        <v>3840117</v>
      </c>
      <c r="E93" s="85">
        <v>0</v>
      </c>
      <c r="F93" s="85">
        <v>0</v>
      </c>
      <c r="G93" s="85">
        <v>0</v>
      </c>
      <c r="H93" s="85">
        <v>351538</v>
      </c>
      <c r="I93" s="85">
        <v>351538</v>
      </c>
      <c r="J93" s="85"/>
      <c r="K93" s="85">
        <v>1955150</v>
      </c>
      <c r="L93" s="85">
        <v>0</v>
      </c>
      <c r="M93" s="85">
        <v>3144344</v>
      </c>
      <c r="N93" s="85">
        <v>62158</v>
      </c>
      <c r="O93" s="85">
        <v>5161652</v>
      </c>
      <c r="P93" s="85"/>
      <c r="Q93" s="85">
        <v>-949136</v>
      </c>
      <c r="R93" s="85"/>
      <c r="S93" s="85">
        <v>49310</v>
      </c>
      <c r="T93" s="85"/>
      <c r="U93" s="85">
        <v>-899826</v>
      </c>
    </row>
    <row r="94" spans="1:21" ht="15" x14ac:dyDescent="0.25">
      <c r="A94" s="61">
        <v>197</v>
      </c>
      <c r="B94" s="62" t="s">
        <v>105</v>
      </c>
      <c r="C94" s="84">
        <v>0</v>
      </c>
      <c r="D94" s="15">
        <v>0</v>
      </c>
      <c r="E94" s="85">
        <v>0</v>
      </c>
      <c r="F94" s="85">
        <v>0</v>
      </c>
      <c r="G94" s="85">
        <v>0</v>
      </c>
      <c r="H94" s="85">
        <v>0</v>
      </c>
      <c r="I94" s="85">
        <v>0</v>
      </c>
      <c r="J94" s="85"/>
      <c r="K94" s="85">
        <v>0</v>
      </c>
      <c r="L94" s="85">
        <v>0</v>
      </c>
      <c r="M94" s="85">
        <v>0</v>
      </c>
      <c r="N94" s="85">
        <v>0</v>
      </c>
      <c r="O94" s="85">
        <v>0</v>
      </c>
      <c r="P94" s="85"/>
      <c r="Q94" s="85">
        <v>0</v>
      </c>
      <c r="R94" s="85"/>
      <c r="S94" s="85">
        <v>0</v>
      </c>
      <c r="T94" s="85"/>
      <c r="U94" s="85">
        <v>0</v>
      </c>
    </row>
    <row r="95" spans="1:21" ht="15" x14ac:dyDescent="0.25">
      <c r="A95" s="61">
        <v>199</v>
      </c>
      <c r="B95" s="62" t="s">
        <v>106</v>
      </c>
      <c r="C95" s="84">
        <v>4.8460739439892759E-3</v>
      </c>
      <c r="D95" s="15">
        <v>2756563</v>
      </c>
      <c r="E95" s="85">
        <v>0</v>
      </c>
      <c r="F95" s="85">
        <v>0</v>
      </c>
      <c r="G95" s="85">
        <v>0</v>
      </c>
      <c r="H95" s="85">
        <v>255880</v>
      </c>
      <c r="I95" s="85">
        <v>255880</v>
      </c>
      <c r="J95" s="85"/>
      <c r="K95" s="85">
        <v>1403473</v>
      </c>
      <c r="L95" s="85">
        <v>0</v>
      </c>
      <c r="M95" s="85">
        <v>2257116</v>
      </c>
      <c r="N95" s="85">
        <v>40605</v>
      </c>
      <c r="O95" s="85">
        <v>3701194</v>
      </c>
      <c r="P95" s="85"/>
      <c r="Q95" s="85">
        <v>-681322</v>
      </c>
      <c r="R95" s="85"/>
      <c r="S95" s="85">
        <v>66067</v>
      </c>
      <c r="T95" s="85"/>
      <c r="U95" s="85">
        <v>-615255</v>
      </c>
    </row>
    <row r="96" spans="1:21" ht="15" x14ac:dyDescent="0.25">
      <c r="A96" s="61">
        <v>200</v>
      </c>
      <c r="B96" s="62" t="s">
        <v>107</v>
      </c>
      <c r="C96" s="84">
        <v>1.4692666706978184E-4</v>
      </c>
      <c r="D96" s="15">
        <v>83574</v>
      </c>
      <c r="E96" s="85">
        <v>0</v>
      </c>
      <c r="F96" s="85">
        <v>0</v>
      </c>
      <c r="G96" s="85">
        <v>0</v>
      </c>
      <c r="H96" s="85">
        <v>11693</v>
      </c>
      <c r="I96" s="85">
        <v>11693</v>
      </c>
      <c r="J96" s="85"/>
      <c r="K96" s="85">
        <v>42551</v>
      </c>
      <c r="L96" s="85">
        <v>0</v>
      </c>
      <c r="M96" s="85">
        <v>68433</v>
      </c>
      <c r="N96" s="85">
        <v>647</v>
      </c>
      <c r="O96" s="85">
        <v>111631</v>
      </c>
      <c r="P96" s="85"/>
      <c r="Q96" s="85">
        <v>-20657</v>
      </c>
      <c r="R96" s="85"/>
      <c r="S96" s="85">
        <v>3867</v>
      </c>
      <c r="T96" s="85"/>
      <c r="U96" s="85">
        <v>-16790</v>
      </c>
    </row>
    <row r="97" spans="1:21" ht="15" x14ac:dyDescent="0.25">
      <c r="A97" s="61">
        <v>201</v>
      </c>
      <c r="B97" s="62" t="s">
        <v>108</v>
      </c>
      <c r="C97" s="84">
        <v>3.2733350127617613E-3</v>
      </c>
      <c r="D97" s="15">
        <v>1861951</v>
      </c>
      <c r="E97" s="85">
        <v>0</v>
      </c>
      <c r="F97" s="85">
        <v>0</v>
      </c>
      <c r="G97" s="85">
        <v>0</v>
      </c>
      <c r="H97" s="85">
        <v>423794</v>
      </c>
      <c r="I97" s="85">
        <v>423794</v>
      </c>
      <c r="J97" s="85"/>
      <c r="K97" s="85">
        <v>947992</v>
      </c>
      <c r="L97" s="85">
        <v>0</v>
      </c>
      <c r="M97" s="85">
        <v>1524594</v>
      </c>
      <c r="N97" s="85">
        <v>0</v>
      </c>
      <c r="O97" s="85">
        <v>2472586</v>
      </c>
      <c r="P97" s="85"/>
      <c r="Q97" s="85">
        <v>-460207</v>
      </c>
      <c r="R97" s="85"/>
      <c r="S97" s="85">
        <v>116265</v>
      </c>
      <c r="T97" s="85"/>
      <c r="U97" s="85">
        <v>-343942</v>
      </c>
    </row>
    <row r="98" spans="1:21" ht="15" x14ac:dyDescent="0.25">
      <c r="A98" s="61">
        <v>202</v>
      </c>
      <c r="B98" s="62" t="s">
        <v>109</v>
      </c>
      <c r="C98" s="84">
        <v>1.0887125272311057E-3</v>
      </c>
      <c r="D98" s="15">
        <v>619286</v>
      </c>
      <c r="E98" s="85">
        <v>0</v>
      </c>
      <c r="F98" s="85">
        <v>0</v>
      </c>
      <c r="G98" s="85">
        <v>0</v>
      </c>
      <c r="H98" s="85">
        <v>0</v>
      </c>
      <c r="I98" s="85">
        <v>0</v>
      </c>
      <c r="J98" s="85"/>
      <c r="K98" s="85">
        <v>315302</v>
      </c>
      <c r="L98" s="85">
        <v>0</v>
      </c>
      <c r="M98" s="85">
        <v>507081</v>
      </c>
      <c r="N98" s="85">
        <v>82948</v>
      </c>
      <c r="O98" s="85">
        <v>905331</v>
      </c>
      <c r="P98" s="85"/>
      <c r="Q98" s="85">
        <v>-153065</v>
      </c>
      <c r="R98" s="85"/>
      <c r="S98" s="85">
        <v>-22459</v>
      </c>
      <c r="T98" s="85"/>
      <c r="U98" s="85">
        <v>-175524</v>
      </c>
    </row>
    <row r="99" spans="1:21" ht="15" x14ac:dyDescent="0.25">
      <c r="A99" s="61">
        <v>203</v>
      </c>
      <c r="B99" s="62" t="s">
        <v>110</v>
      </c>
      <c r="C99" s="84">
        <v>2.4281146861020583E-3</v>
      </c>
      <c r="D99" s="15">
        <v>1381168</v>
      </c>
      <c r="E99" s="85">
        <v>0</v>
      </c>
      <c r="F99" s="85">
        <v>0</v>
      </c>
      <c r="G99" s="85">
        <v>0</v>
      </c>
      <c r="H99" s="85">
        <v>13876</v>
      </c>
      <c r="I99" s="85">
        <v>13876</v>
      </c>
      <c r="J99" s="85"/>
      <c r="K99" s="85">
        <v>703207</v>
      </c>
      <c r="L99" s="85">
        <v>0</v>
      </c>
      <c r="M99" s="85">
        <v>1130923</v>
      </c>
      <c r="N99" s="85">
        <v>605085</v>
      </c>
      <c r="O99" s="85">
        <v>2439215</v>
      </c>
      <c r="P99" s="85"/>
      <c r="Q99" s="85">
        <v>-341375</v>
      </c>
      <c r="R99" s="85"/>
      <c r="S99" s="85">
        <v>-120412</v>
      </c>
      <c r="T99" s="85"/>
      <c r="U99" s="85">
        <v>-461787</v>
      </c>
    </row>
    <row r="100" spans="1:21" ht="15" x14ac:dyDescent="0.25">
      <c r="A100" s="61">
        <v>204</v>
      </c>
      <c r="B100" s="62" t="s">
        <v>111</v>
      </c>
      <c r="C100" s="84">
        <v>2.3022557083946436E-2</v>
      </c>
      <c r="D100" s="15">
        <v>13095783</v>
      </c>
      <c r="E100" s="85">
        <v>0</v>
      </c>
      <c r="F100" s="85">
        <v>0</v>
      </c>
      <c r="G100" s="85">
        <v>0</v>
      </c>
      <c r="H100" s="85">
        <v>1473436</v>
      </c>
      <c r="I100" s="85">
        <v>1473436</v>
      </c>
      <c r="J100" s="85"/>
      <c r="K100" s="85">
        <v>6667570</v>
      </c>
      <c r="L100" s="85">
        <v>0</v>
      </c>
      <c r="M100" s="85">
        <v>10723028</v>
      </c>
      <c r="N100" s="85">
        <v>0</v>
      </c>
      <c r="O100" s="85">
        <v>17390598</v>
      </c>
      <c r="P100" s="85"/>
      <c r="Q100" s="85">
        <v>-3236801</v>
      </c>
      <c r="R100" s="85"/>
      <c r="S100" s="85">
        <v>449170</v>
      </c>
      <c r="T100" s="85"/>
      <c r="U100" s="85">
        <v>-2787631</v>
      </c>
    </row>
    <row r="101" spans="1:21" ht="15" x14ac:dyDescent="0.25">
      <c r="A101" s="61">
        <v>206</v>
      </c>
      <c r="B101" s="62" t="s">
        <v>112</v>
      </c>
      <c r="C101" s="84">
        <v>3.495101263097778E-3</v>
      </c>
      <c r="D101" s="15">
        <v>1988099</v>
      </c>
      <c r="E101" s="85">
        <v>0</v>
      </c>
      <c r="F101" s="85">
        <v>0</v>
      </c>
      <c r="G101" s="85">
        <v>0</v>
      </c>
      <c r="H101" s="85">
        <v>0</v>
      </c>
      <c r="I101" s="85">
        <v>0</v>
      </c>
      <c r="J101" s="85"/>
      <c r="K101" s="85">
        <v>1012217</v>
      </c>
      <c r="L101" s="85">
        <v>0</v>
      </c>
      <c r="M101" s="85">
        <v>1627885</v>
      </c>
      <c r="N101" s="85">
        <v>1619465</v>
      </c>
      <c r="O101" s="85">
        <v>4259567</v>
      </c>
      <c r="P101" s="85"/>
      <c r="Q101" s="85">
        <v>-491385</v>
      </c>
      <c r="R101" s="85"/>
      <c r="S101" s="85">
        <v>-434866</v>
      </c>
      <c r="T101" s="85"/>
      <c r="U101" s="85">
        <v>-926251</v>
      </c>
    </row>
    <row r="102" spans="1:21" ht="15" x14ac:dyDescent="0.25">
      <c r="A102" s="61">
        <v>207</v>
      </c>
      <c r="B102" s="62" t="s">
        <v>113</v>
      </c>
      <c r="C102" s="84">
        <v>0</v>
      </c>
      <c r="D102" s="15">
        <v>0</v>
      </c>
      <c r="E102" s="85">
        <v>0</v>
      </c>
      <c r="F102" s="85">
        <v>0</v>
      </c>
      <c r="G102" s="85">
        <v>0</v>
      </c>
      <c r="H102" s="85">
        <v>0</v>
      </c>
      <c r="I102" s="85">
        <v>0</v>
      </c>
      <c r="J102" s="85"/>
      <c r="K102" s="85">
        <v>0</v>
      </c>
      <c r="L102" s="85">
        <v>0</v>
      </c>
      <c r="M102" s="85">
        <v>0</v>
      </c>
      <c r="N102" s="85">
        <v>0</v>
      </c>
      <c r="O102" s="85">
        <v>0</v>
      </c>
      <c r="P102" s="85"/>
      <c r="Q102" s="85">
        <v>0</v>
      </c>
      <c r="R102" s="85"/>
      <c r="S102" s="85">
        <v>0</v>
      </c>
      <c r="T102" s="85"/>
      <c r="U102" s="85">
        <v>0</v>
      </c>
    </row>
    <row r="103" spans="1:21" ht="15" x14ac:dyDescent="0.25">
      <c r="A103" s="61">
        <v>208</v>
      </c>
      <c r="B103" s="62" t="s">
        <v>114</v>
      </c>
      <c r="C103" s="84">
        <v>7.9929233781795964E-2</v>
      </c>
      <c r="D103" s="15">
        <v>45465651</v>
      </c>
      <c r="E103" s="85">
        <v>0</v>
      </c>
      <c r="F103" s="85">
        <v>0</v>
      </c>
      <c r="G103" s="85">
        <v>0</v>
      </c>
      <c r="H103" s="85">
        <v>7494799</v>
      </c>
      <c r="I103" s="85">
        <v>7494799</v>
      </c>
      <c r="J103" s="85"/>
      <c r="K103" s="85">
        <v>23148331</v>
      </c>
      <c r="L103" s="85">
        <v>0</v>
      </c>
      <c r="M103" s="85">
        <v>37227985</v>
      </c>
      <c r="N103" s="85">
        <v>0</v>
      </c>
      <c r="O103" s="85">
        <v>60376316</v>
      </c>
      <c r="P103" s="85"/>
      <c r="Q103" s="85">
        <v>-11237459</v>
      </c>
      <c r="R103" s="85"/>
      <c r="S103" s="85">
        <v>1917481</v>
      </c>
      <c r="T103" s="85"/>
      <c r="U103" s="85">
        <v>-9319978</v>
      </c>
    </row>
    <row r="104" spans="1:21" ht="15" x14ac:dyDescent="0.25">
      <c r="A104" s="61">
        <v>209</v>
      </c>
      <c r="B104" s="62" t="s">
        <v>115</v>
      </c>
      <c r="C104" s="84">
        <v>0</v>
      </c>
      <c r="D104" s="15">
        <v>0</v>
      </c>
      <c r="E104" s="85">
        <v>0</v>
      </c>
      <c r="F104" s="85">
        <v>0</v>
      </c>
      <c r="G104" s="85">
        <v>0</v>
      </c>
      <c r="H104" s="85">
        <v>0</v>
      </c>
      <c r="I104" s="85">
        <v>0</v>
      </c>
      <c r="J104" s="85"/>
      <c r="K104" s="85">
        <v>0</v>
      </c>
      <c r="L104" s="85">
        <v>0</v>
      </c>
      <c r="M104" s="85">
        <v>0</v>
      </c>
      <c r="N104" s="85">
        <v>0</v>
      </c>
      <c r="O104" s="85">
        <v>0</v>
      </c>
      <c r="P104" s="85"/>
      <c r="Q104" s="85">
        <v>0</v>
      </c>
      <c r="R104" s="85"/>
      <c r="S104" s="85">
        <v>0</v>
      </c>
      <c r="T104" s="85"/>
      <c r="U104" s="85">
        <v>0</v>
      </c>
    </row>
    <row r="105" spans="1:21" ht="15" x14ac:dyDescent="0.25">
      <c r="A105" s="61">
        <v>211</v>
      </c>
      <c r="B105" s="62" t="s">
        <v>116</v>
      </c>
      <c r="C105" s="84">
        <v>6.4350037536950377E-3</v>
      </c>
      <c r="D105" s="15">
        <v>3660385</v>
      </c>
      <c r="E105" s="85">
        <v>0</v>
      </c>
      <c r="F105" s="85">
        <v>0</v>
      </c>
      <c r="G105" s="85">
        <v>0</v>
      </c>
      <c r="H105" s="85">
        <v>247135</v>
      </c>
      <c r="I105" s="85">
        <v>247135</v>
      </c>
      <c r="J105" s="85"/>
      <c r="K105" s="85">
        <v>1863643</v>
      </c>
      <c r="L105" s="85">
        <v>0</v>
      </c>
      <c r="M105" s="85">
        <v>2997179</v>
      </c>
      <c r="N105" s="85">
        <v>136981</v>
      </c>
      <c r="O105" s="85">
        <v>4997803</v>
      </c>
      <c r="P105" s="85"/>
      <c r="Q105" s="85">
        <v>-904714</v>
      </c>
      <c r="R105" s="85"/>
      <c r="S105" s="85">
        <v>54668</v>
      </c>
      <c r="T105" s="85"/>
      <c r="U105" s="85">
        <v>-850046</v>
      </c>
    </row>
    <row r="106" spans="1:21" ht="15" x14ac:dyDescent="0.25">
      <c r="A106" s="61">
        <v>212</v>
      </c>
      <c r="B106" s="62" t="s">
        <v>117</v>
      </c>
      <c r="C106" s="84">
        <v>6.5326251777340907E-3</v>
      </c>
      <c r="D106" s="15">
        <v>3715914</v>
      </c>
      <c r="E106" s="85">
        <v>0</v>
      </c>
      <c r="F106" s="85">
        <v>0</v>
      </c>
      <c r="G106" s="85">
        <v>0</v>
      </c>
      <c r="H106" s="85">
        <v>91937</v>
      </c>
      <c r="I106" s="85">
        <v>91937</v>
      </c>
      <c r="J106" s="85"/>
      <c r="K106" s="85">
        <v>1891916</v>
      </c>
      <c r="L106" s="85">
        <v>0</v>
      </c>
      <c r="M106" s="85">
        <v>3042647</v>
      </c>
      <c r="N106" s="85">
        <v>347106</v>
      </c>
      <c r="O106" s="85">
        <v>5281669</v>
      </c>
      <c r="P106" s="85"/>
      <c r="Q106" s="85">
        <v>-918438</v>
      </c>
      <c r="R106" s="85"/>
      <c r="S106" s="85">
        <v>-58219</v>
      </c>
      <c r="T106" s="85"/>
      <c r="U106" s="85">
        <v>-976657</v>
      </c>
    </row>
    <row r="107" spans="1:21" ht="15" x14ac:dyDescent="0.25">
      <c r="A107" s="61">
        <v>213</v>
      </c>
      <c r="B107" s="62" t="s">
        <v>118</v>
      </c>
      <c r="C107" s="84">
        <v>8.5564632682476084E-3</v>
      </c>
      <c r="D107" s="15">
        <v>4867120</v>
      </c>
      <c r="E107" s="85">
        <v>0</v>
      </c>
      <c r="F107" s="85">
        <v>0</v>
      </c>
      <c r="G107" s="85">
        <v>0</v>
      </c>
      <c r="H107" s="85">
        <v>282346</v>
      </c>
      <c r="I107" s="85">
        <v>282346</v>
      </c>
      <c r="J107" s="85"/>
      <c r="K107" s="85">
        <v>2478040</v>
      </c>
      <c r="L107" s="85">
        <v>0</v>
      </c>
      <c r="M107" s="85">
        <v>3985274</v>
      </c>
      <c r="N107" s="85">
        <v>121001</v>
      </c>
      <c r="O107" s="85">
        <v>6584315</v>
      </c>
      <c r="P107" s="85"/>
      <c r="Q107" s="85">
        <v>-1202975</v>
      </c>
      <c r="R107" s="85"/>
      <c r="S107" s="85">
        <v>29198</v>
      </c>
      <c r="T107" s="85"/>
      <c r="U107" s="85">
        <v>-1173777</v>
      </c>
    </row>
    <row r="108" spans="1:21" ht="15" x14ac:dyDescent="0.25">
      <c r="A108" s="61">
        <v>214</v>
      </c>
      <c r="B108" s="62" t="s">
        <v>119</v>
      </c>
      <c r="C108" s="84">
        <v>8.7844579361841726E-3</v>
      </c>
      <c r="D108" s="15">
        <v>4996810</v>
      </c>
      <c r="E108" s="85">
        <v>0</v>
      </c>
      <c r="F108" s="85">
        <v>0</v>
      </c>
      <c r="G108" s="85">
        <v>0</v>
      </c>
      <c r="H108" s="85">
        <v>335827</v>
      </c>
      <c r="I108" s="85">
        <v>335827</v>
      </c>
      <c r="J108" s="85"/>
      <c r="K108" s="85">
        <v>2544070</v>
      </c>
      <c r="L108" s="85">
        <v>0</v>
      </c>
      <c r="M108" s="85">
        <v>4091465</v>
      </c>
      <c r="N108" s="85">
        <v>71701</v>
      </c>
      <c r="O108" s="85">
        <v>6707236</v>
      </c>
      <c r="P108" s="85"/>
      <c r="Q108" s="85">
        <v>-1235030</v>
      </c>
      <c r="R108" s="85"/>
      <c r="S108" s="85">
        <v>89622</v>
      </c>
      <c r="T108" s="85"/>
      <c r="U108" s="85">
        <v>-1145408</v>
      </c>
    </row>
    <row r="109" spans="1:21" ht="15" x14ac:dyDescent="0.25">
      <c r="A109" s="61">
        <v>215</v>
      </c>
      <c r="B109" s="62" t="s">
        <v>120</v>
      </c>
      <c r="C109" s="84">
        <v>7.3103002535427914E-3</v>
      </c>
      <c r="D109" s="15">
        <v>4158272</v>
      </c>
      <c r="E109" s="85">
        <v>0</v>
      </c>
      <c r="F109" s="85">
        <v>0</v>
      </c>
      <c r="G109" s="85">
        <v>0</v>
      </c>
      <c r="H109" s="85">
        <v>315555</v>
      </c>
      <c r="I109" s="85">
        <v>315555</v>
      </c>
      <c r="J109" s="85"/>
      <c r="K109" s="85">
        <v>2117138</v>
      </c>
      <c r="L109" s="85">
        <v>0</v>
      </c>
      <c r="M109" s="85">
        <v>3404859</v>
      </c>
      <c r="N109" s="85">
        <v>377839</v>
      </c>
      <c r="O109" s="85">
        <v>5899836</v>
      </c>
      <c r="P109" s="85"/>
      <c r="Q109" s="85">
        <v>-1027774</v>
      </c>
      <c r="R109" s="85"/>
      <c r="S109" s="85">
        <v>37665</v>
      </c>
      <c r="T109" s="85"/>
      <c r="U109" s="85">
        <v>-990109</v>
      </c>
    </row>
    <row r="110" spans="1:21" ht="15" x14ac:dyDescent="0.25">
      <c r="A110" s="61">
        <v>216</v>
      </c>
      <c r="B110" s="62" t="s">
        <v>121</v>
      </c>
      <c r="C110" s="84">
        <v>3.6405911170944723E-2</v>
      </c>
      <c r="D110" s="15">
        <v>20708551</v>
      </c>
      <c r="E110" s="85">
        <v>0</v>
      </c>
      <c r="F110" s="85">
        <v>0</v>
      </c>
      <c r="G110" s="85">
        <v>0</v>
      </c>
      <c r="H110" s="85">
        <v>3041581</v>
      </c>
      <c r="I110" s="85">
        <v>3041581</v>
      </c>
      <c r="J110" s="85"/>
      <c r="K110" s="85">
        <v>10543528</v>
      </c>
      <c r="L110" s="85">
        <v>0</v>
      </c>
      <c r="M110" s="85">
        <v>16956483</v>
      </c>
      <c r="N110" s="85">
        <v>0</v>
      </c>
      <c r="O110" s="85">
        <v>27500011</v>
      </c>
      <c r="P110" s="85"/>
      <c r="Q110" s="85">
        <v>-5118401</v>
      </c>
      <c r="R110" s="85"/>
      <c r="S110" s="85">
        <v>810705</v>
      </c>
      <c r="T110" s="85"/>
      <c r="U110" s="85">
        <v>-4307696</v>
      </c>
    </row>
    <row r="111" spans="1:21" ht="15" x14ac:dyDescent="0.25">
      <c r="A111" s="61">
        <v>217</v>
      </c>
      <c r="B111" s="62" t="s">
        <v>122</v>
      </c>
      <c r="C111" s="84">
        <v>1.5114060591334537E-2</v>
      </c>
      <c r="D111" s="15">
        <v>8597237</v>
      </c>
      <c r="E111" s="85">
        <v>0</v>
      </c>
      <c r="F111" s="85">
        <v>0</v>
      </c>
      <c r="G111" s="85">
        <v>0</v>
      </c>
      <c r="H111" s="85">
        <v>1504796</v>
      </c>
      <c r="I111" s="85">
        <v>1504796</v>
      </c>
      <c r="J111" s="85"/>
      <c r="K111" s="85">
        <v>4377188</v>
      </c>
      <c r="L111" s="85">
        <v>0</v>
      </c>
      <c r="M111" s="85">
        <v>7039552</v>
      </c>
      <c r="N111" s="85">
        <v>396785</v>
      </c>
      <c r="O111" s="85">
        <v>11813525</v>
      </c>
      <c r="P111" s="85"/>
      <c r="Q111" s="85">
        <v>-2124925</v>
      </c>
      <c r="R111" s="85"/>
      <c r="S111" s="85">
        <v>226676</v>
      </c>
      <c r="T111" s="85"/>
      <c r="U111" s="85">
        <v>-1898249</v>
      </c>
    </row>
    <row r="112" spans="1:21" ht="15" x14ac:dyDescent="0.25">
      <c r="A112" s="61">
        <v>218</v>
      </c>
      <c r="B112" s="62" t="s">
        <v>123</v>
      </c>
      <c r="C112" s="84">
        <v>1.5139732765382288E-3</v>
      </c>
      <c r="D112" s="15">
        <v>861182</v>
      </c>
      <c r="E112" s="85">
        <v>0</v>
      </c>
      <c r="F112" s="85">
        <v>0</v>
      </c>
      <c r="G112" s="85">
        <v>0</v>
      </c>
      <c r="H112" s="85">
        <v>27768</v>
      </c>
      <c r="I112" s="85">
        <v>27768</v>
      </c>
      <c r="J112" s="85"/>
      <c r="K112" s="85">
        <v>438462</v>
      </c>
      <c r="L112" s="85">
        <v>0</v>
      </c>
      <c r="M112" s="85">
        <v>705151</v>
      </c>
      <c r="N112" s="85">
        <v>104046</v>
      </c>
      <c r="O112" s="85">
        <v>1247659</v>
      </c>
      <c r="P112" s="85"/>
      <c r="Q112" s="85">
        <v>-212855</v>
      </c>
      <c r="R112" s="85"/>
      <c r="S112" s="85">
        <v>-24025</v>
      </c>
      <c r="T112" s="85"/>
      <c r="U112" s="85">
        <v>-236880</v>
      </c>
    </row>
    <row r="113" spans="1:21" ht="15" x14ac:dyDescent="0.25">
      <c r="A113" s="61">
        <v>219</v>
      </c>
      <c r="B113" s="62" t="s">
        <v>124</v>
      </c>
      <c r="C113" s="84">
        <v>0</v>
      </c>
      <c r="D113" s="15">
        <v>0</v>
      </c>
      <c r="E113" s="85">
        <v>0</v>
      </c>
      <c r="F113" s="85">
        <v>0</v>
      </c>
      <c r="G113" s="85">
        <v>0</v>
      </c>
      <c r="H113" s="85">
        <v>0</v>
      </c>
      <c r="I113" s="85">
        <v>0</v>
      </c>
      <c r="J113" s="85"/>
      <c r="K113" s="85">
        <v>0</v>
      </c>
      <c r="L113" s="85">
        <v>0</v>
      </c>
      <c r="M113" s="85">
        <v>0</v>
      </c>
      <c r="N113" s="85">
        <v>0</v>
      </c>
      <c r="O113" s="85">
        <v>0</v>
      </c>
      <c r="P113" s="85"/>
      <c r="Q113" s="85">
        <v>0</v>
      </c>
      <c r="R113" s="85"/>
      <c r="S113" s="85">
        <v>0</v>
      </c>
      <c r="T113" s="85"/>
      <c r="U113" s="85">
        <v>0</v>
      </c>
    </row>
    <row r="114" spans="1:21" ht="15" x14ac:dyDescent="0.25">
      <c r="A114" s="61">
        <v>220</v>
      </c>
      <c r="B114" s="62" t="s">
        <v>125</v>
      </c>
      <c r="C114" s="84">
        <v>0</v>
      </c>
      <c r="D114" s="15">
        <v>0</v>
      </c>
      <c r="E114" s="85">
        <v>0</v>
      </c>
      <c r="F114" s="85">
        <v>0</v>
      </c>
      <c r="G114" s="85">
        <v>0</v>
      </c>
      <c r="H114" s="85">
        <v>0</v>
      </c>
      <c r="I114" s="85">
        <v>0</v>
      </c>
      <c r="J114" s="85"/>
      <c r="K114" s="85">
        <v>0</v>
      </c>
      <c r="L114" s="85">
        <v>0</v>
      </c>
      <c r="M114" s="85">
        <v>0</v>
      </c>
      <c r="N114" s="85">
        <v>0</v>
      </c>
      <c r="O114" s="85">
        <v>0</v>
      </c>
      <c r="P114" s="85"/>
      <c r="Q114" s="85">
        <v>0</v>
      </c>
      <c r="R114" s="85"/>
      <c r="S114" s="85">
        <v>0</v>
      </c>
      <c r="T114" s="85"/>
      <c r="U114" s="85">
        <v>0</v>
      </c>
    </row>
    <row r="115" spans="1:21" ht="15" x14ac:dyDescent="0.25">
      <c r="A115" s="61">
        <v>221</v>
      </c>
      <c r="B115" s="62" t="s">
        <v>126</v>
      </c>
      <c r="C115" s="84">
        <v>2.536406953278101E-2</v>
      </c>
      <c r="D115" s="15">
        <v>14427687</v>
      </c>
      <c r="E115" s="85">
        <v>0</v>
      </c>
      <c r="F115" s="85">
        <v>0</v>
      </c>
      <c r="G115" s="85">
        <v>0</v>
      </c>
      <c r="H115" s="85">
        <v>744100</v>
      </c>
      <c r="I115" s="85">
        <v>744100</v>
      </c>
      <c r="J115" s="85"/>
      <c r="K115" s="85">
        <v>7345696</v>
      </c>
      <c r="L115" s="85">
        <v>0</v>
      </c>
      <c r="M115" s="85">
        <v>11813615</v>
      </c>
      <c r="N115" s="85">
        <v>0</v>
      </c>
      <c r="O115" s="85">
        <v>19159311</v>
      </c>
      <c r="P115" s="85"/>
      <c r="Q115" s="85">
        <v>-3566000</v>
      </c>
      <c r="R115" s="85"/>
      <c r="S115" s="85">
        <v>237929</v>
      </c>
      <c r="T115" s="85"/>
      <c r="U115" s="85">
        <v>-3328071</v>
      </c>
    </row>
    <row r="116" spans="1:21" ht="15" x14ac:dyDescent="0.25">
      <c r="A116" s="61">
        <v>222</v>
      </c>
      <c r="B116" s="62" t="s">
        <v>127</v>
      </c>
      <c r="C116" s="84">
        <v>1.8056705557117231E-3</v>
      </c>
      <c r="D116" s="15">
        <v>1027108</v>
      </c>
      <c r="E116" s="85">
        <v>0</v>
      </c>
      <c r="F116" s="85">
        <v>0</v>
      </c>
      <c r="G116" s="85">
        <v>0</v>
      </c>
      <c r="H116" s="85">
        <v>100379</v>
      </c>
      <c r="I116" s="85">
        <v>100379</v>
      </c>
      <c r="J116" s="85"/>
      <c r="K116" s="85">
        <v>522941</v>
      </c>
      <c r="L116" s="85">
        <v>0</v>
      </c>
      <c r="M116" s="85">
        <v>841012</v>
      </c>
      <c r="N116" s="85">
        <v>162979</v>
      </c>
      <c r="O116" s="85">
        <v>1526932</v>
      </c>
      <c r="P116" s="85"/>
      <c r="Q116" s="85">
        <v>-253864</v>
      </c>
      <c r="R116" s="85"/>
      <c r="S116" s="85">
        <v>247</v>
      </c>
      <c r="T116" s="85"/>
      <c r="U116" s="85">
        <v>-253617</v>
      </c>
    </row>
    <row r="117" spans="1:21" ht="15" x14ac:dyDescent="0.25">
      <c r="A117" s="61">
        <v>223</v>
      </c>
      <c r="B117" s="62" t="s">
        <v>128</v>
      </c>
      <c r="C117" s="84">
        <v>2.4643349058904355E-3</v>
      </c>
      <c r="D117" s="15">
        <v>1401773</v>
      </c>
      <c r="E117" s="85">
        <v>0</v>
      </c>
      <c r="F117" s="85">
        <v>0</v>
      </c>
      <c r="G117" s="85">
        <v>0</v>
      </c>
      <c r="H117" s="85">
        <v>398811</v>
      </c>
      <c r="I117" s="85">
        <v>398811</v>
      </c>
      <c r="J117" s="85"/>
      <c r="K117" s="85">
        <v>713697</v>
      </c>
      <c r="L117" s="85">
        <v>0</v>
      </c>
      <c r="M117" s="85">
        <v>1147793</v>
      </c>
      <c r="N117" s="85">
        <v>10818</v>
      </c>
      <c r="O117" s="85">
        <v>1872308</v>
      </c>
      <c r="P117" s="85"/>
      <c r="Q117" s="85">
        <v>-346467</v>
      </c>
      <c r="R117" s="85"/>
      <c r="S117" s="85">
        <v>83106</v>
      </c>
      <c r="T117" s="85"/>
      <c r="U117" s="85">
        <v>-263361</v>
      </c>
    </row>
    <row r="118" spans="1:21" ht="15" x14ac:dyDescent="0.25">
      <c r="A118" s="61">
        <v>226</v>
      </c>
      <c r="B118" s="62" t="s">
        <v>129</v>
      </c>
      <c r="C118" s="84">
        <v>1.3395942908516563E-4</v>
      </c>
      <c r="D118" s="15">
        <v>76199</v>
      </c>
      <c r="E118" s="85">
        <v>0</v>
      </c>
      <c r="F118" s="85">
        <v>0</v>
      </c>
      <c r="G118" s="85">
        <v>0</v>
      </c>
      <c r="H118" s="85">
        <v>26542</v>
      </c>
      <c r="I118" s="85">
        <v>26542</v>
      </c>
      <c r="J118" s="85"/>
      <c r="K118" s="85">
        <v>38796</v>
      </c>
      <c r="L118" s="85">
        <v>0</v>
      </c>
      <c r="M118" s="85">
        <v>62393</v>
      </c>
      <c r="N118" s="85">
        <v>7651</v>
      </c>
      <c r="O118" s="85">
        <v>108840</v>
      </c>
      <c r="P118" s="85"/>
      <c r="Q118" s="85">
        <v>-18834</v>
      </c>
      <c r="R118" s="85"/>
      <c r="S118" s="85">
        <v>6273</v>
      </c>
      <c r="T118" s="85"/>
      <c r="U118" s="85">
        <v>-12561</v>
      </c>
    </row>
    <row r="119" spans="1:21" ht="15" x14ac:dyDescent="0.25">
      <c r="A119" s="61">
        <v>229</v>
      </c>
      <c r="B119" s="62" t="s">
        <v>130</v>
      </c>
      <c r="C119" s="84">
        <v>9.372186323730684E-3</v>
      </c>
      <c r="D119" s="15">
        <v>5331125</v>
      </c>
      <c r="E119" s="85">
        <v>0</v>
      </c>
      <c r="F119" s="85">
        <v>0</v>
      </c>
      <c r="G119" s="85">
        <v>0</v>
      </c>
      <c r="H119" s="85">
        <v>36876</v>
      </c>
      <c r="I119" s="85">
        <v>36876</v>
      </c>
      <c r="J119" s="85"/>
      <c r="K119" s="85">
        <v>2714282</v>
      </c>
      <c r="L119" s="85">
        <v>0</v>
      </c>
      <c r="M119" s="85">
        <v>4365207</v>
      </c>
      <c r="N119" s="85">
        <v>583571</v>
      </c>
      <c r="O119" s="85">
        <v>7663060</v>
      </c>
      <c r="P119" s="85"/>
      <c r="Q119" s="85">
        <v>-1317660</v>
      </c>
      <c r="R119" s="85"/>
      <c r="S119" s="85">
        <v>-179026</v>
      </c>
      <c r="T119" s="85"/>
      <c r="U119" s="85">
        <v>-1496686</v>
      </c>
    </row>
    <row r="120" spans="1:21" ht="15" x14ac:dyDescent="0.25">
      <c r="A120" s="61">
        <v>230</v>
      </c>
      <c r="B120" s="62" t="s">
        <v>131</v>
      </c>
      <c r="C120" s="84">
        <v>0</v>
      </c>
      <c r="D120" s="15">
        <v>0</v>
      </c>
      <c r="E120" s="85">
        <v>0</v>
      </c>
      <c r="F120" s="85">
        <v>0</v>
      </c>
      <c r="G120" s="85">
        <v>0</v>
      </c>
      <c r="H120" s="85">
        <v>0</v>
      </c>
      <c r="I120" s="85">
        <v>0</v>
      </c>
      <c r="J120" s="85"/>
      <c r="K120" s="85">
        <v>0</v>
      </c>
      <c r="L120" s="85">
        <v>0</v>
      </c>
      <c r="M120" s="85">
        <v>0</v>
      </c>
      <c r="N120" s="85">
        <v>0</v>
      </c>
      <c r="O120" s="85">
        <v>0</v>
      </c>
      <c r="P120" s="85"/>
      <c r="Q120" s="85">
        <v>0</v>
      </c>
      <c r="R120" s="85"/>
      <c r="S120" s="85">
        <v>0</v>
      </c>
      <c r="T120" s="85"/>
      <c r="U120" s="85">
        <v>0</v>
      </c>
    </row>
    <row r="121" spans="1:21" ht="15" x14ac:dyDescent="0.25">
      <c r="A121" s="61">
        <v>231</v>
      </c>
      <c r="B121" s="62" t="s">
        <v>132</v>
      </c>
      <c r="C121" s="84">
        <v>0</v>
      </c>
      <c r="D121" s="15">
        <v>0</v>
      </c>
      <c r="E121" s="85">
        <v>0</v>
      </c>
      <c r="F121" s="85">
        <v>0</v>
      </c>
      <c r="G121" s="85">
        <v>0</v>
      </c>
      <c r="H121" s="85">
        <v>0</v>
      </c>
      <c r="I121" s="85">
        <v>0</v>
      </c>
      <c r="J121" s="85"/>
      <c r="K121" s="85">
        <v>0</v>
      </c>
      <c r="L121" s="85">
        <v>0</v>
      </c>
      <c r="M121" s="85">
        <v>0</v>
      </c>
      <c r="N121" s="85">
        <v>0</v>
      </c>
      <c r="O121" s="85">
        <v>0</v>
      </c>
      <c r="P121" s="85"/>
      <c r="Q121" s="85">
        <v>0</v>
      </c>
      <c r="R121" s="85"/>
      <c r="S121" s="85">
        <v>0</v>
      </c>
      <c r="T121" s="85"/>
      <c r="U121" s="85">
        <v>0</v>
      </c>
    </row>
    <row r="122" spans="1:21" ht="15" x14ac:dyDescent="0.25">
      <c r="A122" s="61">
        <v>232</v>
      </c>
      <c r="B122" s="62" t="s">
        <v>133</v>
      </c>
      <c r="C122" s="84">
        <v>0</v>
      </c>
      <c r="D122" s="15">
        <v>0</v>
      </c>
      <c r="E122" s="85">
        <v>0</v>
      </c>
      <c r="F122" s="85">
        <v>0</v>
      </c>
      <c r="G122" s="85">
        <v>0</v>
      </c>
      <c r="H122" s="85">
        <v>0</v>
      </c>
      <c r="I122" s="85">
        <v>0</v>
      </c>
      <c r="J122" s="85"/>
      <c r="K122" s="85">
        <v>0</v>
      </c>
      <c r="L122" s="85">
        <v>0</v>
      </c>
      <c r="M122" s="85">
        <v>0</v>
      </c>
      <c r="N122" s="85">
        <v>0</v>
      </c>
      <c r="O122" s="85">
        <v>0</v>
      </c>
      <c r="P122" s="85"/>
      <c r="Q122" s="85">
        <v>0</v>
      </c>
      <c r="R122" s="85"/>
      <c r="S122" s="85">
        <v>0</v>
      </c>
      <c r="T122" s="85"/>
      <c r="U122" s="85">
        <v>0</v>
      </c>
    </row>
    <row r="123" spans="1:21" ht="15" x14ac:dyDescent="0.25">
      <c r="A123" s="61">
        <v>233</v>
      </c>
      <c r="B123" s="62" t="s">
        <v>134</v>
      </c>
      <c r="C123" s="84">
        <v>8.2913303237974794E-5</v>
      </c>
      <c r="D123" s="15">
        <v>47161</v>
      </c>
      <c r="E123" s="85">
        <v>0</v>
      </c>
      <c r="F123" s="85">
        <v>0</v>
      </c>
      <c r="G123" s="85">
        <v>0</v>
      </c>
      <c r="H123" s="85">
        <v>4776</v>
      </c>
      <c r="I123" s="85">
        <v>4776</v>
      </c>
      <c r="J123" s="85"/>
      <c r="K123" s="85">
        <v>24013</v>
      </c>
      <c r="L123" s="85">
        <v>0</v>
      </c>
      <c r="M123" s="85">
        <v>38618</v>
      </c>
      <c r="N123" s="85">
        <v>18997</v>
      </c>
      <c r="O123" s="85">
        <v>81628</v>
      </c>
      <c r="P123" s="85"/>
      <c r="Q123" s="85">
        <v>-11657</v>
      </c>
      <c r="R123" s="85"/>
      <c r="S123" s="85">
        <v>-2578</v>
      </c>
      <c r="T123" s="85"/>
      <c r="U123" s="85">
        <v>-14235</v>
      </c>
    </row>
    <row r="124" spans="1:21" ht="15" x14ac:dyDescent="0.25">
      <c r="A124" s="61">
        <v>234</v>
      </c>
      <c r="B124" s="62" t="s">
        <v>135</v>
      </c>
      <c r="C124" s="84">
        <v>8.5758109587044597E-4</v>
      </c>
      <c r="D124" s="15">
        <v>487811</v>
      </c>
      <c r="E124" s="85">
        <v>0</v>
      </c>
      <c r="F124" s="85">
        <v>0</v>
      </c>
      <c r="G124" s="85">
        <v>0</v>
      </c>
      <c r="H124" s="85">
        <v>102308</v>
      </c>
      <c r="I124" s="85">
        <v>102308</v>
      </c>
      <c r="J124" s="85"/>
      <c r="K124" s="85">
        <v>248364</v>
      </c>
      <c r="L124" s="85">
        <v>0</v>
      </c>
      <c r="M124" s="85">
        <v>399429</v>
      </c>
      <c r="N124" s="85">
        <v>27744</v>
      </c>
      <c r="O124" s="85">
        <v>675537</v>
      </c>
      <c r="P124" s="85"/>
      <c r="Q124" s="85">
        <v>-120569</v>
      </c>
      <c r="R124" s="85"/>
      <c r="S124" s="85">
        <v>12117</v>
      </c>
      <c r="T124" s="85"/>
      <c r="U124" s="85">
        <v>-108452</v>
      </c>
    </row>
    <row r="125" spans="1:21" ht="15" x14ac:dyDescent="0.25">
      <c r="A125" s="61">
        <v>236</v>
      </c>
      <c r="B125" s="62" t="s">
        <v>136</v>
      </c>
      <c r="C125" s="84">
        <v>6.9565168613752351E-2</v>
      </c>
      <c r="D125" s="15">
        <v>39570323</v>
      </c>
      <c r="E125" s="85">
        <v>0</v>
      </c>
      <c r="F125" s="85">
        <v>0</v>
      </c>
      <c r="G125" s="85">
        <v>0</v>
      </c>
      <c r="H125" s="85">
        <v>5606566</v>
      </c>
      <c r="I125" s="85">
        <v>5606566</v>
      </c>
      <c r="J125" s="85"/>
      <c r="K125" s="85">
        <v>20146791</v>
      </c>
      <c r="L125" s="85">
        <v>0</v>
      </c>
      <c r="M125" s="85">
        <v>32400799</v>
      </c>
      <c r="N125" s="85">
        <v>0</v>
      </c>
      <c r="O125" s="85">
        <v>52547590</v>
      </c>
      <c r="P125" s="85"/>
      <c r="Q125" s="85">
        <v>-9780348</v>
      </c>
      <c r="R125" s="85"/>
      <c r="S125" s="85">
        <v>1447125</v>
      </c>
      <c r="T125" s="85"/>
      <c r="U125" s="85">
        <v>-8333223</v>
      </c>
    </row>
    <row r="126" spans="1:21" ht="15" x14ac:dyDescent="0.25">
      <c r="A126" s="61">
        <v>238</v>
      </c>
      <c r="B126" s="62" t="s">
        <v>137</v>
      </c>
      <c r="C126" s="84">
        <v>2.279128865412997E-3</v>
      </c>
      <c r="D126" s="15">
        <v>1296423</v>
      </c>
      <c r="E126" s="85">
        <v>0</v>
      </c>
      <c r="F126" s="85">
        <v>0</v>
      </c>
      <c r="G126" s="85">
        <v>0</v>
      </c>
      <c r="H126" s="85">
        <v>376129</v>
      </c>
      <c r="I126" s="85">
        <v>376129</v>
      </c>
      <c r="J126" s="85"/>
      <c r="K126" s="85">
        <v>660059</v>
      </c>
      <c r="L126" s="85">
        <v>0</v>
      </c>
      <c r="M126" s="85">
        <v>1061531</v>
      </c>
      <c r="N126" s="85">
        <v>0</v>
      </c>
      <c r="O126" s="85">
        <v>1721590</v>
      </c>
      <c r="P126" s="85"/>
      <c r="Q126" s="85">
        <v>-320428</v>
      </c>
      <c r="R126" s="85"/>
      <c r="S126" s="85">
        <v>104742</v>
      </c>
      <c r="T126" s="85"/>
      <c r="U126" s="85">
        <v>-215686</v>
      </c>
    </row>
    <row r="127" spans="1:21" ht="15" x14ac:dyDescent="0.25">
      <c r="A127" s="61">
        <v>239</v>
      </c>
      <c r="B127" s="62" t="s">
        <v>138</v>
      </c>
      <c r="C127" s="84">
        <v>3.6822094101841818E-4</v>
      </c>
      <c r="D127" s="15">
        <v>209450</v>
      </c>
      <c r="E127" s="85">
        <v>0</v>
      </c>
      <c r="F127" s="85">
        <v>0</v>
      </c>
      <c r="G127" s="85">
        <v>0</v>
      </c>
      <c r="H127" s="85">
        <v>52465</v>
      </c>
      <c r="I127" s="85">
        <v>52465</v>
      </c>
      <c r="J127" s="85"/>
      <c r="K127" s="85">
        <v>106641</v>
      </c>
      <c r="L127" s="85">
        <v>0</v>
      </c>
      <c r="M127" s="85">
        <v>171503</v>
      </c>
      <c r="N127" s="85">
        <v>0</v>
      </c>
      <c r="O127" s="85">
        <v>278144</v>
      </c>
      <c r="P127" s="85"/>
      <c r="Q127" s="85">
        <v>-51770</v>
      </c>
      <c r="R127" s="85"/>
      <c r="S127" s="85">
        <v>12561</v>
      </c>
      <c r="T127" s="85"/>
      <c r="U127" s="85">
        <v>-39209</v>
      </c>
    </row>
    <row r="128" spans="1:21" ht="15" x14ac:dyDescent="0.25">
      <c r="A128" s="61">
        <v>241</v>
      </c>
      <c r="B128" s="62" t="s">
        <v>139</v>
      </c>
      <c r="C128" s="84">
        <v>1.2334864807605696E-3</v>
      </c>
      <c r="D128" s="15">
        <v>701639</v>
      </c>
      <c r="E128" s="85">
        <v>0</v>
      </c>
      <c r="F128" s="85">
        <v>0</v>
      </c>
      <c r="G128" s="85">
        <v>0</v>
      </c>
      <c r="H128" s="85">
        <v>169403</v>
      </c>
      <c r="I128" s="85">
        <v>169403</v>
      </c>
      <c r="J128" s="85"/>
      <c r="K128" s="85">
        <v>357230</v>
      </c>
      <c r="L128" s="85">
        <v>0</v>
      </c>
      <c r="M128" s="85">
        <v>574511</v>
      </c>
      <c r="N128" s="85">
        <v>138431</v>
      </c>
      <c r="O128" s="85">
        <v>1070172</v>
      </c>
      <c r="P128" s="85"/>
      <c r="Q128" s="85">
        <v>-173419</v>
      </c>
      <c r="R128" s="85"/>
      <c r="S128" s="85">
        <v>30209</v>
      </c>
      <c r="T128" s="85"/>
      <c r="U128" s="85">
        <v>-143210</v>
      </c>
    </row>
    <row r="129" spans="1:21" ht="15" x14ac:dyDescent="0.25">
      <c r="A129" s="61">
        <v>242</v>
      </c>
      <c r="B129" s="62" t="s">
        <v>140</v>
      </c>
      <c r="C129" s="84">
        <v>9.8974308850830767E-3</v>
      </c>
      <c r="D129" s="15">
        <v>5629893</v>
      </c>
      <c r="E129" s="85">
        <v>0</v>
      </c>
      <c r="F129" s="85">
        <v>0</v>
      </c>
      <c r="G129" s="85">
        <v>0</v>
      </c>
      <c r="H129" s="85">
        <v>734408</v>
      </c>
      <c r="I129" s="85">
        <v>734408</v>
      </c>
      <c r="J129" s="85"/>
      <c r="K129" s="85">
        <v>2866398</v>
      </c>
      <c r="L129" s="85">
        <v>0</v>
      </c>
      <c r="M129" s="85">
        <v>4609845</v>
      </c>
      <c r="N129" s="85">
        <v>0</v>
      </c>
      <c r="O129" s="85">
        <v>7476243</v>
      </c>
      <c r="P129" s="85"/>
      <c r="Q129" s="85">
        <v>-1391506</v>
      </c>
      <c r="R129" s="85"/>
      <c r="S129" s="85">
        <v>206113</v>
      </c>
      <c r="T129" s="85"/>
      <c r="U129" s="85">
        <v>-1185393</v>
      </c>
    </row>
    <row r="130" spans="1:21" ht="15" x14ac:dyDescent="0.25">
      <c r="A130" s="61">
        <v>245</v>
      </c>
      <c r="B130" s="62" t="s">
        <v>141</v>
      </c>
      <c r="C130" s="84">
        <v>5.2967696261158016E-4</v>
      </c>
      <c r="D130" s="15">
        <v>301293</v>
      </c>
      <c r="E130" s="85">
        <v>0</v>
      </c>
      <c r="F130" s="85">
        <v>0</v>
      </c>
      <c r="G130" s="85">
        <v>0</v>
      </c>
      <c r="H130" s="85">
        <v>97351</v>
      </c>
      <c r="I130" s="85">
        <v>97351</v>
      </c>
      <c r="J130" s="85"/>
      <c r="K130" s="85">
        <v>153400</v>
      </c>
      <c r="L130" s="85">
        <v>0</v>
      </c>
      <c r="M130" s="85">
        <v>246703</v>
      </c>
      <c r="N130" s="85">
        <v>5362</v>
      </c>
      <c r="O130" s="85">
        <v>405465</v>
      </c>
      <c r="P130" s="85"/>
      <c r="Q130" s="85">
        <v>-74469</v>
      </c>
      <c r="R130" s="85"/>
      <c r="S130" s="85">
        <v>27888</v>
      </c>
      <c r="T130" s="85"/>
      <c r="U130" s="85">
        <v>-46581</v>
      </c>
    </row>
    <row r="131" spans="1:21" ht="15" x14ac:dyDescent="0.25">
      <c r="A131" s="61">
        <v>246</v>
      </c>
      <c r="B131" s="62" t="s">
        <v>142</v>
      </c>
      <c r="C131" s="84">
        <v>0</v>
      </c>
      <c r="D131" s="15">
        <v>0</v>
      </c>
      <c r="E131" s="85">
        <v>0</v>
      </c>
      <c r="F131" s="85">
        <v>0</v>
      </c>
      <c r="G131" s="85">
        <v>0</v>
      </c>
      <c r="H131" s="85">
        <v>0</v>
      </c>
      <c r="I131" s="85">
        <v>0</v>
      </c>
      <c r="J131" s="85"/>
      <c r="K131" s="85">
        <v>0</v>
      </c>
      <c r="L131" s="85">
        <v>0</v>
      </c>
      <c r="M131" s="85">
        <v>0</v>
      </c>
      <c r="N131" s="85">
        <v>337</v>
      </c>
      <c r="O131" s="85">
        <v>337</v>
      </c>
      <c r="P131" s="85"/>
      <c r="Q131" s="85">
        <v>0</v>
      </c>
      <c r="R131" s="85"/>
      <c r="S131" s="85">
        <v>-139</v>
      </c>
      <c r="T131" s="85"/>
      <c r="U131" s="85">
        <v>-139</v>
      </c>
    </row>
    <row r="132" spans="1:21" ht="15" x14ac:dyDescent="0.25">
      <c r="A132" s="61">
        <v>247</v>
      </c>
      <c r="B132" s="62" t="s">
        <v>143</v>
      </c>
      <c r="C132" s="84">
        <v>4.1845010497652865E-2</v>
      </c>
      <c r="D132" s="15">
        <v>23802438</v>
      </c>
      <c r="E132" s="85">
        <v>0</v>
      </c>
      <c r="F132" s="85">
        <v>0</v>
      </c>
      <c r="G132" s="85">
        <v>0</v>
      </c>
      <c r="H132" s="85">
        <v>3206554</v>
      </c>
      <c r="I132" s="85">
        <v>3206554</v>
      </c>
      <c r="J132" s="85"/>
      <c r="K132" s="85">
        <v>12118747</v>
      </c>
      <c r="L132" s="85">
        <v>0</v>
      </c>
      <c r="M132" s="85">
        <v>19489808</v>
      </c>
      <c r="N132" s="85">
        <v>127029</v>
      </c>
      <c r="O132" s="85">
        <v>31735584</v>
      </c>
      <c r="P132" s="85"/>
      <c r="Q132" s="85">
        <v>-5883098</v>
      </c>
      <c r="R132" s="85"/>
      <c r="S132" s="85">
        <v>688863</v>
      </c>
      <c r="T132" s="85"/>
      <c r="U132" s="85">
        <v>-5194235</v>
      </c>
    </row>
    <row r="133" spans="1:21" ht="15" x14ac:dyDescent="0.25">
      <c r="A133" s="61">
        <v>261</v>
      </c>
      <c r="B133" s="62" t="s">
        <v>144</v>
      </c>
      <c r="C133" s="84">
        <v>2.2469400757936437E-3</v>
      </c>
      <c r="D133" s="15">
        <v>1278116</v>
      </c>
      <c r="E133" s="85">
        <v>0</v>
      </c>
      <c r="F133" s="85">
        <v>0</v>
      </c>
      <c r="G133" s="85">
        <v>0</v>
      </c>
      <c r="H133" s="85">
        <v>202548</v>
      </c>
      <c r="I133" s="85">
        <v>202548</v>
      </c>
      <c r="J133" s="85"/>
      <c r="K133" s="85">
        <v>650737</v>
      </c>
      <c r="L133" s="85">
        <v>0</v>
      </c>
      <c r="M133" s="85">
        <v>1046539</v>
      </c>
      <c r="N133" s="85">
        <v>407380</v>
      </c>
      <c r="O133" s="85">
        <v>2104656</v>
      </c>
      <c r="P133" s="85"/>
      <c r="Q133" s="85">
        <v>-315903</v>
      </c>
      <c r="R133" s="85"/>
      <c r="S133" s="85">
        <v>-7112</v>
      </c>
      <c r="T133" s="85"/>
      <c r="U133" s="85">
        <v>-323015</v>
      </c>
    </row>
    <row r="134" spans="1:21" ht="15" x14ac:dyDescent="0.25">
      <c r="A134" s="61">
        <v>262</v>
      </c>
      <c r="B134" s="62" t="s">
        <v>145</v>
      </c>
      <c r="C134" s="84">
        <v>8.4860134830622314E-3</v>
      </c>
      <c r="D134" s="15">
        <v>4827047</v>
      </c>
      <c r="E134" s="85">
        <v>0</v>
      </c>
      <c r="F134" s="85">
        <v>0</v>
      </c>
      <c r="G134" s="85">
        <v>0</v>
      </c>
      <c r="H134" s="85">
        <v>51655</v>
      </c>
      <c r="I134" s="85">
        <v>51655</v>
      </c>
      <c r="J134" s="85"/>
      <c r="K134" s="85">
        <v>2457637</v>
      </c>
      <c r="L134" s="85">
        <v>0</v>
      </c>
      <c r="M134" s="85">
        <v>3952461</v>
      </c>
      <c r="N134" s="85">
        <v>829995</v>
      </c>
      <c r="O134" s="85">
        <v>7240093</v>
      </c>
      <c r="P134" s="85"/>
      <c r="Q134" s="85">
        <v>-1193070</v>
      </c>
      <c r="R134" s="85"/>
      <c r="S134" s="85">
        <v>-158654</v>
      </c>
      <c r="T134" s="85"/>
      <c r="U134" s="85">
        <v>-1351724</v>
      </c>
    </row>
    <row r="135" spans="1:21" ht="15" x14ac:dyDescent="0.25">
      <c r="A135" s="61">
        <v>263</v>
      </c>
      <c r="B135" s="62" t="s">
        <v>146</v>
      </c>
      <c r="C135" s="84">
        <v>1.784630433111805E-4</v>
      </c>
      <c r="D135" s="15">
        <v>101515</v>
      </c>
      <c r="E135" s="85">
        <v>0</v>
      </c>
      <c r="F135" s="85">
        <v>0</v>
      </c>
      <c r="G135" s="85">
        <v>0</v>
      </c>
      <c r="H135" s="85">
        <v>23197</v>
      </c>
      <c r="I135" s="85">
        <v>23197</v>
      </c>
      <c r="J135" s="85"/>
      <c r="K135" s="85">
        <v>51685</v>
      </c>
      <c r="L135" s="85">
        <v>0</v>
      </c>
      <c r="M135" s="85">
        <v>83121</v>
      </c>
      <c r="N135" s="85">
        <v>74079</v>
      </c>
      <c r="O135" s="85">
        <v>208885</v>
      </c>
      <c r="P135" s="85"/>
      <c r="Q135" s="85">
        <v>-25091</v>
      </c>
      <c r="R135" s="85"/>
      <c r="S135" s="85">
        <v>-6836</v>
      </c>
      <c r="T135" s="85"/>
      <c r="U135" s="85">
        <v>-31927</v>
      </c>
    </row>
    <row r="136" spans="1:21" ht="15" x14ac:dyDescent="0.25">
      <c r="A136" s="61">
        <v>268</v>
      </c>
      <c r="B136" s="62" t="s">
        <v>147</v>
      </c>
      <c r="C136" s="84">
        <v>3.2553205511797055E-3</v>
      </c>
      <c r="D136" s="15">
        <v>1851702</v>
      </c>
      <c r="E136" s="85">
        <v>0</v>
      </c>
      <c r="F136" s="85">
        <v>0</v>
      </c>
      <c r="G136" s="85">
        <v>0</v>
      </c>
      <c r="H136" s="85">
        <v>38676</v>
      </c>
      <c r="I136" s="85">
        <v>38676</v>
      </c>
      <c r="J136" s="85"/>
      <c r="K136" s="85">
        <v>942774</v>
      </c>
      <c r="L136" s="85">
        <v>0</v>
      </c>
      <c r="M136" s="85">
        <v>1516204</v>
      </c>
      <c r="N136" s="85">
        <v>111343</v>
      </c>
      <c r="O136" s="85">
        <v>2570321</v>
      </c>
      <c r="P136" s="85"/>
      <c r="Q136" s="85">
        <v>-457674</v>
      </c>
      <c r="R136" s="85"/>
      <c r="S136" s="85">
        <v>-17926</v>
      </c>
      <c r="T136" s="85"/>
      <c r="U136" s="85">
        <v>-475600</v>
      </c>
    </row>
    <row r="137" spans="1:21" ht="15" x14ac:dyDescent="0.25">
      <c r="A137" s="61">
        <v>270</v>
      </c>
      <c r="B137" s="62" t="s">
        <v>148</v>
      </c>
      <c r="C137" s="84">
        <v>1.0555839616191809E-3</v>
      </c>
      <c r="D137" s="15">
        <v>600440</v>
      </c>
      <c r="E137" s="85">
        <v>0</v>
      </c>
      <c r="F137" s="85">
        <v>0</v>
      </c>
      <c r="G137" s="85">
        <v>0</v>
      </c>
      <c r="H137" s="85">
        <v>1025173</v>
      </c>
      <c r="I137" s="85">
        <v>1025173</v>
      </c>
      <c r="J137" s="85"/>
      <c r="K137" s="85">
        <v>305708</v>
      </c>
      <c r="L137" s="85">
        <v>0</v>
      </c>
      <c r="M137" s="85">
        <v>491651</v>
      </c>
      <c r="N137" s="85">
        <v>0</v>
      </c>
      <c r="O137" s="85">
        <v>797359</v>
      </c>
      <c r="P137" s="85"/>
      <c r="Q137" s="85">
        <v>-148408</v>
      </c>
      <c r="R137" s="85"/>
      <c r="S137" s="85">
        <v>272991</v>
      </c>
      <c r="T137" s="85"/>
      <c r="U137" s="85">
        <v>124583</v>
      </c>
    </row>
    <row r="138" spans="1:21" ht="15" x14ac:dyDescent="0.25">
      <c r="A138" s="61">
        <v>275</v>
      </c>
      <c r="B138" s="62" t="s">
        <v>149</v>
      </c>
      <c r="C138" s="84">
        <v>1.3832558657883268E-3</v>
      </c>
      <c r="D138" s="15">
        <v>786825</v>
      </c>
      <c r="E138" s="85">
        <v>0</v>
      </c>
      <c r="F138" s="85">
        <v>0</v>
      </c>
      <c r="G138" s="85">
        <v>0</v>
      </c>
      <c r="H138" s="85">
        <v>0</v>
      </c>
      <c r="I138" s="85">
        <v>0</v>
      </c>
      <c r="J138" s="85"/>
      <c r="K138" s="85">
        <v>400605</v>
      </c>
      <c r="L138" s="85">
        <v>0</v>
      </c>
      <c r="M138" s="85">
        <v>644268</v>
      </c>
      <c r="N138" s="85">
        <v>122737</v>
      </c>
      <c r="O138" s="85">
        <v>1167610</v>
      </c>
      <c r="P138" s="85"/>
      <c r="Q138" s="85">
        <v>-194476</v>
      </c>
      <c r="R138" s="85"/>
      <c r="S138" s="85">
        <v>-37081</v>
      </c>
      <c r="T138" s="85"/>
      <c r="U138" s="85">
        <v>-231557</v>
      </c>
    </row>
    <row r="139" spans="1:21" ht="15" x14ac:dyDescent="0.25">
      <c r="A139" s="61">
        <v>276</v>
      </c>
      <c r="B139" s="62" t="s">
        <v>150</v>
      </c>
      <c r="C139" s="84">
        <v>1.8795511497873159E-3</v>
      </c>
      <c r="D139" s="15">
        <v>1069134</v>
      </c>
      <c r="E139" s="85">
        <v>0</v>
      </c>
      <c r="F139" s="85">
        <v>0</v>
      </c>
      <c r="G139" s="85">
        <v>0</v>
      </c>
      <c r="H139" s="85">
        <v>20322</v>
      </c>
      <c r="I139" s="85">
        <v>20322</v>
      </c>
      <c r="J139" s="85"/>
      <c r="K139" s="85">
        <v>544337</v>
      </c>
      <c r="L139" s="85">
        <v>0</v>
      </c>
      <c r="M139" s="85">
        <v>875423</v>
      </c>
      <c r="N139" s="85">
        <v>362465</v>
      </c>
      <c r="O139" s="85">
        <v>1782225</v>
      </c>
      <c r="P139" s="85"/>
      <c r="Q139" s="85">
        <v>-264251</v>
      </c>
      <c r="R139" s="85"/>
      <c r="S139" s="85">
        <v>-108111</v>
      </c>
      <c r="T139" s="85"/>
      <c r="U139" s="85">
        <v>-372362</v>
      </c>
    </row>
    <row r="140" spans="1:21" ht="15" x14ac:dyDescent="0.25">
      <c r="A140" s="61">
        <v>277</v>
      </c>
      <c r="B140" s="62" t="s">
        <v>151</v>
      </c>
      <c r="C140" s="84">
        <v>7.4246981409230187E-4</v>
      </c>
      <c r="D140" s="15">
        <v>422334</v>
      </c>
      <c r="E140" s="85">
        <v>0</v>
      </c>
      <c r="F140" s="85">
        <v>0</v>
      </c>
      <c r="G140" s="85">
        <v>0</v>
      </c>
      <c r="H140" s="85">
        <v>16429</v>
      </c>
      <c r="I140" s="85">
        <v>16429</v>
      </c>
      <c r="J140" s="85"/>
      <c r="K140" s="85">
        <v>215027</v>
      </c>
      <c r="L140" s="85">
        <v>0</v>
      </c>
      <c r="M140" s="85">
        <v>345814</v>
      </c>
      <c r="N140" s="85">
        <v>22489</v>
      </c>
      <c r="O140" s="85">
        <v>583330</v>
      </c>
      <c r="P140" s="85"/>
      <c r="Q140" s="85">
        <v>-104386</v>
      </c>
      <c r="R140" s="85"/>
      <c r="S140" s="85">
        <v>255</v>
      </c>
      <c r="T140" s="85"/>
      <c r="U140" s="85">
        <v>-104131</v>
      </c>
    </row>
    <row r="141" spans="1:21" ht="15" x14ac:dyDescent="0.25">
      <c r="A141" s="61">
        <v>278</v>
      </c>
      <c r="B141" s="62" t="s">
        <v>152</v>
      </c>
      <c r="C141" s="84">
        <v>1.2236969386655032E-3</v>
      </c>
      <c r="D141" s="15">
        <v>696069</v>
      </c>
      <c r="E141" s="85">
        <v>0</v>
      </c>
      <c r="F141" s="85">
        <v>0</v>
      </c>
      <c r="G141" s="85">
        <v>0</v>
      </c>
      <c r="H141" s="85">
        <v>168715</v>
      </c>
      <c r="I141" s="85">
        <v>168715</v>
      </c>
      <c r="J141" s="85"/>
      <c r="K141" s="85">
        <v>354395</v>
      </c>
      <c r="L141" s="85">
        <v>0</v>
      </c>
      <c r="M141" s="85">
        <v>569951</v>
      </c>
      <c r="N141" s="85">
        <v>22566</v>
      </c>
      <c r="O141" s="85">
        <v>946912</v>
      </c>
      <c r="P141" s="85"/>
      <c r="Q141" s="85">
        <v>-172042</v>
      </c>
      <c r="R141" s="85"/>
      <c r="S141" s="85">
        <v>28414</v>
      </c>
      <c r="T141" s="85"/>
      <c r="U141" s="85">
        <v>-143628</v>
      </c>
    </row>
    <row r="142" spans="1:21" ht="15" x14ac:dyDescent="0.25">
      <c r="A142" s="61">
        <v>279</v>
      </c>
      <c r="B142" s="62" t="s">
        <v>153</v>
      </c>
      <c r="C142" s="84">
        <v>1.254899172331765E-3</v>
      </c>
      <c r="D142" s="15">
        <v>713816</v>
      </c>
      <c r="E142" s="85">
        <v>0</v>
      </c>
      <c r="F142" s="85">
        <v>0</v>
      </c>
      <c r="G142" s="85">
        <v>0</v>
      </c>
      <c r="H142" s="85">
        <v>0</v>
      </c>
      <c r="I142" s="85">
        <v>0</v>
      </c>
      <c r="J142" s="85"/>
      <c r="K142" s="85">
        <v>363432</v>
      </c>
      <c r="L142" s="85">
        <v>0</v>
      </c>
      <c r="M142" s="85">
        <v>584484</v>
      </c>
      <c r="N142" s="85">
        <v>377997</v>
      </c>
      <c r="O142" s="85">
        <v>1325913</v>
      </c>
      <c r="P142" s="85"/>
      <c r="Q142" s="85">
        <v>-176430</v>
      </c>
      <c r="R142" s="85"/>
      <c r="S142" s="85">
        <v>-96151</v>
      </c>
      <c r="T142" s="85"/>
      <c r="U142" s="85">
        <v>-272581</v>
      </c>
    </row>
    <row r="143" spans="1:21" ht="15" x14ac:dyDescent="0.25">
      <c r="A143" s="61">
        <v>280</v>
      </c>
      <c r="B143" s="62" t="s">
        <v>154</v>
      </c>
      <c r="C143" s="84">
        <v>1.5852273429019598E-2</v>
      </c>
      <c r="D143" s="15">
        <v>9017151</v>
      </c>
      <c r="E143" s="85">
        <v>0</v>
      </c>
      <c r="F143" s="85">
        <v>0</v>
      </c>
      <c r="G143" s="85">
        <v>0</v>
      </c>
      <c r="H143" s="85">
        <v>0</v>
      </c>
      <c r="I143" s="85">
        <v>0</v>
      </c>
      <c r="J143" s="85"/>
      <c r="K143" s="85">
        <v>4590982</v>
      </c>
      <c r="L143" s="85">
        <v>0</v>
      </c>
      <c r="M143" s="85">
        <v>7383384</v>
      </c>
      <c r="N143" s="85">
        <v>1334688</v>
      </c>
      <c r="O143" s="85">
        <v>13309054</v>
      </c>
      <c r="P143" s="85"/>
      <c r="Q143" s="85">
        <v>-2228712</v>
      </c>
      <c r="R143" s="85"/>
      <c r="S143" s="85">
        <v>-461236</v>
      </c>
      <c r="T143" s="85"/>
      <c r="U143" s="85">
        <v>-2689948</v>
      </c>
    </row>
    <row r="144" spans="1:21" ht="15" x14ac:dyDescent="0.25">
      <c r="A144" s="61">
        <v>282</v>
      </c>
      <c r="B144" s="62" t="s">
        <v>155</v>
      </c>
      <c r="C144" s="84">
        <v>2.1592719237114744E-3</v>
      </c>
      <c r="D144" s="15">
        <v>1228247</v>
      </c>
      <c r="E144" s="85">
        <v>0</v>
      </c>
      <c r="F144" s="85">
        <v>0</v>
      </c>
      <c r="G144" s="85">
        <v>0</v>
      </c>
      <c r="H144" s="85">
        <v>196094</v>
      </c>
      <c r="I144" s="85">
        <v>196094</v>
      </c>
      <c r="J144" s="85"/>
      <c r="K144" s="85">
        <v>625347</v>
      </c>
      <c r="L144" s="85">
        <v>0</v>
      </c>
      <c r="M144" s="85">
        <v>1005706</v>
      </c>
      <c r="N144" s="85">
        <v>44151</v>
      </c>
      <c r="O144" s="85">
        <v>1675204</v>
      </c>
      <c r="P144" s="85"/>
      <c r="Q144" s="85">
        <v>-303578</v>
      </c>
      <c r="R144" s="85"/>
      <c r="S144" s="85">
        <v>54050</v>
      </c>
      <c r="T144" s="85"/>
      <c r="U144" s="85">
        <v>-249528</v>
      </c>
    </row>
    <row r="145" spans="1:21" ht="15" x14ac:dyDescent="0.25">
      <c r="A145" s="61">
        <v>283</v>
      </c>
      <c r="B145" s="62" t="s">
        <v>156</v>
      </c>
      <c r="C145" s="84">
        <v>4.098749038280238E-3</v>
      </c>
      <c r="D145" s="15">
        <v>2331464</v>
      </c>
      <c r="E145" s="85">
        <v>0</v>
      </c>
      <c r="F145" s="85">
        <v>0</v>
      </c>
      <c r="G145" s="85">
        <v>0</v>
      </c>
      <c r="H145" s="85">
        <v>0</v>
      </c>
      <c r="I145" s="85">
        <v>0</v>
      </c>
      <c r="J145" s="85"/>
      <c r="K145" s="85">
        <v>1187040</v>
      </c>
      <c r="L145" s="85">
        <v>0</v>
      </c>
      <c r="M145" s="85">
        <v>1909041</v>
      </c>
      <c r="N145" s="85">
        <v>918694</v>
      </c>
      <c r="O145" s="85">
        <v>4014775</v>
      </c>
      <c r="P145" s="85"/>
      <c r="Q145" s="85">
        <v>-576254</v>
      </c>
      <c r="R145" s="85"/>
      <c r="S145" s="85">
        <v>-255577</v>
      </c>
      <c r="T145" s="85"/>
      <c r="U145" s="85">
        <v>-831831</v>
      </c>
    </row>
    <row r="146" spans="1:21" ht="15" x14ac:dyDescent="0.25">
      <c r="A146" s="61">
        <v>284</v>
      </c>
      <c r="B146" s="62" t="s">
        <v>157</v>
      </c>
      <c r="C146" s="84">
        <v>5.4924435181158339E-4</v>
      </c>
      <c r="D146" s="15">
        <v>312421</v>
      </c>
      <c r="E146" s="85">
        <v>0</v>
      </c>
      <c r="F146" s="85">
        <v>0</v>
      </c>
      <c r="G146" s="85">
        <v>0</v>
      </c>
      <c r="H146" s="85">
        <v>13517</v>
      </c>
      <c r="I146" s="85">
        <v>13517</v>
      </c>
      <c r="J146" s="85"/>
      <c r="K146" s="85">
        <v>159067</v>
      </c>
      <c r="L146" s="85">
        <v>0</v>
      </c>
      <c r="M146" s="85">
        <v>255817</v>
      </c>
      <c r="N146" s="85">
        <v>78884</v>
      </c>
      <c r="O146" s="85">
        <v>493768</v>
      </c>
      <c r="P146" s="85"/>
      <c r="Q146" s="85">
        <v>-77219</v>
      </c>
      <c r="R146" s="85"/>
      <c r="S146" s="85">
        <v>-16575</v>
      </c>
      <c r="T146" s="85"/>
      <c r="U146" s="85">
        <v>-93794</v>
      </c>
    </row>
    <row r="147" spans="1:21" ht="15" x14ac:dyDescent="0.25">
      <c r="A147" s="61">
        <v>285</v>
      </c>
      <c r="B147" s="62" t="s">
        <v>158</v>
      </c>
      <c r="C147" s="84">
        <v>2.0729896279596842E-3</v>
      </c>
      <c r="D147" s="15">
        <v>1179163</v>
      </c>
      <c r="E147" s="85">
        <v>0</v>
      </c>
      <c r="F147" s="85">
        <v>0</v>
      </c>
      <c r="G147" s="85">
        <v>0</v>
      </c>
      <c r="H147" s="85">
        <v>175402</v>
      </c>
      <c r="I147" s="85">
        <v>175402</v>
      </c>
      <c r="J147" s="85"/>
      <c r="K147" s="85">
        <v>600359</v>
      </c>
      <c r="L147" s="85">
        <v>0</v>
      </c>
      <c r="M147" s="85">
        <v>965519</v>
      </c>
      <c r="N147" s="85">
        <v>33139</v>
      </c>
      <c r="O147" s="85">
        <v>1599017</v>
      </c>
      <c r="P147" s="85"/>
      <c r="Q147" s="85">
        <v>-291448</v>
      </c>
      <c r="R147" s="85"/>
      <c r="S147" s="85">
        <v>39243</v>
      </c>
      <c r="T147" s="85"/>
      <c r="U147" s="85">
        <v>-252205</v>
      </c>
    </row>
    <row r="148" spans="1:21" ht="15" x14ac:dyDescent="0.25">
      <c r="A148" s="61">
        <v>286</v>
      </c>
      <c r="B148" s="62" t="s">
        <v>159</v>
      </c>
      <c r="C148" s="84">
        <v>2.6767242802116795E-3</v>
      </c>
      <c r="D148" s="15">
        <v>1522585</v>
      </c>
      <c r="E148" s="85">
        <v>0</v>
      </c>
      <c r="F148" s="85">
        <v>0</v>
      </c>
      <c r="G148" s="85">
        <v>0</v>
      </c>
      <c r="H148" s="85">
        <v>0</v>
      </c>
      <c r="I148" s="85">
        <v>0</v>
      </c>
      <c r="J148" s="85"/>
      <c r="K148" s="85">
        <v>775207</v>
      </c>
      <c r="L148" s="85">
        <v>0</v>
      </c>
      <c r="M148" s="85">
        <v>1246716</v>
      </c>
      <c r="N148" s="85">
        <v>225385</v>
      </c>
      <c r="O148" s="85">
        <v>2247308</v>
      </c>
      <c r="P148" s="85"/>
      <c r="Q148" s="85">
        <v>-376328</v>
      </c>
      <c r="R148" s="85"/>
      <c r="S148" s="85">
        <v>-68610</v>
      </c>
      <c r="T148" s="85"/>
      <c r="U148" s="85">
        <v>-444938</v>
      </c>
    </row>
    <row r="149" spans="1:21" ht="15" x14ac:dyDescent="0.25">
      <c r="A149" s="61">
        <v>287</v>
      </c>
      <c r="B149" s="62" t="s">
        <v>160</v>
      </c>
      <c r="C149" s="84">
        <v>6.9977224048490064E-4</v>
      </c>
      <c r="D149" s="15">
        <v>398048</v>
      </c>
      <c r="E149" s="85">
        <v>0</v>
      </c>
      <c r="F149" s="85">
        <v>0</v>
      </c>
      <c r="G149" s="85">
        <v>0</v>
      </c>
      <c r="H149" s="85">
        <v>8124</v>
      </c>
      <c r="I149" s="85">
        <v>8124</v>
      </c>
      <c r="J149" s="85"/>
      <c r="K149" s="85">
        <v>202661</v>
      </c>
      <c r="L149" s="85">
        <v>0</v>
      </c>
      <c r="M149" s="85">
        <v>325927</v>
      </c>
      <c r="N149" s="85">
        <v>151830</v>
      </c>
      <c r="O149" s="85">
        <v>680418</v>
      </c>
      <c r="P149" s="85"/>
      <c r="Q149" s="85">
        <v>-98383</v>
      </c>
      <c r="R149" s="85"/>
      <c r="S149" s="85">
        <v>-28757</v>
      </c>
      <c r="T149" s="85"/>
      <c r="U149" s="85">
        <v>-127140</v>
      </c>
    </row>
    <row r="150" spans="1:21" ht="15" x14ac:dyDescent="0.25">
      <c r="A150" s="61">
        <v>288</v>
      </c>
      <c r="B150" s="62" t="s">
        <v>161</v>
      </c>
      <c r="C150" s="84">
        <v>1.2963370284309011E-3</v>
      </c>
      <c r="D150" s="15">
        <v>737386</v>
      </c>
      <c r="E150" s="85">
        <v>0</v>
      </c>
      <c r="F150" s="85">
        <v>0</v>
      </c>
      <c r="G150" s="85">
        <v>0</v>
      </c>
      <c r="H150" s="85">
        <v>30196</v>
      </c>
      <c r="I150" s="85">
        <v>30196</v>
      </c>
      <c r="J150" s="85"/>
      <c r="K150" s="85">
        <v>375433</v>
      </c>
      <c r="L150" s="85">
        <v>0</v>
      </c>
      <c r="M150" s="85">
        <v>603784</v>
      </c>
      <c r="N150" s="85">
        <v>89171</v>
      </c>
      <c r="O150" s="85">
        <v>1068388</v>
      </c>
      <c r="P150" s="85"/>
      <c r="Q150" s="85">
        <v>-182255</v>
      </c>
      <c r="R150" s="85"/>
      <c r="S150" s="85">
        <v>-14526</v>
      </c>
      <c r="T150" s="85"/>
      <c r="U150" s="85">
        <v>-196781</v>
      </c>
    </row>
    <row r="151" spans="1:21" ht="15" x14ac:dyDescent="0.25">
      <c r="A151" s="61">
        <v>290</v>
      </c>
      <c r="B151" s="62" t="s">
        <v>162</v>
      </c>
      <c r="C151" s="84">
        <v>3.0395012033246835E-3</v>
      </c>
      <c r="D151" s="15">
        <v>1728940</v>
      </c>
      <c r="E151" s="85">
        <v>0</v>
      </c>
      <c r="F151" s="85">
        <v>0</v>
      </c>
      <c r="G151" s="85">
        <v>0</v>
      </c>
      <c r="H151" s="85">
        <v>107284</v>
      </c>
      <c r="I151" s="85">
        <v>107284</v>
      </c>
      <c r="J151" s="85"/>
      <c r="K151" s="85">
        <v>880271</v>
      </c>
      <c r="L151" s="85">
        <v>0</v>
      </c>
      <c r="M151" s="85">
        <v>1415684</v>
      </c>
      <c r="N151" s="85">
        <v>211562</v>
      </c>
      <c r="O151" s="85">
        <v>2507517</v>
      </c>
      <c r="P151" s="85"/>
      <c r="Q151" s="85">
        <v>-427332</v>
      </c>
      <c r="R151" s="85"/>
      <c r="S151" s="85">
        <v>-46837</v>
      </c>
      <c r="T151" s="85"/>
      <c r="U151" s="85">
        <v>-474169</v>
      </c>
    </row>
    <row r="152" spans="1:21" ht="15" x14ac:dyDescent="0.25">
      <c r="A152" s="61">
        <v>291</v>
      </c>
      <c r="B152" s="62" t="s">
        <v>163</v>
      </c>
      <c r="C152" s="84">
        <v>2.0643102745705093E-3</v>
      </c>
      <c r="D152" s="15">
        <v>1174227</v>
      </c>
      <c r="E152" s="85">
        <v>0</v>
      </c>
      <c r="F152" s="85">
        <v>0</v>
      </c>
      <c r="G152" s="85">
        <v>0</v>
      </c>
      <c r="H152" s="85">
        <v>119699</v>
      </c>
      <c r="I152" s="85">
        <v>119699</v>
      </c>
      <c r="J152" s="85"/>
      <c r="K152" s="85">
        <v>597846</v>
      </c>
      <c r="L152" s="85">
        <v>0</v>
      </c>
      <c r="M152" s="85">
        <v>961477</v>
      </c>
      <c r="N152" s="85">
        <v>139242</v>
      </c>
      <c r="O152" s="85">
        <v>1698565</v>
      </c>
      <c r="P152" s="85"/>
      <c r="Q152" s="85">
        <v>-290227</v>
      </c>
      <c r="R152" s="85"/>
      <c r="S152" s="85">
        <v>-21395</v>
      </c>
      <c r="T152" s="85"/>
      <c r="U152" s="85">
        <v>-311622</v>
      </c>
    </row>
    <row r="153" spans="1:21" ht="15" x14ac:dyDescent="0.25">
      <c r="A153" s="61">
        <v>292</v>
      </c>
      <c r="B153" s="62" t="s">
        <v>164</v>
      </c>
      <c r="C153" s="84">
        <v>1.6264181005667822E-3</v>
      </c>
      <c r="D153" s="15">
        <v>925148</v>
      </c>
      <c r="E153" s="85">
        <v>0</v>
      </c>
      <c r="F153" s="85">
        <v>0</v>
      </c>
      <c r="G153" s="85">
        <v>0</v>
      </c>
      <c r="H153" s="85">
        <v>80729</v>
      </c>
      <c r="I153" s="85">
        <v>80729</v>
      </c>
      <c r="J153" s="85"/>
      <c r="K153" s="85">
        <v>471027</v>
      </c>
      <c r="L153" s="85">
        <v>0</v>
      </c>
      <c r="M153" s="85">
        <v>757523</v>
      </c>
      <c r="N153" s="85">
        <v>45439</v>
      </c>
      <c r="O153" s="85">
        <v>1273989</v>
      </c>
      <c r="P153" s="85"/>
      <c r="Q153" s="85">
        <v>-228662</v>
      </c>
      <c r="R153" s="85"/>
      <c r="S153" s="85">
        <v>-1246</v>
      </c>
      <c r="T153" s="85"/>
      <c r="U153" s="85">
        <v>-229908</v>
      </c>
    </row>
    <row r="154" spans="1:21" ht="15" x14ac:dyDescent="0.25">
      <c r="A154" s="61">
        <v>293</v>
      </c>
      <c r="B154" s="62" t="s">
        <v>165</v>
      </c>
      <c r="C154" s="84">
        <v>3.1367792958677835E-3</v>
      </c>
      <c r="D154" s="15">
        <v>1784275</v>
      </c>
      <c r="E154" s="85">
        <v>0</v>
      </c>
      <c r="F154" s="85">
        <v>0</v>
      </c>
      <c r="G154" s="85">
        <v>0</v>
      </c>
      <c r="H154" s="85">
        <v>70723</v>
      </c>
      <c r="I154" s="85">
        <v>70723</v>
      </c>
      <c r="J154" s="85"/>
      <c r="K154" s="85">
        <v>908444</v>
      </c>
      <c r="L154" s="85">
        <v>0</v>
      </c>
      <c r="M154" s="85">
        <v>1460992</v>
      </c>
      <c r="N154" s="85">
        <v>1100319</v>
      </c>
      <c r="O154" s="85">
        <v>3469755</v>
      </c>
      <c r="P154" s="85"/>
      <c r="Q154" s="85">
        <v>-441008</v>
      </c>
      <c r="R154" s="85"/>
      <c r="S154" s="85">
        <v>-211311</v>
      </c>
      <c r="T154" s="85"/>
      <c r="U154" s="85">
        <v>-652319</v>
      </c>
    </row>
    <row r="155" spans="1:21" ht="15" x14ac:dyDescent="0.25">
      <c r="A155" s="61">
        <v>294</v>
      </c>
      <c r="B155" s="62" t="s">
        <v>166</v>
      </c>
      <c r="C155" s="84">
        <v>1.5223477248275915E-3</v>
      </c>
      <c r="D155" s="15">
        <v>865947</v>
      </c>
      <c r="E155" s="85">
        <v>0</v>
      </c>
      <c r="F155" s="85">
        <v>0</v>
      </c>
      <c r="G155" s="85">
        <v>0</v>
      </c>
      <c r="H155" s="85">
        <v>135070</v>
      </c>
      <c r="I155" s="85">
        <v>135070</v>
      </c>
      <c r="J155" s="85"/>
      <c r="K155" s="85">
        <v>440888</v>
      </c>
      <c r="L155" s="85">
        <v>0</v>
      </c>
      <c r="M155" s="85">
        <v>709051</v>
      </c>
      <c r="N155" s="85">
        <v>94147</v>
      </c>
      <c r="O155" s="85">
        <v>1244086</v>
      </c>
      <c r="P155" s="85"/>
      <c r="Q155" s="85">
        <v>-214031</v>
      </c>
      <c r="R155" s="85"/>
      <c r="S155" s="85">
        <v>9030</v>
      </c>
      <c r="T155" s="85"/>
      <c r="U155" s="85">
        <v>-205001</v>
      </c>
    </row>
    <row r="156" spans="1:21" ht="15" x14ac:dyDescent="0.25">
      <c r="A156" s="61">
        <v>295</v>
      </c>
      <c r="B156" s="62" t="s">
        <v>167</v>
      </c>
      <c r="C156" s="84">
        <v>8.0925764726111245E-3</v>
      </c>
      <c r="D156" s="15">
        <v>4603250</v>
      </c>
      <c r="E156" s="85">
        <v>0</v>
      </c>
      <c r="F156" s="85">
        <v>0</v>
      </c>
      <c r="G156" s="85">
        <v>0</v>
      </c>
      <c r="H156" s="85">
        <v>0</v>
      </c>
      <c r="I156" s="85">
        <v>0</v>
      </c>
      <c r="J156" s="85"/>
      <c r="K156" s="85">
        <v>2343694</v>
      </c>
      <c r="L156" s="85">
        <v>0</v>
      </c>
      <c r="M156" s="85">
        <v>3769213</v>
      </c>
      <c r="N156" s="85">
        <v>2305255</v>
      </c>
      <c r="O156" s="85">
        <v>8418162</v>
      </c>
      <c r="P156" s="85"/>
      <c r="Q156" s="85">
        <v>-1137756</v>
      </c>
      <c r="R156" s="85"/>
      <c r="S156" s="85">
        <v>-562520</v>
      </c>
      <c r="T156" s="85"/>
      <c r="U156" s="85">
        <v>-1700276</v>
      </c>
    </row>
    <row r="157" spans="1:21" ht="15" x14ac:dyDescent="0.25">
      <c r="A157" s="61">
        <v>296</v>
      </c>
      <c r="B157" s="62" t="s">
        <v>168</v>
      </c>
      <c r="C157" s="84">
        <v>1.3672136807560153E-3</v>
      </c>
      <c r="D157" s="15">
        <v>777707</v>
      </c>
      <c r="E157" s="85">
        <v>0</v>
      </c>
      <c r="F157" s="85">
        <v>0</v>
      </c>
      <c r="G157" s="85">
        <v>0</v>
      </c>
      <c r="H157" s="85">
        <v>42124</v>
      </c>
      <c r="I157" s="85">
        <v>42124</v>
      </c>
      <c r="J157" s="85"/>
      <c r="K157" s="85">
        <v>395959</v>
      </c>
      <c r="L157" s="85">
        <v>0</v>
      </c>
      <c r="M157" s="85">
        <v>636796</v>
      </c>
      <c r="N157" s="85">
        <v>32718</v>
      </c>
      <c r="O157" s="85">
        <v>1065473</v>
      </c>
      <c r="P157" s="85"/>
      <c r="Q157" s="85">
        <v>-192220</v>
      </c>
      <c r="R157" s="85"/>
      <c r="S157" s="85">
        <v>8378</v>
      </c>
      <c r="T157" s="85"/>
      <c r="U157" s="85">
        <v>-183842</v>
      </c>
    </row>
    <row r="158" spans="1:21" ht="15" x14ac:dyDescent="0.25">
      <c r="A158" s="61">
        <v>297</v>
      </c>
      <c r="B158" s="62" t="s">
        <v>169</v>
      </c>
      <c r="C158" s="84">
        <v>2.4446956760367775E-3</v>
      </c>
      <c r="D158" s="15">
        <v>1390601</v>
      </c>
      <c r="E158" s="85">
        <v>0</v>
      </c>
      <c r="F158" s="85">
        <v>0</v>
      </c>
      <c r="G158" s="85">
        <v>0</v>
      </c>
      <c r="H158" s="85">
        <v>188017</v>
      </c>
      <c r="I158" s="85">
        <v>188017</v>
      </c>
      <c r="J158" s="85"/>
      <c r="K158" s="85">
        <v>708009</v>
      </c>
      <c r="L158" s="85">
        <v>0</v>
      </c>
      <c r="M158" s="85">
        <v>1138646</v>
      </c>
      <c r="N158" s="85">
        <v>71315</v>
      </c>
      <c r="O158" s="85">
        <v>1917970</v>
      </c>
      <c r="P158" s="85"/>
      <c r="Q158" s="85">
        <v>-343706</v>
      </c>
      <c r="R158" s="85"/>
      <c r="S158" s="85">
        <v>25704</v>
      </c>
      <c r="T158" s="85"/>
      <c r="U158" s="85">
        <v>-318002</v>
      </c>
    </row>
    <row r="159" spans="1:21" ht="15" x14ac:dyDescent="0.25">
      <c r="A159" s="61">
        <v>298</v>
      </c>
      <c r="B159" s="62" t="s">
        <v>170</v>
      </c>
      <c r="C159" s="84">
        <v>2.5127839085723764E-3</v>
      </c>
      <c r="D159" s="15">
        <v>1429332</v>
      </c>
      <c r="E159" s="85">
        <v>0</v>
      </c>
      <c r="F159" s="85">
        <v>0</v>
      </c>
      <c r="G159" s="85">
        <v>0</v>
      </c>
      <c r="H159" s="85">
        <v>69986</v>
      </c>
      <c r="I159" s="85">
        <v>69986</v>
      </c>
      <c r="J159" s="85"/>
      <c r="K159" s="85">
        <v>727728</v>
      </c>
      <c r="L159" s="85">
        <v>0</v>
      </c>
      <c r="M159" s="85">
        <v>1170359</v>
      </c>
      <c r="N159" s="85">
        <v>170635</v>
      </c>
      <c r="O159" s="85">
        <v>2068722</v>
      </c>
      <c r="P159" s="85"/>
      <c r="Q159" s="85">
        <v>-353279</v>
      </c>
      <c r="R159" s="85"/>
      <c r="S159" s="85">
        <v>-34653</v>
      </c>
      <c r="T159" s="85"/>
      <c r="U159" s="85">
        <v>-387932</v>
      </c>
    </row>
    <row r="160" spans="1:21" ht="15" x14ac:dyDescent="0.25">
      <c r="A160" s="61">
        <v>299</v>
      </c>
      <c r="B160" s="62" t="s">
        <v>171</v>
      </c>
      <c r="C160" s="84">
        <v>1.4779192926809824E-3</v>
      </c>
      <c r="D160" s="15">
        <v>840677</v>
      </c>
      <c r="E160" s="85">
        <v>0</v>
      </c>
      <c r="F160" s="85">
        <v>0</v>
      </c>
      <c r="G160" s="85">
        <v>0</v>
      </c>
      <c r="H160" s="85">
        <v>66313</v>
      </c>
      <c r="I160" s="85">
        <v>66313</v>
      </c>
      <c r="J160" s="85"/>
      <c r="K160" s="85">
        <v>428021</v>
      </c>
      <c r="L160" s="85">
        <v>0</v>
      </c>
      <c r="M160" s="85">
        <v>688358</v>
      </c>
      <c r="N160" s="85">
        <v>37344</v>
      </c>
      <c r="O160" s="85">
        <v>1153723</v>
      </c>
      <c r="P160" s="85"/>
      <c r="Q160" s="85">
        <v>-207784</v>
      </c>
      <c r="R160" s="85"/>
      <c r="S160" s="85">
        <v>8440</v>
      </c>
      <c r="T160" s="85"/>
      <c r="U160" s="85">
        <v>-199344</v>
      </c>
    </row>
    <row r="161" spans="1:21" ht="15" x14ac:dyDescent="0.25">
      <c r="A161" s="61">
        <v>301</v>
      </c>
      <c r="B161" s="62" t="s">
        <v>172</v>
      </c>
      <c r="C161" s="84">
        <v>4.9795680795385634E-3</v>
      </c>
      <c r="D161" s="15">
        <v>2832497</v>
      </c>
      <c r="E161" s="85">
        <v>0</v>
      </c>
      <c r="F161" s="85">
        <v>0</v>
      </c>
      <c r="G161" s="85">
        <v>0</v>
      </c>
      <c r="H161" s="85">
        <v>45442</v>
      </c>
      <c r="I161" s="85">
        <v>45442</v>
      </c>
      <c r="J161" s="85"/>
      <c r="K161" s="85">
        <v>1442134</v>
      </c>
      <c r="L161" s="85">
        <v>0</v>
      </c>
      <c r="M161" s="85">
        <v>2319293</v>
      </c>
      <c r="N161" s="85">
        <v>46778</v>
      </c>
      <c r="O161" s="85">
        <v>3808205</v>
      </c>
      <c r="P161" s="85"/>
      <c r="Q161" s="85">
        <v>-700091</v>
      </c>
      <c r="R161" s="85"/>
      <c r="S161" s="85">
        <v>-6173</v>
      </c>
      <c r="T161" s="85"/>
      <c r="U161" s="85">
        <v>-706264</v>
      </c>
    </row>
    <row r="162" spans="1:21" ht="15" x14ac:dyDescent="0.25">
      <c r="A162" s="61">
        <v>305</v>
      </c>
      <c r="B162" s="62" t="s">
        <v>173</v>
      </c>
      <c r="C162" s="84">
        <v>0</v>
      </c>
      <c r="D162" s="15">
        <v>0</v>
      </c>
      <c r="E162" s="85">
        <v>0</v>
      </c>
      <c r="F162" s="85">
        <v>0</v>
      </c>
      <c r="G162" s="85">
        <v>0</v>
      </c>
      <c r="H162" s="85">
        <v>0</v>
      </c>
      <c r="I162" s="85">
        <v>0</v>
      </c>
      <c r="J162" s="85"/>
      <c r="K162" s="85">
        <v>0</v>
      </c>
      <c r="L162" s="85">
        <v>0</v>
      </c>
      <c r="M162" s="85">
        <v>0</v>
      </c>
      <c r="N162" s="85">
        <v>0</v>
      </c>
      <c r="O162" s="85">
        <v>0</v>
      </c>
      <c r="P162" s="85"/>
      <c r="Q162" s="85">
        <v>0</v>
      </c>
      <c r="R162" s="85"/>
      <c r="S162" s="85">
        <v>0</v>
      </c>
      <c r="T162" s="85"/>
      <c r="U162" s="85">
        <v>0</v>
      </c>
    </row>
    <row r="163" spans="1:21" ht="15" x14ac:dyDescent="0.25">
      <c r="A163" s="61">
        <v>310</v>
      </c>
      <c r="B163" s="62" t="s">
        <v>174</v>
      </c>
      <c r="C163" s="84">
        <v>1.3617663214248498E-3</v>
      </c>
      <c r="D163" s="15">
        <v>774602</v>
      </c>
      <c r="E163" s="85">
        <v>0</v>
      </c>
      <c r="F163" s="85">
        <v>0</v>
      </c>
      <c r="G163" s="85">
        <v>0</v>
      </c>
      <c r="H163" s="85">
        <v>304366</v>
      </c>
      <c r="I163" s="85">
        <v>304366</v>
      </c>
      <c r="J163" s="85"/>
      <c r="K163" s="85">
        <v>394382</v>
      </c>
      <c r="L163" s="85">
        <v>0</v>
      </c>
      <c r="M163" s="85">
        <v>634259</v>
      </c>
      <c r="N163" s="85">
        <v>76686</v>
      </c>
      <c r="O163" s="85">
        <v>1105327</v>
      </c>
      <c r="P163" s="85"/>
      <c r="Q163" s="85">
        <v>-191454</v>
      </c>
      <c r="R163" s="85"/>
      <c r="S163" s="85">
        <v>60168</v>
      </c>
      <c r="T163" s="85"/>
      <c r="U163" s="85">
        <v>-131286</v>
      </c>
    </row>
    <row r="164" spans="1:21" ht="15" x14ac:dyDescent="0.25">
      <c r="A164" s="61">
        <v>311</v>
      </c>
      <c r="B164" s="62" t="s">
        <v>175</v>
      </c>
      <c r="C164" s="84">
        <v>0</v>
      </c>
      <c r="D164" s="15">
        <v>0</v>
      </c>
      <c r="E164" s="85">
        <v>0</v>
      </c>
      <c r="F164" s="85">
        <v>0</v>
      </c>
      <c r="G164" s="85">
        <v>0</v>
      </c>
      <c r="H164" s="85">
        <v>0</v>
      </c>
      <c r="I164" s="85">
        <v>0</v>
      </c>
      <c r="J164" s="85"/>
      <c r="K164" s="85">
        <v>0</v>
      </c>
      <c r="L164" s="85">
        <v>0</v>
      </c>
      <c r="M164" s="85">
        <v>0</v>
      </c>
      <c r="N164" s="85">
        <v>0</v>
      </c>
      <c r="O164" s="85">
        <v>0</v>
      </c>
      <c r="P164" s="85"/>
      <c r="Q164" s="85">
        <v>0</v>
      </c>
      <c r="R164" s="85"/>
      <c r="S164" s="85">
        <v>0</v>
      </c>
      <c r="T164" s="85"/>
      <c r="U164" s="85">
        <v>0</v>
      </c>
    </row>
    <row r="165" spans="1:21" ht="15" x14ac:dyDescent="0.25">
      <c r="A165" s="61">
        <v>319</v>
      </c>
      <c r="B165" s="62" t="s">
        <v>176</v>
      </c>
      <c r="C165" s="84">
        <v>0</v>
      </c>
      <c r="D165" s="15">
        <v>0</v>
      </c>
      <c r="E165" s="85">
        <v>0</v>
      </c>
      <c r="F165" s="85">
        <v>0</v>
      </c>
      <c r="G165" s="85">
        <v>0</v>
      </c>
      <c r="H165" s="85">
        <v>0</v>
      </c>
      <c r="I165" s="85">
        <v>0</v>
      </c>
      <c r="J165" s="85"/>
      <c r="K165" s="85">
        <v>0</v>
      </c>
      <c r="L165" s="85">
        <v>0</v>
      </c>
      <c r="M165" s="85">
        <v>0</v>
      </c>
      <c r="N165" s="85">
        <v>0</v>
      </c>
      <c r="O165" s="85">
        <v>0</v>
      </c>
      <c r="P165" s="85"/>
      <c r="Q165" s="85">
        <v>0</v>
      </c>
      <c r="R165" s="85"/>
      <c r="S165" s="85">
        <v>0</v>
      </c>
      <c r="T165" s="85"/>
      <c r="U165" s="85">
        <v>0</v>
      </c>
    </row>
    <row r="166" spans="1:21" ht="15" x14ac:dyDescent="0.25">
      <c r="A166" s="61">
        <v>320</v>
      </c>
      <c r="B166" s="62" t="s">
        <v>177</v>
      </c>
      <c r="C166" s="84">
        <v>8.1987644769202438E-4</v>
      </c>
      <c r="D166" s="15">
        <v>466365</v>
      </c>
      <c r="E166" s="85">
        <v>0</v>
      </c>
      <c r="F166" s="85">
        <v>0</v>
      </c>
      <c r="G166" s="85">
        <v>0</v>
      </c>
      <c r="H166" s="85">
        <v>103457</v>
      </c>
      <c r="I166" s="85">
        <v>103457</v>
      </c>
      <c r="J166" s="85"/>
      <c r="K166" s="85">
        <v>237445</v>
      </c>
      <c r="L166" s="85">
        <v>0</v>
      </c>
      <c r="M166" s="85">
        <v>381867</v>
      </c>
      <c r="N166" s="85">
        <v>26615</v>
      </c>
      <c r="O166" s="85">
        <v>645927</v>
      </c>
      <c r="P166" s="85"/>
      <c r="Q166" s="85">
        <v>-115268</v>
      </c>
      <c r="R166" s="85"/>
      <c r="S166" s="85">
        <v>22338</v>
      </c>
      <c r="T166" s="85"/>
      <c r="U166" s="85">
        <v>-92930</v>
      </c>
    </row>
    <row r="167" spans="1:21" ht="15" x14ac:dyDescent="0.25">
      <c r="A167" s="61">
        <v>325</v>
      </c>
      <c r="B167" s="62" t="s">
        <v>178</v>
      </c>
      <c r="C167" s="84">
        <v>0</v>
      </c>
      <c r="D167" s="15">
        <v>0</v>
      </c>
      <c r="E167" s="85">
        <v>0</v>
      </c>
      <c r="F167" s="85">
        <v>0</v>
      </c>
      <c r="G167" s="85">
        <v>0</v>
      </c>
      <c r="H167" s="85">
        <v>0</v>
      </c>
      <c r="I167" s="85">
        <v>0</v>
      </c>
      <c r="J167" s="85"/>
      <c r="K167" s="85">
        <v>0</v>
      </c>
      <c r="L167" s="85">
        <v>0</v>
      </c>
      <c r="M167" s="85">
        <v>0</v>
      </c>
      <c r="N167" s="85">
        <v>0</v>
      </c>
      <c r="O167" s="85">
        <v>0</v>
      </c>
      <c r="P167" s="85"/>
      <c r="Q167" s="85">
        <v>0</v>
      </c>
      <c r="R167" s="85"/>
      <c r="S167" s="85">
        <v>0</v>
      </c>
      <c r="T167" s="85"/>
      <c r="U167" s="85">
        <v>0</v>
      </c>
    </row>
    <row r="168" spans="1:21" ht="15" x14ac:dyDescent="0.25">
      <c r="A168" s="61">
        <v>326</v>
      </c>
      <c r="B168" s="62" t="s">
        <v>179</v>
      </c>
      <c r="C168" s="84">
        <v>0</v>
      </c>
      <c r="D168" s="15">
        <v>0</v>
      </c>
      <c r="E168" s="85">
        <v>0</v>
      </c>
      <c r="F168" s="85">
        <v>0</v>
      </c>
      <c r="G168" s="85">
        <v>0</v>
      </c>
      <c r="H168" s="85">
        <v>0</v>
      </c>
      <c r="I168" s="85">
        <v>0</v>
      </c>
      <c r="J168" s="85"/>
      <c r="K168" s="85">
        <v>0</v>
      </c>
      <c r="L168" s="85">
        <v>0</v>
      </c>
      <c r="M168" s="85">
        <v>0</v>
      </c>
      <c r="N168" s="85">
        <v>0</v>
      </c>
      <c r="O168" s="85">
        <v>0</v>
      </c>
      <c r="P168" s="85"/>
      <c r="Q168" s="85">
        <v>0</v>
      </c>
      <c r="R168" s="85"/>
      <c r="S168" s="85">
        <v>0</v>
      </c>
      <c r="T168" s="85"/>
      <c r="U168" s="85">
        <v>0</v>
      </c>
    </row>
    <row r="169" spans="1:21" ht="15" x14ac:dyDescent="0.25">
      <c r="A169" s="61">
        <v>330</v>
      </c>
      <c r="B169" s="62" t="s">
        <v>180</v>
      </c>
      <c r="C169" s="84">
        <v>1.2370793487997266E-5</v>
      </c>
      <c r="D169" s="15">
        <v>7034</v>
      </c>
      <c r="E169" s="85">
        <v>0</v>
      </c>
      <c r="F169" s="85">
        <v>0</v>
      </c>
      <c r="G169" s="85">
        <v>0</v>
      </c>
      <c r="H169" s="85">
        <v>11092</v>
      </c>
      <c r="I169" s="85">
        <v>11092</v>
      </c>
      <c r="J169" s="85"/>
      <c r="K169" s="85">
        <v>3583</v>
      </c>
      <c r="L169" s="85">
        <v>0</v>
      </c>
      <c r="M169" s="85">
        <v>5762</v>
      </c>
      <c r="N169" s="85">
        <v>7747</v>
      </c>
      <c r="O169" s="85">
        <v>17092</v>
      </c>
      <c r="P169" s="85"/>
      <c r="Q169" s="85">
        <v>-1740</v>
      </c>
      <c r="R169" s="85"/>
      <c r="S169" s="85">
        <v>-139</v>
      </c>
      <c r="T169" s="85"/>
      <c r="U169" s="85">
        <v>-1879</v>
      </c>
    </row>
    <row r="170" spans="1:21" ht="15" x14ac:dyDescent="0.25">
      <c r="A170" s="61">
        <v>350</v>
      </c>
      <c r="B170" s="62" t="s">
        <v>181</v>
      </c>
      <c r="C170" s="84">
        <v>3.5931102925239897E-4</v>
      </c>
      <c r="D170" s="15">
        <v>204384</v>
      </c>
      <c r="E170" s="85">
        <v>0</v>
      </c>
      <c r="F170" s="85">
        <v>0</v>
      </c>
      <c r="G170" s="85">
        <v>0</v>
      </c>
      <c r="H170" s="85">
        <v>65502</v>
      </c>
      <c r="I170" s="85">
        <v>65502</v>
      </c>
      <c r="J170" s="85"/>
      <c r="K170" s="85">
        <v>104060</v>
      </c>
      <c r="L170" s="85">
        <v>0</v>
      </c>
      <c r="M170" s="85">
        <v>167353</v>
      </c>
      <c r="N170" s="85">
        <v>0</v>
      </c>
      <c r="O170" s="85">
        <v>271413</v>
      </c>
      <c r="P170" s="85"/>
      <c r="Q170" s="85">
        <v>-50517</v>
      </c>
      <c r="R170" s="85"/>
      <c r="S170" s="85">
        <v>18043</v>
      </c>
      <c r="T170" s="85"/>
      <c r="U170" s="85">
        <v>-32474</v>
      </c>
    </row>
    <row r="171" spans="1:21" ht="15" x14ac:dyDescent="0.25">
      <c r="A171" s="61">
        <v>360</v>
      </c>
      <c r="B171" s="62" t="s">
        <v>182</v>
      </c>
      <c r="C171" s="84">
        <v>2.3724456977278517E-4</v>
      </c>
      <c r="D171" s="15">
        <v>134949</v>
      </c>
      <c r="E171" s="85">
        <v>0</v>
      </c>
      <c r="F171" s="85">
        <v>0</v>
      </c>
      <c r="G171" s="85">
        <v>0</v>
      </c>
      <c r="H171" s="85">
        <v>66266</v>
      </c>
      <c r="I171" s="85">
        <v>66266</v>
      </c>
      <c r="J171" s="85"/>
      <c r="K171" s="85">
        <v>68708</v>
      </c>
      <c r="L171" s="85">
        <v>0</v>
      </c>
      <c r="M171" s="85">
        <v>110499</v>
      </c>
      <c r="N171" s="85">
        <v>74771</v>
      </c>
      <c r="O171" s="85">
        <v>253978</v>
      </c>
      <c r="P171" s="85"/>
      <c r="Q171" s="85">
        <v>-33356</v>
      </c>
      <c r="R171" s="85"/>
      <c r="S171" s="85">
        <v>4773</v>
      </c>
      <c r="T171" s="85"/>
      <c r="U171" s="85">
        <v>-28583</v>
      </c>
    </row>
    <row r="172" spans="1:21" ht="15" x14ac:dyDescent="0.25">
      <c r="A172" s="61">
        <v>400</v>
      </c>
      <c r="B172" s="62" t="s">
        <v>183</v>
      </c>
      <c r="C172" s="84">
        <v>0</v>
      </c>
      <c r="D172" s="15">
        <v>1</v>
      </c>
      <c r="E172" s="85">
        <v>0</v>
      </c>
      <c r="F172" s="85">
        <v>0</v>
      </c>
      <c r="G172" s="85">
        <v>0</v>
      </c>
      <c r="H172" s="85">
        <v>71559</v>
      </c>
      <c r="I172" s="85">
        <v>71559</v>
      </c>
      <c r="J172" s="85"/>
      <c r="K172" s="85">
        <v>0</v>
      </c>
      <c r="L172" s="85">
        <v>0</v>
      </c>
      <c r="M172" s="85">
        <v>0</v>
      </c>
      <c r="N172" s="85">
        <v>108597</v>
      </c>
      <c r="O172" s="85">
        <v>108597</v>
      </c>
      <c r="P172" s="85"/>
      <c r="Q172" s="85">
        <v>0</v>
      </c>
      <c r="R172" s="85"/>
      <c r="S172" s="85">
        <v>1605</v>
      </c>
      <c r="T172" s="85"/>
      <c r="U172" s="85">
        <v>1605</v>
      </c>
    </row>
    <row r="173" spans="1:21" ht="15" x14ac:dyDescent="0.25">
      <c r="A173" s="61">
        <v>402</v>
      </c>
      <c r="B173" s="62" t="s">
        <v>184</v>
      </c>
      <c r="C173" s="84">
        <v>1.777904143074304E-3</v>
      </c>
      <c r="D173" s="15">
        <v>1011314</v>
      </c>
      <c r="E173" s="85">
        <v>0</v>
      </c>
      <c r="F173" s="85">
        <v>0</v>
      </c>
      <c r="G173" s="85">
        <v>0</v>
      </c>
      <c r="H173" s="85">
        <v>94560</v>
      </c>
      <c r="I173" s="85">
        <v>94560</v>
      </c>
      <c r="J173" s="85"/>
      <c r="K173" s="85">
        <v>514899</v>
      </c>
      <c r="L173" s="85">
        <v>0</v>
      </c>
      <c r="M173" s="85">
        <v>828080</v>
      </c>
      <c r="N173" s="85">
        <v>54698</v>
      </c>
      <c r="O173" s="85">
        <v>1397677</v>
      </c>
      <c r="P173" s="85"/>
      <c r="Q173" s="85">
        <v>-249961</v>
      </c>
      <c r="R173" s="85"/>
      <c r="S173" s="85">
        <v>182</v>
      </c>
      <c r="T173" s="85"/>
      <c r="U173" s="85">
        <v>-249779</v>
      </c>
    </row>
    <row r="174" spans="1:21" ht="15" x14ac:dyDescent="0.25">
      <c r="A174" s="61">
        <v>403</v>
      </c>
      <c r="B174" s="62" t="s">
        <v>185</v>
      </c>
      <c r="C174" s="84">
        <v>5.1832705822626923E-3</v>
      </c>
      <c r="D174" s="15">
        <v>2948367</v>
      </c>
      <c r="E174" s="85">
        <v>0</v>
      </c>
      <c r="F174" s="85">
        <v>0</v>
      </c>
      <c r="G174" s="85">
        <v>0</v>
      </c>
      <c r="H174" s="85">
        <v>140003</v>
      </c>
      <c r="I174" s="85">
        <v>140003</v>
      </c>
      <c r="J174" s="85"/>
      <c r="K174" s="85">
        <v>1501129</v>
      </c>
      <c r="L174" s="85">
        <v>0</v>
      </c>
      <c r="M174" s="85">
        <v>2414170</v>
      </c>
      <c r="N174" s="85">
        <v>218200</v>
      </c>
      <c r="O174" s="85">
        <v>4133499</v>
      </c>
      <c r="P174" s="85"/>
      <c r="Q174" s="85">
        <v>-728729</v>
      </c>
      <c r="R174" s="85"/>
      <c r="S174" s="85">
        <v>9897</v>
      </c>
      <c r="T174" s="85"/>
      <c r="U174" s="85">
        <v>-718832</v>
      </c>
    </row>
    <row r="175" spans="1:21" ht="15" x14ac:dyDescent="0.25">
      <c r="A175" s="61">
        <v>405</v>
      </c>
      <c r="B175" s="62" t="s">
        <v>186</v>
      </c>
      <c r="C175" s="84">
        <v>3.3531207414964566E-5</v>
      </c>
      <c r="D175" s="15">
        <v>19076</v>
      </c>
      <c r="E175" s="85">
        <v>0</v>
      </c>
      <c r="F175" s="85">
        <v>0</v>
      </c>
      <c r="G175" s="85">
        <v>0</v>
      </c>
      <c r="H175" s="85">
        <v>11637</v>
      </c>
      <c r="I175" s="85">
        <v>11637</v>
      </c>
      <c r="J175" s="85"/>
      <c r="K175" s="85">
        <v>9711</v>
      </c>
      <c r="L175" s="85">
        <v>0</v>
      </c>
      <c r="M175" s="85">
        <v>15618</v>
      </c>
      <c r="N175" s="85">
        <v>4327</v>
      </c>
      <c r="O175" s="85">
        <v>29656</v>
      </c>
      <c r="P175" s="85"/>
      <c r="Q175" s="85">
        <v>-4714</v>
      </c>
      <c r="R175" s="85"/>
      <c r="S175" s="85">
        <v>1390</v>
      </c>
      <c r="T175" s="85"/>
      <c r="U175" s="85">
        <v>-3324</v>
      </c>
    </row>
    <row r="176" spans="1:21" ht="15" x14ac:dyDescent="0.25">
      <c r="A176" s="61">
        <v>407</v>
      </c>
      <c r="B176" s="62" t="s">
        <v>187</v>
      </c>
      <c r="C176" s="84">
        <v>1.8137258978418303E-5</v>
      </c>
      <c r="D176" s="15">
        <v>10316</v>
      </c>
      <c r="E176" s="85">
        <v>0</v>
      </c>
      <c r="F176" s="85">
        <v>0</v>
      </c>
      <c r="G176" s="85">
        <v>0</v>
      </c>
      <c r="H176" s="85">
        <v>0</v>
      </c>
      <c r="I176" s="85">
        <v>0</v>
      </c>
      <c r="J176" s="85"/>
      <c r="K176" s="85">
        <v>5253</v>
      </c>
      <c r="L176" s="85">
        <v>0</v>
      </c>
      <c r="M176" s="85">
        <v>8448</v>
      </c>
      <c r="N176" s="85">
        <v>30256</v>
      </c>
      <c r="O176" s="85">
        <v>43957</v>
      </c>
      <c r="P176" s="85"/>
      <c r="Q176" s="85">
        <v>-2550</v>
      </c>
      <c r="R176" s="85"/>
      <c r="S176" s="85">
        <v>-9048</v>
      </c>
      <c r="T176" s="85"/>
      <c r="U176" s="85">
        <v>-11598</v>
      </c>
    </row>
    <row r="177" spans="1:21" ht="15" x14ac:dyDescent="0.25">
      <c r="A177" s="61">
        <v>408</v>
      </c>
      <c r="B177" s="62" t="s">
        <v>188</v>
      </c>
      <c r="C177" s="84">
        <v>0</v>
      </c>
      <c r="D177" s="15">
        <v>0</v>
      </c>
      <c r="E177" s="85">
        <v>0</v>
      </c>
      <c r="F177" s="85">
        <v>0</v>
      </c>
      <c r="G177" s="85">
        <v>0</v>
      </c>
      <c r="H177" s="85">
        <v>0</v>
      </c>
      <c r="I177" s="85">
        <v>0</v>
      </c>
      <c r="J177" s="85"/>
      <c r="K177" s="85">
        <v>0</v>
      </c>
      <c r="L177" s="85">
        <v>0</v>
      </c>
      <c r="M177" s="85">
        <v>0</v>
      </c>
      <c r="N177" s="85">
        <v>0</v>
      </c>
      <c r="O177" s="85">
        <v>0</v>
      </c>
      <c r="P177" s="85"/>
      <c r="Q177" s="85">
        <v>0</v>
      </c>
      <c r="R177" s="85"/>
      <c r="S177" s="85">
        <v>0</v>
      </c>
      <c r="T177" s="85"/>
      <c r="U177" s="85">
        <v>0</v>
      </c>
    </row>
    <row r="178" spans="1:21" ht="15" x14ac:dyDescent="0.25">
      <c r="A178" s="61">
        <v>409</v>
      </c>
      <c r="B178" s="62" t="s">
        <v>189</v>
      </c>
      <c r="C178" s="84">
        <v>2.1475827810767557E-3</v>
      </c>
      <c r="D178" s="15">
        <v>1221597</v>
      </c>
      <c r="E178" s="85">
        <v>0</v>
      </c>
      <c r="F178" s="85">
        <v>0</v>
      </c>
      <c r="G178" s="85">
        <v>0</v>
      </c>
      <c r="H178" s="85">
        <v>19276</v>
      </c>
      <c r="I178" s="85">
        <v>19276</v>
      </c>
      <c r="J178" s="85"/>
      <c r="K178" s="85">
        <v>621962</v>
      </c>
      <c r="L178" s="85">
        <v>0</v>
      </c>
      <c r="M178" s="85">
        <v>1000262</v>
      </c>
      <c r="N178" s="85">
        <v>193257</v>
      </c>
      <c r="O178" s="85">
        <v>1815481</v>
      </c>
      <c r="P178" s="85"/>
      <c r="Q178" s="85">
        <v>-301934</v>
      </c>
      <c r="R178" s="85"/>
      <c r="S178" s="85">
        <v>-51392</v>
      </c>
      <c r="T178" s="85"/>
      <c r="U178" s="85">
        <v>-353326</v>
      </c>
    </row>
    <row r="179" spans="1:21" ht="15" x14ac:dyDescent="0.25">
      <c r="A179" s="61">
        <v>411</v>
      </c>
      <c r="B179" s="62" t="s">
        <v>190</v>
      </c>
      <c r="C179" s="84">
        <v>2.9501439605251981E-3</v>
      </c>
      <c r="D179" s="15">
        <v>1678113</v>
      </c>
      <c r="E179" s="85">
        <v>0</v>
      </c>
      <c r="F179" s="85">
        <v>0</v>
      </c>
      <c r="G179" s="85">
        <v>0</v>
      </c>
      <c r="H179" s="85">
        <v>133755</v>
      </c>
      <c r="I179" s="85">
        <v>133755</v>
      </c>
      <c r="J179" s="85"/>
      <c r="K179" s="85">
        <v>854392</v>
      </c>
      <c r="L179" s="85">
        <v>0</v>
      </c>
      <c r="M179" s="85">
        <v>1374064</v>
      </c>
      <c r="N179" s="85">
        <v>42505</v>
      </c>
      <c r="O179" s="85">
        <v>2270961</v>
      </c>
      <c r="P179" s="85"/>
      <c r="Q179" s="85">
        <v>-414768</v>
      </c>
      <c r="R179" s="85"/>
      <c r="S179" s="85">
        <v>15995</v>
      </c>
      <c r="T179" s="85"/>
      <c r="U179" s="85">
        <v>-398773</v>
      </c>
    </row>
    <row r="180" spans="1:21" ht="15" x14ac:dyDescent="0.25">
      <c r="A180" s="61">
        <v>413</v>
      </c>
      <c r="B180" s="62" t="s">
        <v>191</v>
      </c>
      <c r="C180" s="84">
        <v>1.0701083040039339E-4</v>
      </c>
      <c r="D180" s="15">
        <v>60869</v>
      </c>
      <c r="E180" s="85">
        <v>0</v>
      </c>
      <c r="F180" s="85">
        <v>0</v>
      </c>
      <c r="G180" s="85">
        <v>0</v>
      </c>
      <c r="H180" s="85">
        <v>29160</v>
      </c>
      <c r="I180" s="85">
        <v>29160</v>
      </c>
      <c r="J180" s="85"/>
      <c r="K180" s="85">
        <v>30991</v>
      </c>
      <c r="L180" s="85">
        <v>0</v>
      </c>
      <c r="M180" s="85">
        <v>49842</v>
      </c>
      <c r="N180" s="85">
        <v>11543</v>
      </c>
      <c r="O180" s="85">
        <v>92376</v>
      </c>
      <c r="P180" s="85"/>
      <c r="Q180" s="85">
        <v>-15045</v>
      </c>
      <c r="R180" s="85"/>
      <c r="S180" s="85">
        <v>4082</v>
      </c>
      <c r="T180" s="85"/>
      <c r="U180" s="85">
        <v>-10963</v>
      </c>
    </row>
    <row r="181" spans="1:21" ht="15" x14ac:dyDescent="0.25">
      <c r="A181" s="61">
        <v>417</v>
      </c>
      <c r="B181" s="62" t="s">
        <v>192</v>
      </c>
      <c r="C181" s="84">
        <v>3.8600985636225655E-5</v>
      </c>
      <c r="D181" s="15">
        <v>21956</v>
      </c>
      <c r="E181" s="85">
        <v>0</v>
      </c>
      <c r="F181" s="85">
        <v>0</v>
      </c>
      <c r="G181" s="85">
        <v>0</v>
      </c>
      <c r="H181" s="85">
        <v>5027</v>
      </c>
      <c r="I181" s="85">
        <v>5027</v>
      </c>
      <c r="J181" s="85"/>
      <c r="K181" s="85">
        <v>11179</v>
      </c>
      <c r="L181" s="85">
        <v>0</v>
      </c>
      <c r="M181" s="85">
        <v>17979</v>
      </c>
      <c r="N181" s="85">
        <v>13765</v>
      </c>
      <c r="O181" s="85">
        <v>42923</v>
      </c>
      <c r="P181" s="85"/>
      <c r="Q181" s="85">
        <v>-5428</v>
      </c>
      <c r="R181" s="85"/>
      <c r="S181" s="85">
        <v>-2179</v>
      </c>
      <c r="T181" s="85"/>
      <c r="U181" s="85">
        <v>-7607</v>
      </c>
    </row>
    <row r="182" spans="1:21" ht="15" x14ac:dyDescent="0.25">
      <c r="A182" s="61">
        <v>423</v>
      </c>
      <c r="B182" s="62" t="s">
        <v>193</v>
      </c>
      <c r="C182" s="84">
        <v>4.4079587298166451E-4</v>
      </c>
      <c r="D182" s="15">
        <v>250736</v>
      </c>
      <c r="E182" s="85">
        <v>0</v>
      </c>
      <c r="F182" s="85">
        <v>0</v>
      </c>
      <c r="G182" s="85">
        <v>0</v>
      </c>
      <c r="H182" s="85">
        <v>72887</v>
      </c>
      <c r="I182" s="85">
        <v>72887</v>
      </c>
      <c r="J182" s="85"/>
      <c r="K182" s="85">
        <v>127659</v>
      </c>
      <c r="L182" s="85">
        <v>0</v>
      </c>
      <c r="M182" s="85">
        <v>205306</v>
      </c>
      <c r="N182" s="85">
        <v>5982</v>
      </c>
      <c r="O182" s="85">
        <v>338947</v>
      </c>
      <c r="P182" s="85"/>
      <c r="Q182" s="85">
        <v>-61973</v>
      </c>
      <c r="R182" s="85"/>
      <c r="S182" s="85">
        <v>16917</v>
      </c>
      <c r="T182" s="85"/>
      <c r="U182" s="85">
        <v>-45056</v>
      </c>
    </row>
    <row r="183" spans="1:21" ht="15" x14ac:dyDescent="0.25">
      <c r="A183" s="61">
        <v>425</v>
      </c>
      <c r="B183" s="62" t="s">
        <v>194</v>
      </c>
      <c r="C183" s="84">
        <v>1.5238263057225712E-3</v>
      </c>
      <c r="D183" s="15">
        <v>866791</v>
      </c>
      <c r="E183" s="85">
        <v>0</v>
      </c>
      <c r="F183" s="85">
        <v>0</v>
      </c>
      <c r="G183" s="85">
        <v>0</v>
      </c>
      <c r="H183" s="85">
        <v>303093</v>
      </c>
      <c r="I183" s="85">
        <v>303093</v>
      </c>
      <c r="J183" s="85"/>
      <c r="K183" s="85">
        <v>441316</v>
      </c>
      <c r="L183" s="85">
        <v>0</v>
      </c>
      <c r="M183" s="85">
        <v>709740</v>
      </c>
      <c r="N183" s="85">
        <v>0</v>
      </c>
      <c r="O183" s="85">
        <v>1151056</v>
      </c>
      <c r="P183" s="85"/>
      <c r="Q183" s="85">
        <v>-214239</v>
      </c>
      <c r="R183" s="85"/>
      <c r="S183" s="85">
        <v>87012</v>
      </c>
      <c r="T183" s="85"/>
      <c r="U183" s="85">
        <v>-127227</v>
      </c>
    </row>
    <row r="184" spans="1:21" ht="15" x14ac:dyDescent="0.25">
      <c r="A184" s="61">
        <v>440</v>
      </c>
      <c r="B184" s="62" t="s">
        <v>195</v>
      </c>
      <c r="C184" s="84">
        <v>8.8313339626936577E-3</v>
      </c>
      <c r="D184" s="15">
        <v>5023475</v>
      </c>
      <c r="E184" s="85">
        <v>0</v>
      </c>
      <c r="F184" s="85">
        <v>0</v>
      </c>
      <c r="G184" s="85">
        <v>0</v>
      </c>
      <c r="H184" s="85">
        <v>0</v>
      </c>
      <c r="I184" s="85">
        <v>0</v>
      </c>
      <c r="J184" s="85"/>
      <c r="K184" s="85">
        <v>2557645</v>
      </c>
      <c r="L184" s="85">
        <v>0</v>
      </c>
      <c r="M184" s="85">
        <v>4113298</v>
      </c>
      <c r="N184" s="85">
        <v>309187</v>
      </c>
      <c r="O184" s="85">
        <v>6980130</v>
      </c>
      <c r="P184" s="85"/>
      <c r="Q184" s="85">
        <v>-1241620</v>
      </c>
      <c r="R184" s="85"/>
      <c r="S184" s="85">
        <v>-87452</v>
      </c>
      <c r="T184" s="85"/>
      <c r="U184" s="85">
        <v>-1329072</v>
      </c>
    </row>
    <row r="185" spans="1:21" ht="15" x14ac:dyDescent="0.25">
      <c r="A185" s="61">
        <v>450</v>
      </c>
      <c r="B185" s="62" t="s">
        <v>196</v>
      </c>
      <c r="C185" s="84">
        <v>0</v>
      </c>
      <c r="D185" s="15">
        <v>0</v>
      </c>
      <c r="E185" s="85">
        <v>0</v>
      </c>
      <c r="F185" s="85">
        <v>0</v>
      </c>
      <c r="G185" s="85">
        <v>0</v>
      </c>
      <c r="H185" s="85">
        <v>0</v>
      </c>
      <c r="I185" s="85">
        <v>0</v>
      </c>
      <c r="J185" s="85"/>
      <c r="K185" s="85">
        <v>0</v>
      </c>
      <c r="L185" s="85">
        <v>0</v>
      </c>
      <c r="M185" s="85">
        <v>0</v>
      </c>
      <c r="N185" s="85">
        <v>0</v>
      </c>
      <c r="O185" s="85">
        <v>0</v>
      </c>
      <c r="P185" s="85"/>
      <c r="Q185" s="85">
        <v>0</v>
      </c>
      <c r="R185" s="85"/>
      <c r="S185" s="85">
        <v>0</v>
      </c>
      <c r="T185" s="85"/>
      <c r="U185" s="85">
        <v>0</v>
      </c>
    </row>
    <row r="186" spans="1:21" ht="15" x14ac:dyDescent="0.25">
      <c r="A186" s="61">
        <v>451</v>
      </c>
      <c r="B186" s="62" t="s">
        <v>197</v>
      </c>
      <c r="C186" s="84">
        <v>0</v>
      </c>
      <c r="D186" s="15">
        <v>0</v>
      </c>
      <c r="E186" s="85">
        <v>0</v>
      </c>
      <c r="F186" s="85">
        <v>0</v>
      </c>
      <c r="G186" s="85">
        <v>0</v>
      </c>
      <c r="H186" s="85">
        <v>0</v>
      </c>
      <c r="I186" s="85">
        <v>0</v>
      </c>
      <c r="J186" s="85"/>
      <c r="K186" s="85">
        <v>0</v>
      </c>
      <c r="L186" s="85">
        <v>0</v>
      </c>
      <c r="M186" s="85">
        <v>0</v>
      </c>
      <c r="N186" s="85">
        <v>0</v>
      </c>
      <c r="O186" s="85">
        <v>0</v>
      </c>
      <c r="P186" s="85"/>
      <c r="Q186" s="85">
        <v>0</v>
      </c>
      <c r="R186" s="85"/>
      <c r="S186" s="85">
        <v>0</v>
      </c>
      <c r="T186" s="85"/>
      <c r="U186" s="85">
        <v>0</v>
      </c>
    </row>
    <row r="187" spans="1:21" ht="15" x14ac:dyDescent="0.25">
      <c r="A187" s="61">
        <v>452</v>
      </c>
      <c r="B187" s="62" t="s">
        <v>198</v>
      </c>
      <c r="C187" s="84">
        <v>0</v>
      </c>
      <c r="D187" s="15">
        <v>0</v>
      </c>
      <c r="E187" s="85">
        <v>0</v>
      </c>
      <c r="F187" s="85">
        <v>0</v>
      </c>
      <c r="G187" s="85">
        <v>0</v>
      </c>
      <c r="H187" s="85">
        <v>0</v>
      </c>
      <c r="I187" s="85">
        <v>0</v>
      </c>
      <c r="J187" s="85"/>
      <c r="K187" s="85">
        <v>0</v>
      </c>
      <c r="L187" s="85">
        <v>0</v>
      </c>
      <c r="M187" s="85">
        <v>0</v>
      </c>
      <c r="N187" s="85">
        <v>0</v>
      </c>
      <c r="O187" s="85">
        <v>0</v>
      </c>
      <c r="P187" s="85"/>
      <c r="Q187" s="85">
        <v>0</v>
      </c>
      <c r="R187" s="85"/>
      <c r="S187" s="85">
        <v>0</v>
      </c>
      <c r="T187" s="85"/>
      <c r="U187" s="85">
        <v>0</v>
      </c>
    </row>
    <row r="188" spans="1:21" ht="15" x14ac:dyDescent="0.25">
      <c r="A188" s="61">
        <v>453</v>
      </c>
      <c r="B188" s="62" t="s">
        <v>199</v>
      </c>
      <c r="C188" s="84">
        <v>0</v>
      </c>
      <c r="D188" s="15">
        <v>0</v>
      </c>
      <c r="E188" s="85">
        <v>0</v>
      </c>
      <c r="F188" s="85">
        <v>0</v>
      </c>
      <c r="G188" s="85">
        <v>0</v>
      </c>
      <c r="H188" s="85">
        <v>0</v>
      </c>
      <c r="I188" s="85">
        <v>0</v>
      </c>
      <c r="J188" s="85"/>
      <c r="K188" s="85">
        <v>0</v>
      </c>
      <c r="L188" s="85">
        <v>0</v>
      </c>
      <c r="M188" s="85">
        <v>0</v>
      </c>
      <c r="N188" s="85">
        <v>0</v>
      </c>
      <c r="O188" s="85">
        <v>0</v>
      </c>
      <c r="P188" s="85"/>
      <c r="Q188" s="85">
        <v>0</v>
      </c>
      <c r="R188" s="85"/>
      <c r="S188" s="85">
        <v>0</v>
      </c>
      <c r="T188" s="85"/>
      <c r="U188" s="85">
        <v>0</v>
      </c>
    </row>
    <row r="189" spans="1:21" ht="15" x14ac:dyDescent="0.25">
      <c r="A189" s="61">
        <v>454</v>
      </c>
      <c r="B189" s="62" t="s">
        <v>200</v>
      </c>
      <c r="C189" s="84">
        <v>3.9282636489504454E-5</v>
      </c>
      <c r="D189" s="15">
        <v>22340</v>
      </c>
      <c r="E189" s="85">
        <v>0</v>
      </c>
      <c r="F189" s="85">
        <v>0</v>
      </c>
      <c r="G189" s="85">
        <v>0</v>
      </c>
      <c r="H189" s="85">
        <v>16523</v>
      </c>
      <c r="I189" s="85">
        <v>16523</v>
      </c>
      <c r="J189" s="85"/>
      <c r="K189" s="85">
        <v>11377</v>
      </c>
      <c r="L189" s="85">
        <v>0</v>
      </c>
      <c r="M189" s="85">
        <v>18296</v>
      </c>
      <c r="N189" s="85">
        <v>4275</v>
      </c>
      <c r="O189" s="85">
        <v>33948</v>
      </c>
      <c r="P189" s="85"/>
      <c r="Q189" s="85">
        <v>-5524</v>
      </c>
      <c r="R189" s="85"/>
      <c r="S189" s="85">
        <v>3927</v>
      </c>
      <c r="T189" s="85"/>
      <c r="U189" s="85">
        <v>-1597</v>
      </c>
    </row>
    <row r="190" spans="1:21" ht="15" x14ac:dyDescent="0.25">
      <c r="A190" s="61">
        <v>501</v>
      </c>
      <c r="B190" s="62" t="s">
        <v>201</v>
      </c>
      <c r="C190" s="84">
        <v>8.8342688204667272E-2</v>
      </c>
      <c r="D190" s="15">
        <v>50251441</v>
      </c>
      <c r="E190" s="85">
        <v>0</v>
      </c>
      <c r="F190" s="85">
        <v>0</v>
      </c>
      <c r="G190" s="85">
        <v>0</v>
      </c>
      <c r="H190" s="85">
        <v>2152715</v>
      </c>
      <c r="I190" s="85">
        <v>2152715</v>
      </c>
      <c r="J190" s="85"/>
      <c r="K190" s="85">
        <v>25584960</v>
      </c>
      <c r="L190" s="85">
        <v>0</v>
      </c>
      <c r="M190" s="85">
        <v>41146655</v>
      </c>
      <c r="N190" s="85">
        <v>2653235</v>
      </c>
      <c r="O190" s="85">
        <v>69384850</v>
      </c>
      <c r="P190" s="85"/>
      <c r="Q190" s="85">
        <v>-12420316</v>
      </c>
      <c r="R190" s="85"/>
      <c r="S190" s="85">
        <v>297939</v>
      </c>
      <c r="T190" s="85"/>
      <c r="U190" s="85">
        <v>-12122377</v>
      </c>
    </row>
    <row r="191" spans="1:21" ht="15" x14ac:dyDescent="0.25">
      <c r="A191" s="61">
        <v>502</v>
      </c>
      <c r="B191" s="62" t="s">
        <v>202</v>
      </c>
      <c r="C191" s="84">
        <v>0</v>
      </c>
      <c r="D191" s="15">
        <v>0</v>
      </c>
      <c r="E191" s="85">
        <v>0</v>
      </c>
      <c r="F191" s="85">
        <v>0</v>
      </c>
      <c r="G191" s="85">
        <v>0</v>
      </c>
      <c r="H191" s="85">
        <v>0</v>
      </c>
      <c r="I191" s="85">
        <v>0</v>
      </c>
      <c r="J191" s="85"/>
      <c r="K191" s="85">
        <v>0</v>
      </c>
      <c r="L191" s="85">
        <v>0</v>
      </c>
      <c r="M191" s="85">
        <v>0</v>
      </c>
      <c r="N191" s="85">
        <v>0</v>
      </c>
      <c r="O191" s="85">
        <v>0</v>
      </c>
      <c r="P191" s="85"/>
      <c r="Q191" s="85">
        <v>0</v>
      </c>
      <c r="R191" s="85"/>
      <c r="S191" s="85">
        <v>0</v>
      </c>
      <c r="T191" s="85"/>
      <c r="U191" s="85">
        <v>0</v>
      </c>
    </row>
    <row r="192" spans="1:21" ht="15" x14ac:dyDescent="0.25">
      <c r="A192" s="61">
        <v>505</v>
      </c>
      <c r="B192" s="62" t="s">
        <v>203</v>
      </c>
      <c r="C192" s="84">
        <v>7.1303101786632369E-4</v>
      </c>
      <c r="D192" s="15">
        <v>405587</v>
      </c>
      <c r="E192" s="85">
        <v>0</v>
      </c>
      <c r="F192" s="85">
        <v>0</v>
      </c>
      <c r="G192" s="85">
        <v>0</v>
      </c>
      <c r="H192" s="85">
        <v>173856</v>
      </c>
      <c r="I192" s="85">
        <v>173856</v>
      </c>
      <c r="J192" s="85"/>
      <c r="K192" s="85">
        <v>206501</v>
      </c>
      <c r="L192" s="85">
        <v>0</v>
      </c>
      <c r="M192" s="85">
        <v>332103</v>
      </c>
      <c r="N192" s="85">
        <v>7791</v>
      </c>
      <c r="O192" s="85">
        <v>546395</v>
      </c>
      <c r="P192" s="85"/>
      <c r="Q192" s="85">
        <v>-100248</v>
      </c>
      <c r="R192" s="85"/>
      <c r="S192" s="85">
        <v>46759</v>
      </c>
      <c r="T192" s="85"/>
      <c r="U192" s="85">
        <v>-53489</v>
      </c>
    </row>
    <row r="193" spans="1:21" ht="15" x14ac:dyDescent="0.25">
      <c r="A193" s="61">
        <v>506</v>
      </c>
      <c r="B193" s="62" t="s">
        <v>204</v>
      </c>
      <c r="C193" s="84">
        <v>2.4111728221861916E-4</v>
      </c>
      <c r="D193" s="15">
        <v>137155</v>
      </c>
      <c r="E193" s="85">
        <v>0</v>
      </c>
      <c r="F193" s="85">
        <v>0</v>
      </c>
      <c r="G193" s="85">
        <v>0</v>
      </c>
      <c r="H193" s="85">
        <v>15538</v>
      </c>
      <c r="I193" s="85">
        <v>15538</v>
      </c>
      <c r="J193" s="85"/>
      <c r="K193" s="85">
        <v>69830</v>
      </c>
      <c r="L193" s="85">
        <v>0</v>
      </c>
      <c r="M193" s="85">
        <v>112303</v>
      </c>
      <c r="N193" s="85">
        <v>22884</v>
      </c>
      <c r="O193" s="85">
        <v>205017</v>
      </c>
      <c r="P193" s="85"/>
      <c r="Q193" s="85">
        <v>-33899</v>
      </c>
      <c r="R193" s="85"/>
      <c r="S193" s="85">
        <v>265</v>
      </c>
      <c r="T193" s="85"/>
      <c r="U193" s="85">
        <v>-33634</v>
      </c>
    </row>
    <row r="194" spans="1:21" ht="15" x14ac:dyDescent="0.25">
      <c r="A194" s="61">
        <v>507</v>
      </c>
      <c r="B194" s="62" t="s">
        <v>205</v>
      </c>
      <c r="C194" s="84">
        <v>0</v>
      </c>
      <c r="D194" s="15">
        <v>0</v>
      </c>
      <c r="E194" s="85">
        <v>0</v>
      </c>
      <c r="F194" s="85">
        <v>0</v>
      </c>
      <c r="G194" s="85">
        <v>0</v>
      </c>
      <c r="H194" s="85">
        <v>0</v>
      </c>
      <c r="I194" s="85">
        <v>0</v>
      </c>
      <c r="J194" s="85"/>
      <c r="K194" s="85">
        <v>0</v>
      </c>
      <c r="L194" s="85">
        <v>0</v>
      </c>
      <c r="M194" s="85">
        <v>0</v>
      </c>
      <c r="N194" s="85">
        <v>0</v>
      </c>
      <c r="O194" s="85">
        <v>0</v>
      </c>
      <c r="P194" s="85"/>
      <c r="Q194" s="85">
        <v>0</v>
      </c>
      <c r="R194" s="85"/>
      <c r="S194" s="85">
        <v>0</v>
      </c>
      <c r="T194" s="85"/>
      <c r="U194" s="85">
        <v>0</v>
      </c>
    </row>
    <row r="195" spans="1:21" ht="15" x14ac:dyDescent="0.25">
      <c r="A195" s="61">
        <v>601</v>
      </c>
      <c r="B195" s="62" t="s">
        <v>206</v>
      </c>
      <c r="C195" s="84">
        <v>3.3533685917515647E-2</v>
      </c>
      <c r="D195" s="15">
        <v>19074764</v>
      </c>
      <c r="E195" s="85">
        <v>0</v>
      </c>
      <c r="F195" s="85">
        <v>0</v>
      </c>
      <c r="G195" s="85">
        <v>0</v>
      </c>
      <c r="H195" s="85">
        <v>0</v>
      </c>
      <c r="I195" s="85">
        <v>0</v>
      </c>
      <c r="J195" s="85"/>
      <c r="K195" s="85">
        <v>9711702</v>
      </c>
      <c r="L195" s="85">
        <v>0</v>
      </c>
      <c r="M195" s="85">
        <v>15618710</v>
      </c>
      <c r="N195" s="85">
        <v>801174</v>
      </c>
      <c r="O195" s="85">
        <v>26131586</v>
      </c>
      <c r="P195" s="85"/>
      <c r="Q195" s="85">
        <v>-4714587</v>
      </c>
      <c r="R195" s="85"/>
      <c r="S195" s="85">
        <v>-250123</v>
      </c>
      <c r="T195" s="85"/>
      <c r="U195" s="85">
        <v>-4964710</v>
      </c>
    </row>
    <row r="196" spans="1:21" ht="15" x14ac:dyDescent="0.25">
      <c r="A196" s="61">
        <v>602</v>
      </c>
      <c r="B196" s="62" t="s">
        <v>207</v>
      </c>
      <c r="C196" s="84">
        <v>5.0348185543374118E-3</v>
      </c>
      <c r="D196" s="15">
        <v>2863925</v>
      </c>
      <c r="E196" s="85">
        <v>0</v>
      </c>
      <c r="F196" s="85">
        <v>0</v>
      </c>
      <c r="G196" s="85">
        <v>0</v>
      </c>
      <c r="H196" s="85">
        <v>758561</v>
      </c>
      <c r="I196" s="85">
        <v>758561</v>
      </c>
      <c r="J196" s="85"/>
      <c r="K196" s="85">
        <v>1458135</v>
      </c>
      <c r="L196" s="85">
        <v>0</v>
      </c>
      <c r="M196" s="85">
        <v>2345026</v>
      </c>
      <c r="N196" s="85">
        <v>0</v>
      </c>
      <c r="O196" s="85">
        <v>3803161</v>
      </c>
      <c r="P196" s="85"/>
      <c r="Q196" s="85">
        <v>-707859</v>
      </c>
      <c r="R196" s="85"/>
      <c r="S196" s="85">
        <v>194979</v>
      </c>
      <c r="T196" s="85"/>
      <c r="U196" s="85">
        <v>-512880</v>
      </c>
    </row>
    <row r="197" spans="1:21" ht="15" x14ac:dyDescent="0.25">
      <c r="A197" s="61">
        <v>606</v>
      </c>
      <c r="B197" s="62" t="s">
        <v>208</v>
      </c>
      <c r="C197" s="84">
        <v>9.9224473043271205E-5</v>
      </c>
      <c r="D197" s="15">
        <v>56443</v>
      </c>
      <c r="E197" s="85">
        <v>0</v>
      </c>
      <c r="F197" s="85">
        <v>0</v>
      </c>
      <c r="G197" s="85">
        <v>0</v>
      </c>
      <c r="H197" s="85">
        <v>18511</v>
      </c>
      <c r="I197" s="85">
        <v>18511</v>
      </c>
      <c r="J197" s="85"/>
      <c r="K197" s="85">
        <v>28736</v>
      </c>
      <c r="L197" s="85">
        <v>0</v>
      </c>
      <c r="M197" s="85">
        <v>46215</v>
      </c>
      <c r="N197" s="85">
        <v>18704</v>
      </c>
      <c r="O197" s="85">
        <v>93655</v>
      </c>
      <c r="P197" s="85"/>
      <c r="Q197" s="85">
        <v>-13950</v>
      </c>
      <c r="R197" s="85"/>
      <c r="S197" s="85">
        <v>-128</v>
      </c>
      <c r="T197" s="85"/>
      <c r="U197" s="85">
        <v>-14078</v>
      </c>
    </row>
    <row r="198" spans="1:21" ht="15" x14ac:dyDescent="0.25">
      <c r="A198" s="61">
        <v>701</v>
      </c>
      <c r="B198" s="62" t="s">
        <v>209</v>
      </c>
      <c r="C198" s="84">
        <v>3.8676986364940486E-3</v>
      </c>
      <c r="D198" s="15">
        <v>2200041</v>
      </c>
      <c r="E198" s="85">
        <v>0</v>
      </c>
      <c r="F198" s="85">
        <v>0</v>
      </c>
      <c r="G198" s="85">
        <v>0</v>
      </c>
      <c r="H198" s="85">
        <v>298644</v>
      </c>
      <c r="I198" s="85">
        <v>298644</v>
      </c>
      <c r="J198" s="85"/>
      <c r="K198" s="85">
        <v>1120125</v>
      </c>
      <c r="L198" s="85">
        <v>0</v>
      </c>
      <c r="M198" s="85">
        <v>1801426</v>
      </c>
      <c r="N198" s="85">
        <v>0</v>
      </c>
      <c r="O198" s="85">
        <v>2921551</v>
      </c>
      <c r="P198" s="85"/>
      <c r="Q198" s="85">
        <v>-543769</v>
      </c>
      <c r="R198" s="85"/>
      <c r="S198" s="85">
        <v>92846</v>
      </c>
      <c r="T198" s="85"/>
      <c r="U198" s="85">
        <v>-450923</v>
      </c>
    </row>
    <row r="199" spans="1:21" ht="15" x14ac:dyDescent="0.25">
      <c r="A199" s="61">
        <v>702</v>
      </c>
      <c r="B199" s="62" t="s">
        <v>210</v>
      </c>
      <c r="C199" s="84">
        <v>2.4209180903900524E-3</v>
      </c>
      <c r="D199" s="15">
        <v>1377075</v>
      </c>
      <c r="E199" s="85">
        <v>0</v>
      </c>
      <c r="F199" s="85">
        <v>0</v>
      </c>
      <c r="G199" s="85">
        <v>0</v>
      </c>
      <c r="H199" s="85">
        <v>126029</v>
      </c>
      <c r="I199" s="85">
        <v>126029</v>
      </c>
      <c r="J199" s="85"/>
      <c r="K199" s="85">
        <v>701123</v>
      </c>
      <c r="L199" s="85">
        <v>0</v>
      </c>
      <c r="M199" s="85">
        <v>1127571</v>
      </c>
      <c r="N199" s="85">
        <v>195104</v>
      </c>
      <c r="O199" s="85">
        <v>2023798</v>
      </c>
      <c r="P199" s="85"/>
      <c r="Q199" s="85">
        <v>-340363</v>
      </c>
      <c r="R199" s="85"/>
      <c r="S199" s="85">
        <v>6589</v>
      </c>
      <c r="T199" s="85"/>
      <c r="U199" s="85">
        <v>-333774</v>
      </c>
    </row>
    <row r="200" spans="1:21" ht="15" x14ac:dyDescent="0.25">
      <c r="A200" s="61">
        <v>703</v>
      </c>
      <c r="B200" s="62" t="s">
        <v>211</v>
      </c>
      <c r="C200" s="84">
        <v>7.6112323981366251E-3</v>
      </c>
      <c r="D200" s="15">
        <v>4329452</v>
      </c>
      <c r="E200" s="85">
        <v>0</v>
      </c>
      <c r="F200" s="85">
        <v>0</v>
      </c>
      <c r="G200" s="85">
        <v>0</v>
      </c>
      <c r="H200" s="85">
        <v>90621</v>
      </c>
      <c r="I200" s="85">
        <v>90621</v>
      </c>
      <c r="J200" s="85"/>
      <c r="K200" s="85">
        <v>2204291</v>
      </c>
      <c r="L200" s="85">
        <v>0</v>
      </c>
      <c r="M200" s="85">
        <v>3545021</v>
      </c>
      <c r="N200" s="85">
        <v>434348</v>
      </c>
      <c r="O200" s="85">
        <v>6183660</v>
      </c>
      <c r="P200" s="85"/>
      <c r="Q200" s="85">
        <v>-1070083</v>
      </c>
      <c r="R200" s="85"/>
      <c r="S200" s="85">
        <v>-138045</v>
      </c>
      <c r="T200" s="85"/>
      <c r="U200" s="85">
        <v>-1208128</v>
      </c>
    </row>
    <row r="201" spans="1:21" ht="15" x14ac:dyDescent="0.25">
      <c r="A201" s="61">
        <v>704</v>
      </c>
      <c r="B201" s="62" t="s">
        <v>212</v>
      </c>
      <c r="C201" s="84">
        <v>6.1672494607429608E-3</v>
      </c>
      <c r="D201" s="15">
        <v>3508079</v>
      </c>
      <c r="E201" s="85">
        <v>0</v>
      </c>
      <c r="F201" s="85">
        <v>0</v>
      </c>
      <c r="G201" s="85">
        <v>0</v>
      </c>
      <c r="H201" s="85">
        <v>217892</v>
      </c>
      <c r="I201" s="85">
        <v>217892</v>
      </c>
      <c r="J201" s="85"/>
      <c r="K201" s="85">
        <v>1786099</v>
      </c>
      <c r="L201" s="85">
        <v>0</v>
      </c>
      <c r="M201" s="85">
        <v>2872469</v>
      </c>
      <c r="N201" s="85">
        <v>1207976</v>
      </c>
      <c r="O201" s="85">
        <v>5866544</v>
      </c>
      <c r="P201" s="85"/>
      <c r="Q201" s="85">
        <v>-867069</v>
      </c>
      <c r="R201" s="85"/>
      <c r="S201" s="85">
        <v>-316860</v>
      </c>
      <c r="T201" s="85"/>
      <c r="U201" s="85">
        <v>-1183929</v>
      </c>
    </row>
    <row r="202" spans="1:21" ht="15" x14ac:dyDescent="0.25">
      <c r="A202" s="61">
        <v>705</v>
      </c>
      <c r="B202" s="62" t="s">
        <v>213</v>
      </c>
      <c r="C202" s="84">
        <v>5.1643898560545945E-3</v>
      </c>
      <c r="D202" s="15">
        <v>2937628</v>
      </c>
      <c r="E202" s="85">
        <v>0</v>
      </c>
      <c r="F202" s="85">
        <v>0</v>
      </c>
      <c r="G202" s="85">
        <v>0</v>
      </c>
      <c r="H202" s="85">
        <v>79005</v>
      </c>
      <c r="I202" s="85">
        <v>79005</v>
      </c>
      <c r="J202" s="85"/>
      <c r="K202" s="85">
        <v>1495661</v>
      </c>
      <c r="L202" s="85">
        <v>0</v>
      </c>
      <c r="M202" s="85">
        <v>2405376</v>
      </c>
      <c r="N202" s="85">
        <v>196823</v>
      </c>
      <c r="O202" s="85">
        <v>4097860</v>
      </c>
      <c r="P202" s="85"/>
      <c r="Q202" s="85">
        <v>-726075</v>
      </c>
      <c r="R202" s="85"/>
      <c r="S202" s="85">
        <v>-14317</v>
      </c>
      <c r="T202" s="85"/>
      <c r="U202" s="85">
        <v>-740392</v>
      </c>
    </row>
    <row r="203" spans="1:21" ht="15" x14ac:dyDescent="0.25">
      <c r="A203" s="61">
        <v>706</v>
      </c>
      <c r="B203" s="62" t="s">
        <v>214</v>
      </c>
      <c r="C203" s="84">
        <v>6.8401883817315115E-3</v>
      </c>
      <c r="D203" s="15">
        <v>3890860</v>
      </c>
      <c r="E203" s="85">
        <v>0</v>
      </c>
      <c r="F203" s="85">
        <v>0</v>
      </c>
      <c r="G203" s="85">
        <v>0</v>
      </c>
      <c r="H203" s="85">
        <v>283347</v>
      </c>
      <c r="I203" s="85">
        <v>283347</v>
      </c>
      <c r="J203" s="85"/>
      <c r="K203" s="85">
        <v>1980989</v>
      </c>
      <c r="L203" s="85">
        <v>0</v>
      </c>
      <c r="M203" s="85">
        <v>3185899</v>
      </c>
      <c r="N203" s="85">
        <v>179940</v>
      </c>
      <c r="O203" s="85">
        <v>5346828</v>
      </c>
      <c r="P203" s="85"/>
      <c r="Q203" s="85">
        <v>-961680</v>
      </c>
      <c r="R203" s="85"/>
      <c r="S203" s="85">
        <v>63056</v>
      </c>
      <c r="T203" s="85"/>
      <c r="U203" s="85">
        <v>-898624</v>
      </c>
    </row>
    <row r="204" spans="1:21" ht="15" x14ac:dyDescent="0.25">
      <c r="A204" s="61">
        <v>707</v>
      </c>
      <c r="B204" s="62" t="s">
        <v>215</v>
      </c>
      <c r="C204" s="84">
        <v>1.8380389469652121E-3</v>
      </c>
      <c r="D204" s="15">
        <v>1045522</v>
      </c>
      <c r="E204" s="85">
        <v>0</v>
      </c>
      <c r="F204" s="85">
        <v>0</v>
      </c>
      <c r="G204" s="85">
        <v>0</v>
      </c>
      <c r="H204" s="85">
        <v>0</v>
      </c>
      <c r="I204" s="85">
        <v>0</v>
      </c>
      <c r="J204" s="85"/>
      <c r="K204" s="85">
        <v>532315</v>
      </c>
      <c r="L204" s="85">
        <v>0</v>
      </c>
      <c r="M204" s="85">
        <v>856088</v>
      </c>
      <c r="N204" s="85">
        <v>6499499</v>
      </c>
      <c r="O204" s="85">
        <v>7887902</v>
      </c>
      <c r="P204" s="85"/>
      <c r="Q204" s="85">
        <v>-258415</v>
      </c>
      <c r="R204" s="85"/>
      <c r="S204" s="85">
        <v>-1761555</v>
      </c>
      <c r="T204" s="85"/>
      <c r="U204" s="85">
        <v>-2019970</v>
      </c>
    </row>
    <row r="205" spans="1:21" ht="15" x14ac:dyDescent="0.25">
      <c r="A205" s="61">
        <v>708</v>
      </c>
      <c r="B205" s="62" t="s">
        <v>216</v>
      </c>
      <c r="C205" s="84">
        <v>1.4464472388852976E-3</v>
      </c>
      <c r="D205" s="15">
        <v>822771</v>
      </c>
      <c r="E205" s="85">
        <v>0</v>
      </c>
      <c r="F205" s="85">
        <v>0</v>
      </c>
      <c r="G205" s="85">
        <v>0</v>
      </c>
      <c r="H205" s="85">
        <v>302054</v>
      </c>
      <c r="I205" s="85">
        <v>302054</v>
      </c>
      <c r="J205" s="85"/>
      <c r="K205" s="85">
        <v>418906</v>
      </c>
      <c r="L205" s="85">
        <v>0</v>
      </c>
      <c r="M205" s="85">
        <v>673700</v>
      </c>
      <c r="N205" s="85">
        <v>71083</v>
      </c>
      <c r="O205" s="85">
        <v>1163689</v>
      </c>
      <c r="P205" s="85"/>
      <c r="Q205" s="85">
        <v>-203360</v>
      </c>
      <c r="R205" s="85"/>
      <c r="S205" s="85">
        <v>50408</v>
      </c>
      <c r="T205" s="85"/>
      <c r="U205" s="85">
        <v>-152952</v>
      </c>
    </row>
    <row r="206" spans="1:21" ht="15" x14ac:dyDescent="0.25">
      <c r="A206" s="61">
        <v>709</v>
      </c>
      <c r="B206" s="62" t="s">
        <v>217</v>
      </c>
      <c r="C206" s="84">
        <v>0</v>
      </c>
      <c r="D206" s="15">
        <v>0</v>
      </c>
      <c r="E206" s="85">
        <v>0</v>
      </c>
      <c r="F206" s="85">
        <v>0</v>
      </c>
      <c r="G206" s="85">
        <v>0</v>
      </c>
      <c r="H206" s="85">
        <v>0</v>
      </c>
      <c r="I206" s="85">
        <v>0</v>
      </c>
      <c r="J206" s="85"/>
      <c r="K206" s="85">
        <v>0</v>
      </c>
      <c r="L206" s="85">
        <v>0</v>
      </c>
      <c r="M206" s="85">
        <v>0</v>
      </c>
      <c r="N206" s="85">
        <v>0</v>
      </c>
      <c r="O206" s="85">
        <v>0</v>
      </c>
      <c r="P206" s="85"/>
      <c r="Q206" s="85">
        <v>0</v>
      </c>
      <c r="R206" s="85"/>
      <c r="S206" s="85">
        <v>0</v>
      </c>
      <c r="T206" s="85"/>
      <c r="U206" s="85">
        <v>0</v>
      </c>
    </row>
    <row r="207" spans="1:21" ht="15" x14ac:dyDescent="0.25">
      <c r="A207" s="61">
        <v>711</v>
      </c>
      <c r="B207" s="62" t="s">
        <v>218</v>
      </c>
      <c r="C207" s="84">
        <v>2.0387024229684726E-3</v>
      </c>
      <c r="D207" s="15">
        <v>1159660</v>
      </c>
      <c r="E207" s="85">
        <v>0</v>
      </c>
      <c r="F207" s="85">
        <v>0</v>
      </c>
      <c r="G207" s="85">
        <v>0</v>
      </c>
      <c r="H207" s="85">
        <v>306470</v>
      </c>
      <c r="I207" s="85">
        <v>306470</v>
      </c>
      <c r="J207" s="85"/>
      <c r="K207" s="85">
        <v>590429</v>
      </c>
      <c r="L207" s="85">
        <v>0</v>
      </c>
      <c r="M207" s="85">
        <v>949550</v>
      </c>
      <c r="N207" s="85">
        <v>314792</v>
      </c>
      <c r="O207" s="85">
        <v>1854771</v>
      </c>
      <c r="P207" s="85"/>
      <c r="Q207" s="85">
        <v>-286626</v>
      </c>
      <c r="R207" s="85"/>
      <c r="S207" s="85">
        <v>33080</v>
      </c>
      <c r="T207" s="85"/>
      <c r="U207" s="85">
        <v>-253546</v>
      </c>
    </row>
    <row r="208" spans="1:21" ht="15" x14ac:dyDescent="0.25">
      <c r="A208" s="61">
        <v>716</v>
      </c>
      <c r="B208" s="62" t="s">
        <v>219</v>
      </c>
      <c r="C208" s="84">
        <v>2.7562694262922766E-3</v>
      </c>
      <c r="D208" s="15">
        <v>1567832</v>
      </c>
      <c r="E208" s="85">
        <v>0</v>
      </c>
      <c r="F208" s="85">
        <v>0</v>
      </c>
      <c r="G208" s="85">
        <v>0</v>
      </c>
      <c r="H208" s="85">
        <v>271935</v>
      </c>
      <c r="I208" s="85">
        <v>271935</v>
      </c>
      <c r="J208" s="85"/>
      <c r="K208" s="85">
        <v>798244</v>
      </c>
      <c r="L208" s="85">
        <v>0</v>
      </c>
      <c r="M208" s="85">
        <v>1283765</v>
      </c>
      <c r="N208" s="85">
        <v>355326</v>
      </c>
      <c r="O208" s="85">
        <v>2437335</v>
      </c>
      <c r="P208" s="85"/>
      <c r="Q208" s="85">
        <v>-387511</v>
      </c>
      <c r="R208" s="85"/>
      <c r="S208" s="85">
        <v>-28460</v>
      </c>
      <c r="T208" s="85"/>
      <c r="U208" s="85">
        <v>-415971</v>
      </c>
    </row>
    <row r="209" spans="1:21" ht="15" x14ac:dyDescent="0.25">
      <c r="A209" s="61">
        <v>717</v>
      </c>
      <c r="B209" s="62" t="s">
        <v>220</v>
      </c>
      <c r="C209" s="84">
        <v>0</v>
      </c>
      <c r="D209" s="15">
        <v>0</v>
      </c>
      <c r="E209" s="85">
        <v>0</v>
      </c>
      <c r="F209" s="85">
        <v>0</v>
      </c>
      <c r="G209" s="85">
        <v>0</v>
      </c>
      <c r="H209" s="85">
        <v>0</v>
      </c>
      <c r="I209" s="85">
        <v>0</v>
      </c>
      <c r="J209" s="85"/>
      <c r="K209" s="85">
        <v>0</v>
      </c>
      <c r="L209" s="85">
        <v>0</v>
      </c>
      <c r="M209" s="85">
        <v>0</v>
      </c>
      <c r="N209" s="85">
        <v>0</v>
      </c>
      <c r="O209" s="85">
        <v>0</v>
      </c>
      <c r="P209" s="85"/>
      <c r="Q209" s="85">
        <v>0</v>
      </c>
      <c r="R209" s="85"/>
      <c r="S209" s="85">
        <v>0</v>
      </c>
      <c r="T209" s="85"/>
      <c r="U209" s="85">
        <v>0</v>
      </c>
    </row>
    <row r="210" spans="1:21" ht="15" x14ac:dyDescent="0.25">
      <c r="A210" s="61">
        <v>718</v>
      </c>
      <c r="B210" s="62" t="s">
        <v>221</v>
      </c>
      <c r="C210" s="84">
        <v>2.9541361289416434E-3</v>
      </c>
      <c r="D210" s="15">
        <v>1680384</v>
      </c>
      <c r="E210" s="85">
        <v>0</v>
      </c>
      <c r="F210" s="85">
        <v>0</v>
      </c>
      <c r="G210" s="85">
        <v>0</v>
      </c>
      <c r="H210" s="85">
        <v>45027</v>
      </c>
      <c r="I210" s="85">
        <v>45027</v>
      </c>
      <c r="J210" s="85"/>
      <c r="K210" s="85">
        <v>855548</v>
      </c>
      <c r="L210" s="85">
        <v>0</v>
      </c>
      <c r="M210" s="85">
        <v>1375924</v>
      </c>
      <c r="N210" s="85">
        <v>104671</v>
      </c>
      <c r="O210" s="85">
        <v>2336143</v>
      </c>
      <c r="P210" s="85"/>
      <c r="Q210" s="85">
        <v>-415330</v>
      </c>
      <c r="R210" s="85"/>
      <c r="S210" s="85">
        <v>-14364</v>
      </c>
      <c r="T210" s="85"/>
      <c r="U210" s="85">
        <v>-429694</v>
      </c>
    </row>
    <row r="211" spans="1:21" ht="15" x14ac:dyDescent="0.25">
      <c r="A211" s="61">
        <v>719</v>
      </c>
      <c r="B211" s="62" t="s">
        <v>222</v>
      </c>
      <c r="C211" s="84">
        <v>0</v>
      </c>
      <c r="D211" s="15">
        <v>0</v>
      </c>
      <c r="E211" s="85">
        <v>0</v>
      </c>
      <c r="F211" s="85">
        <v>0</v>
      </c>
      <c r="G211" s="85">
        <v>0</v>
      </c>
      <c r="H211" s="85">
        <v>0</v>
      </c>
      <c r="I211" s="85">
        <v>0</v>
      </c>
      <c r="J211" s="85"/>
      <c r="K211" s="85">
        <v>0</v>
      </c>
      <c r="L211" s="85">
        <v>0</v>
      </c>
      <c r="M211" s="85">
        <v>0</v>
      </c>
      <c r="N211" s="85">
        <v>0</v>
      </c>
      <c r="O211" s="85">
        <v>0</v>
      </c>
      <c r="P211" s="85"/>
      <c r="Q211" s="85">
        <v>0</v>
      </c>
      <c r="R211" s="85"/>
      <c r="S211" s="85">
        <v>0</v>
      </c>
      <c r="T211" s="85"/>
      <c r="U211" s="85">
        <v>0</v>
      </c>
    </row>
    <row r="212" spans="1:21" ht="15" x14ac:dyDescent="0.25">
      <c r="A212" s="61">
        <v>720</v>
      </c>
      <c r="B212" s="62" t="s">
        <v>223</v>
      </c>
      <c r="C212" s="84">
        <v>5.2408809389984431E-3</v>
      </c>
      <c r="D212" s="15">
        <v>2981138</v>
      </c>
      <c r="E212" s="85">
        <v>0</v>
      </c>
      <c r="F212" s="85">
        <v>0</v>
      </c>
      <c r="G212" s="85">
        <v>0</v>
      </c>
      <c r="H212" s="85">
        <v>1309529</v>
      </c>
      <c r="I212" s="85">
        <v>1309529</v>
      </c>
      <c r="J212" s="85"/>
      <c r="K212" s="85">
        <v>1517813</v>
      </c>
      <c r="L212" s="85">
        <v>0</v>
      </c>
      <c r="M212" s="85">
        <v>2441002</v>
      </c>
      <c r="N212" s="85">
        <v>0</v>
      </c>
      <c r="O212" s="85">
        <v>3958815</v>
      </c>
      <c r="P212" s="85"/>
      <c r="Q212" s="85">
        <v>-736829</v>
      </c>
      <c r="R212" s="85"/>
      <c r="S212" s="85">
        <v>377771</v>
      </c>
      <c r="T212" s="85"/>
      <c r="U212" s="85">
        <v>-359058</v>
      </c>
    </row>
    <row r="213" spans="1:21" ht="15" x14ac:dyDescent="0.25">
      <c r="A213" s="61">
        <v>721</v>
      </c>
      <c r="B213" s="62" t="s">
        <v>224</v>
      </c>
      <c r="C213" s="84">
        <v>0</v>
      </c>
      <c r="D213" s="15">
        <v>0</v>
      </c>
      <c r="E213" s="85">
        <v>0</v>
      </c>
      <c r="F213" s="85">
        <v>0</v>
      </c>
      <c r="G213" s="85">
        <v>0</v>
      </c>
      <c r="H213" s="85">
        <v>0</v>
      </c>
      <c r="I213" s="85">
        <v>0</v>
      </c>
      <c r="J213" s="85"/>
      <c r="K213" s="85">
        <v>0</v>
      </c>
      <c r="L213" s="85">
        <v>0</v>
      </c>
      <c r="M213" s="85">
        <v>0</v>
      </c>
      <c r="N213" s="85">
        <v>0</v>
      </c>
      <c r="O213" s="85">
        <v>0</v>
      </c>
      <c r="P213" s="85"/>
      <c r="Q213" s="85">
        <v>0</v>
      </c>
      <c r="R213" s="85"/>
      <c r="S213" s="85">
        <v>0</v>
      </c>
      <c r="T213" s="85"/>
      <c r="U213" s="85">
        <v>0</v>
      </c>
    </row>
    <row r="214" spans="1:21" ht="15" x14ac:dyDescent="0.25">
      <c r="A214" s="61">
        <v>722</v>
      </c>
      <c r="B214" s="62" t="s">
        <v>225</v>
      </c>
      <c r="C214" s="84">
        <v>0</v>
      </c>
      <c r="D214" s="15">
        <v>0</v>
      </c>
      <c r="E214" s="85">
        <v>0</v>
      </c>
      <c r="F214" s="85">
        <v>0</v>
      </c>
      <c r="G214" s="85">
        <v>0</v>
      </c>
      <c r="H214" s="85">
        <v>0</v>
      </c>
      <c r="I214" s="85">
        <v>0</v>
      </c>
      <c r="J214" s="85"/>
      <c r="K214" s="85">
        <v>0</v>
      </c>
      <c r="L214" s="85">
        <v>0</v>
      </c>
      <c r="M214" s="85">
        <v>0</v>
      </c>
      <c r="N214" s="85">
        <v>0</v>
      </c>
      <c r="O214" s="85">
        <v>0</v>
      </c>
      <c r="P214" s="85"/>
      <c r="Q214" s="85">
        <v>0</v>
      </c>
      <c r="R214" s="85"/>
      <c r="S214" s="85">
        <v>0</v>
      </c>
      <c r="T214" s="85"/>
      <c r="U214" s="85">
        <v>0</v>
      </c>
    </row>
    <row r="215" spans="1:21" ht="15" x14ac:dyDescent="0.25">
      <c r="A215" s="61">
        <v>723</v>
      </c>
      <c r="B215" s="62" t="s">
        <v>226</v>
      </c>
      <c r="C215" s="84">
        <v>2.7453696954913187E-3</v>
      </c>
      <c r="D215" s="15">
        <v>1561635</v>
      </c>
      <c r="E215" s="85">
        <v>0</v>
      </c>
      <c r="F215" s="85">
        <v>0</v>
      </c>
      <c r="G215" s="85">
        <v>0</v>
      </c>
      <c r="H215" s="85">
        <v>30736</v>
      </c>
      <c r="I215" s="85">
        <v>30736</v>
      </c>
      <c r="J215" s="85"/>
      <c r="K215" s="85">
        <v>795087</v>
      </c>
      <c r="L215" s="85">
        <v>0</v>
      </c>
      <c r="M215" s="85">
        <v>1278688</v>
      </c>
      <c r="N215" s="85">
        <v>317570</v>
      </c>
      <c r="O215" s="85">
        <v>2391345</v>
      </c>
      <c r="P215" s="85"/>
      <c r="Q215" s="85">
        <v>-385978</v>
      </c>
      <c r="R215" s="85"/>
      <c r="S215" s="85">
        <v>-101871</v>
      </c>
      <c r="T215" s="85"/>
      <c r="U215" s="85">
        <v>-487849</v>
      </c>
    </row>
    <row r="216" spans="1:21" ht="15" x14ac:dyDescent="0.25">
      <c r="A216" s="61">
        <v>724</v>
      </c>
      <c r="B216" s="62" t="s">
        <v>227</v>
      </c>
      <c r="C216" s="84">
        <v>2.6884084107077709E-3</v>
      </c>
      <c r="D216" s="15">
        <v>1529228</v>
      </c>
      <c r="E216" s="85">
        <v>0</v>
      </c>
      <c r="F216" s="85">
        <v>0</v>
      </c>
      <c r="G216" s="85">
        <v>0</v>
      </c>
      <c r="H216" s="85">
        <v>183146</v>
      </c>
      <c r="I216" s="85">
        <v>183146</v>
      </c>
      <c r="J216" s="85"/>
      <c r="K216" s="85">
        <v>778591</v>
      </c>
      <c r="L216" s="85">
        <v>0</v>
      </c>
      <c r="M216" s="85">
        <v>1252158</v>
      </c>
      <c r="N216" s="85">
        <v>54181</v>
      </c>
      <c r="O216" s="85">
        <v>2084930</v>
      </c>
      <c r="P216" s="85"/>
      <c r="Q216" s="85">
        <v>-377971</v>
      </c>
      <c r="R216" s="85"/>
      <c r="S216" s="85">
        <v>17176</v>
      </c>
      <c r="T216" s="85"/>
      <c r="U216" s="85">
        <v>-360795</v>
      </c>
    </row>
    <row r="217" spans="1:21" ht="15" x14ac:dyDescent="0.25">
      <c r="A217" s="61">
        <v>725</v>
      </c>
      <c r="B217" s="62" t="s">
        <v>228</v>
      </c>
      <c r="C217" s="84">
        <v>0</v>
      </c>
      <c r="D217" s="15">
        <v>1</v>
      </c>
      <c r="E217" s="85">
        <v>0</v>
      </c>
      <c r="F217" s="85">
        <v>0</v>
      </c>
      <c r="G217" s="85">
        <v>0</v>
      </c>
      <c r="H217" s="85">
        <v>0</v>
      </c>
      <c r="I217" s="85">
        <v>0</v>
      </c>
      <c r="J217" s="85"/>
      <c r="K217" s="85">
        <v>0</v>
      </c>
      <c r="L217" s="85">
        <v>0</v>
      </c>
      <c r="M217" s="85">
        <v>0</v>
      </c>
      <c r="N217" s="85">
        <v>1870308</v>
      </c>
      <c r="O217" s="85">
        <v>1870308</v>
      </c>
      <c r="P217" s="85"/>
      <c r="Q217" s="85">
        <v>0</v>
      </c>
      <c r="R217" s="85"/>
      <c r="S217" s="85">
        <v>-709007</v>
      </c>
      <c r="T217" s="85"/>
      <c r="U217" s="85">
        <v>-709007</v>
      </c>
    </row>
    <row r="218" spans="1:21" ht="15" x14ac:dyDescent="0.25">
      <c r="A218" s="61">
        <v>726</v>
      </c>
      <c r="B218" s="62" t="s">
        <v>229</v>
      </c>
      <c r="C218" s="84">
        <v>0</v>
      </c>
      <c r="D218" s="15">
        <v>0</v>
      </c>
      <c r="E218" s="85">
        <v>0</v>
      </c>
      <c r="F218" s="85">
        <v>0</v>
      </c>
      <c r="G218" s="85">
        <v>0</v>
      </c>
      <c r="H218" s="85">
        <v>0</v>
      </c>
      <c r="I218" s="85">
        <v>0</v>
      </c>
      <c r="J218" s="85"/>
      <c r="K218" s="85">
        <v>0</v>
      </c>
      <c r="L218" s="85">
        <v>0</v>
      </c>
      <c r="M218" s="85">
        <v>0</v>
      </c>
      <c r="N218" s="85">
        <v>2421</v>
      </c>
      <c r="O218" s="85">
        <v>2421</v>
      </c>
      <c r="P218" s="85"/>
      <c r="Q218" s="85">
        <v>0</v>
      </c>
      <c r="R218" s="85"/>
      <c r="S218" s="85">
        <v>-995</v>
      </c>
      <c r="T218" s="85"/>
      <c r="U218" s="85">
        <v>-995</v>
      </c>
    </row>
    <row r="219" spans="1:21" ht="15" x14ac:dyDescent="0.25">
      <c r="A219" s="61">
        <v>728</v>
      </c>
      <c r="B219" s="62" t="s">
        <v>230</v>
      </c>
      <c r="C219" s="84">
        <v>3.3799974995275747E-3</v>
      </c>
      <c r="D219" s="15">
        <v>1922625</v>
      </c>
      <c r="E219" s="85">
        <v>0</v>
      </c>
      <c r="F219" s="85">
        <v>0</v>
      </c>
      <c r="G219" s="85">
        <v>0</v>
      </c>
      <c r="H219" s="85">
        <v>367881</v>
      </c>
      <c r="I219" s="85">
        <v>367881</v>
      </c>
      <c r="J219" s="85"/>
      <c r="K219" s="85">
        <v>978882</v>
      </c>
      <c r="L219" s="85">
        <v>0</v>
      </c>
      <c r="M219" s="85">
        <v>1574274</v>
      </c>
      <c r="N219" s="85">
        <v>51529</v>
      </c>
      <c r="O219" s="85">
        <v>2604685</v>
      </c>
      <c r="P219" s="85"/>
      <c r="Q219" s="85">
        <v>-475201</v>
      </c>
      <c r="R219" s="85"/>
      <c r="S219" s="85">
        <v>70286</v>
      </c>
      <c r="T219" s="85"/>
      <c r="U219" s="85">
        <v>-404915</v>
      </c>
    </row>
    <row r="220" spans="1:21" ht="15" x14ac:dyDescent="0.25">
      <c r="A220" s="61">
        <v>729</v>
      </c>
      <c r="B220" s="62" t="s">
        <v>231</v>
      </c>
      <c r="C220" s="84">
        <v>3.3076581380797995E-3</v>
      </c>
      <c r="D220" s="15">
        <v>1881473</v>
      </c>
      <c r="E220" s="85">
        <v>0</v>
      </c>
      <c r="F220" s="85">
        <v>0</v>
      </c>
      <c r="G220" s="85">
        <v>0</v>
      </c>
      <c r="H220" s="85">
        <v>0</v>
      </c>
      <c r="I220" s="85">
        <v>0</v>
      </c>
      <c r="J220" s="85"/>
      <c r="K220" s="85">
        <v>957932</v>
      </c>
      <c r="L220" s="85">
        <v>0</v>
      </c>
      <c r="M220" s="85">
        <v>1540581</v>
      </c>
      <c r="N220" s="85">
        <v>240518</v>
      </c>
      <c r="O220" s="85">
        <v>2739031</v>
      </c>
      <c r="P220" s="85"/>
      <c r="Q220" s="85">
        <v>-465033</v>
      </c>
      <c r="R220" s="85"/>
      <c r="S220" s="85">
        <v>-57128</v>
      </c>
      <c r="T220" s="85"/>
      <c r="U220" s="85">
        <v>-522161</v>
      </c>
    </row>
    <row r="221" spans="1:21" ht="15" x14ac:dyDescent="0.25">
      <c r="A221" s="61">
        <v>730</v>
      </c>
      <c r="B221" s="62" t="s">
        <v>232</v>
      </c>
      <c r="C221" s="84">
        <v>0</v>
      </c>
      <c r="D221" s="15">
        <v>0</v>
      </c>
      <c r="E221" s="85">
        <v>0</v>
      </c>
      <c r="F221" s="85">
        <v>0</v>
      </c>
      <c r="G221" s="85">
        <v>0</v>
      </c>
      <c r="H221" s="85">
        <v>0</v>
      </c>
      <c r="I221" s="85">
        <v>0</v>
      </c>
      <c r="J221" s="85"/>
      <c r="K221" s="85">
        <v>0</v>
      </c>
      <c r="L221" s="85">
        <v>0</v>
      </c>
      <c r="M221" s="85">
        <v>0</v>
      </c>
      <c r="N221" s="85">
        <v>0</v>
      </c>
      <c r="O221" s="85">
        <v>0</v>
      </c>
      <c r="P221" s="85"/>
      <c r="Q221" s="85">
        <v>0</v>
      </c>
      <c r="R221" s="85"/>
      <c r="S221" s="85">
        <v>0</v>
      </c>
      <c r="T221" s="85"/>
      <c r="U221" s="85">
        <v>0</v>
      </c>
    </row>
    <row r="222" spans="1:21" ht="15" x14ac:dyDescent="0.25">
      <c r="A222" s="61">
        <v>731</v>
      </c>
      <c r="B222" s="62" t="s">
        <v>233</v>
      </c>
      <c r="C222" s="84">
        <v>0</v>
      </c>
      <c r="D222" s="15">
        <v>0</v>
      </c>
      <c r="E222" s="85">
        <v>0</v>
      </c>
      <c r="F222" s="85">
        <v>0</v>
      </c>
      <c r="G222" s="85">
        <v>0</v>
      </c>
      <c r="H222" s="85">
        <v>0</v>
      </c>
      <c r="I222" s="85">
        <v>0</v>
      </c>
      <c r="J222" s="85"/>
      <c r="K222" s="85">
        <v>0</v>
      </c>
      <c r="L222" s="85">
        <v>0</v>
      </c>
      <c r="M222" s="85">
        <v>0</v>
      </c>
      <c r="N222" s="85">
        <v>0</v>
      </c>
      <c r="O222" s="85">
        <v>0</v>
      </c>
      <c r="P222" s="85"/>
      <c r="Q222" s="85">
        <v>0</v>
      </c>
      <c r="R222" s="85"/>
      <c r="S222" s="85">
        <v>0</v>
      </c>
      <c r="T222" s="85"/>
      <c r="U222" s="85">
        <v>0</v>
      </c>
    </row>
    <row r="223" spans="1:21" ht="15" x14ac:dyDescent="0.25">
      <c r="A223" s="61">
        <v>733</v>
      </c>
      <c r="B223" s="62" t="s">
        <v>234</v>
      </c>
      <c r="C223" s="84">
        <v>2.880095981786423E-3</v>
      </c>
      <c r="D223" s="15">
        <v>1638268</v>
      </c>
      <c r="E223" s="85">
        <v>0</v>
      </c>
      <c r="F223" s="85">
        <v>0</v>
      </c>
      <c r="G223" s="85">
        <v>0</v>
      </c>
      <c r="H223" s="85">
        <v>15362</v>
      </c>
      <c r="I223" s="85">
        <v>15362</v>
      </c>
      <c r="J223" s="85"/>
      <c r="K223" s="85">
        <v>834106</v>
      </c>
      <c r="L223" s="85">
        <v>0</v>
      </c>
      <c r="M223" s="85">
        <v>1341439</v>
      </c>
      <c r="N223" s="85">
        <v>752362</v>
      </c>
      <c r="O223" s="85">
        <v>2927907</v>
      </c>
      <c r="P223" s="85"/>
      <c r="Q223" s="85">
        <v>-404920</v>
      </c>
      <c r="R223" s="85"/>
      <c r="S223" s="85">
        <v>-170728</v>
      </c>
      <c r="T223" s="85"/>
      <c r="U223" s="85">
        <v>-575648</v>
      </c>
    </row>
    <row r="224" spans="1:21" ht="15" x14ac:dyDescent="0.25">
      <c r="A224" s="61">
        <v>734</v>
      </c>
      <c r="B224" s="62" t="s">
        <v>235</v>
      </c>
      <c r="C224" s="84">
        <v>2.7926258091800216E-3</v>
      </c>
      <c r="D224" s="15">
        <v>1588514</v>
      </c>
      <c r="E224" s="85">
        <v>0</v>
      </c>
      <c r="F224" s="85">
        <v>0</v>
      </c>
      <c r="G224" s="85">
        <v>0</v>
      </c>
      <c r="H224" s="85">
        <v>26075</v>
      </c>
      <c r="I224" s="85">
        <v>26075</v>
      </c>
      <c r="J224" s="85"/>
      <c r="K224" s="85">
        <v>808773</v>
      </c>
      <c r="L224" s="85">
        <v>0</v>
      </c>
      <c r="M224" s="85">
        <v>1300698</v>
      </c>
      <c r="N224" s="85">
        <v>626276</v>
      </c>
      <c r="O224" s="85">
        <v>2735747</v>
      </c>
      <c r="P224" s="85"/>
      <c r="Q224" s="85">
        <v>-392622</v>
      </c>
      <c r="R224" s="85"/>
      <c r="S224" s="85">
        <v>-173396</v>
      </c>
      <c r="T224" s="85"/>
      <c r="U224" s="85">
        <v>-566018</v>
      </c>
    </row>
    <row r="225" spans="1:21" ht="15" x14ac:dyDescent="0.25">
      <c r="A225" s="61">
        <v>735</v>
      </c>
      <c r="B225" s="62" t="s">
        <v>236</v>
      </c>
      <c r="C225" s="84">
        <v>5.0492117457614236E-3</v>
      </c>
      <c r="D225" s="15">
        <v>2872110</v>
      </c>
      <c r="E225" s="85">
        <v>0</v>
      </c>
      <c r="F225" s="85">
        <v>0</v>
      </c>
      <c r="G225" s="85">
        <v>0</v>
      </c>
      <c r="H225" s="85">
        <v>0</v>
      </c>
      <c r="I225" s="85">
        <v>0</v>
      </c>
      <c r="J225" s="85"/>
      <c r="K225" s="85">
        <v>1462304</v>
      </c>
      <c r="L225" s="85">
        <v>0</v>
      </c>
      <c r="M225" s="85">
        <v>2351730</v>
      </c>
      <c r="N225" s="85">
        <v>411455</v>
      </c>
      <c r="O225" s="85">
        <v>4225489</v>
      </c>
      <c r="P225" s="85"/>
      <c r="Q225" s="85">
        <v>-709882</v>
      </c>
      <c r="R225" s="85"/>
      <c r="S225" s="85">
        <v>-99895</v>
      </c>
      <c r="T225" s="85"/>
      <c r="U225" s="85">
        <v>-809777</v>
      </c>
    </row>
    <row r="226" spans="1:21" ht="15" x14ac:dyDescent="0.25">
      <c r="A226" s="61">
        <v>736</v>
      </c>
      <c r="B226" s="62" t="s">
        <v>237</v>
      </c>
      <c r="C226" s="84">
        <v>0</v>
      </c>
      <c r="D226" s="15">
        <v>0</v>
      </c>
      <c r="E226" s="85">
        <v>0</v>
      </c>
      <c r="F226" s="85">
        <v>0</v>
      </c>
      <c r="G226" s="85">
        <v>0</v>
      </c>
      <c r="H226" s="85">
        <v>0</v>
      </c>
      <c r="I226" s="85">
        <v>0</v>
      </c>
      <c r="J226" s="85"/>
      <c r="K226" s="85">
        <v>0</v>
      </c>
      <c r="L226" s="85">
        <v>0</v>
      </c>
      <c r="M226" s="85">
        <v>0</v>
      </c>
      <c r="N226" s="85">
        <v>0</v>
      </c>
      <c r="O226" s="85">
        <v>0</v>
      </c>
      <c r="P226" s="85"/>
      <c r="Q226" s="85">
        <v>0</v>
      </c>
      <c r="R226" s="85"/>
      <c r="S226" s="85">
        <v>0</v>
      </c>
      <c r="T226" s="85"/>
      <c r="U226" s="85">
        <v>0</v>
      </c>
    </row>
    <row r="227" spans="1:21" ht="15" x14ac:dyDescent="0.25">
      <c r="A227" s="61">
        <v>737</v>
      </c>
      <c r="B227" s="62" t="s">
        <v>238</v>
      </c>
      <c r="C227" s="84">
        <v>2.4823719220963126E-3</v>
      </c>
      <c r="D227" s="15">
        <v>1412030</v>
      </c>
      <c r="E227" s="85">
        <v>0</v>
      </c>
      <c r="F227" s="85">
        <v>0</v>
      </c>
      <c r="G227" s="85">
        <v>0</v>
      </c>
      <c r="H227" s="85">
        <v>38059</v>
      </c>
      <c r="I227" s="85">
        <v>38059</v>
      </c>
      <c r="J227" s="85"/>
      <c r="K227" s="85">
        <v>718921</v>
      </c>
      <c r="L227" s="85">
        <v>0</v>
      </c>
      <c r="M227" s="85">
        <v>1156194</v>
      </c>
      <c r="N227" s="85">
        <v>332650</v>
      </c>
      <c r="O227" s="85">
        <v>2207765</v>
      </c>
      <c r="P227" s="85"/>
      <c r="Q227" s="85">
        <v>-349003</v>
      </c>
      <c r="R227" s="85"/>
      <c r="S227" s="85">
        <v>-57092</v>
      </c>
      <c r="T227" s="85"/>
      <c r="U227" s="85">
        <v>-406095</v>
      </c>
    </row>
    <row r="228" spans="1:21" ht="15" x14ac:dyDescent="0.25">
      <c r="A228" s="61">
        <v>738</v>
      </c>
      <c r="B228" s="62" t="s">
        <v>239</v>
      </c>
      <c r="C228" s="84">
        <v>1.419521194824347E-4</v>
      </c>
      <c r="D228" s="15">
        <v>80745</v>
      </c>
      <c r="E228" s="85">
        <v>0</v>
      </c>
      <c r="F228" s="85">
        <v>0</v>
      </c>
      <c r="G228" s="85">
        <v>0</v>
      </c>
      <c r="H228" s="85">
        <v>0</v>
      </c>
      <c r="I228" s="85">
        <v>0</v>
      </c>
      <c r="J228" s="85"/>
      <c r="K228" s="85">
        <v>41111</v>
      </c>
      <c r="L228" s="85">
        <v>0</v>
      </c>
      <c r="M228" s="85">
        <v>66116</v>
      </c>
      <c r="N228" s="85">
        <v>3903663</v>
      </c>
      <c r="O228" s="85">
        <v>4010890</v>
      </c>
      <c r="P228" s="85"/>
      <c r="Q228" s="85">
        <v>-19958</v>
      </c>
      <c r="R228" s="85"/>
      <c r="S228" s="85">
        <v>-939897</v>
      </c>
      <c r="T228" s="85"/>
      <c r="U228" s="85">
        <v>-959855</v>
      </c>
    </row>
    <row r="229" spans="1:21" ht="15" x14ac:dyDescent="0.25">
      <c r="A229" s="61">
        <v>739</v>
      </c>
      <c r="B229" s="62" t="s">
        <v>240</v>
      </c>
      <c r="C229" s="84">
        <v>1.9958711923310168E-3</v>
      </c>
      <c r="D229" s="15">
        <v>1135297</v>
      </c>
      <c r="E229" s="85">
        <v>0</v>
      </c>
      <c r="F229" s="85">
        <v>0</v>
      </c>
      <c r="G229" s="85">
        <v>0</v>
      </c>
      <c r="H229" s="85">
        <v>133262</v>
      </c>
      <c r="I229" s="85">
        <v>133262</v>
      </c>
      <c r="J229" s="85"/>
      <c r="K229" s="85">
        <v>578025</v>
      </c>
      <c r="L229" s="85">
        <v>0</v>
      </c>
      <c r="M229" s="85">
        <v>929601</v>
      </c>
      <c r="N229" s="85">
        <v>0</v>
      </c>
      <c r="O229" s="85">
        <v>1507626</v>
      </c>
      <c r="P229" s="85"/>
      <c r="Q229" s="85">
        <v>-280605</v>
      </c>
      <c r="R229" s="85"/>
      <c r="S229" s="85">
        <v>33304</v>
      </c>
      <c r="T229" s="85"/>
      <c r="U229" s="85">
        <v>-247301</v>
      </c>
    </row>
    <row r="230" spans="1:21" ht="15" x14ac:dyDescent="0.25">
      <c r="A230" s="61">
        <v>740</v>
      </c>
      <c r="B230" s="62" t="s">
        <v>241</v>
      </c>
      <c r="C230" s="84">
        <v>0</v>
      </c>
      <c r="D230" s="15">
        <v>0</v>
      </c>
      <c r="E230" s="85">
        <v>0</v>
      </c>
      <c r="F230" s="85">
        <v>0</v>
      </c>
      <c r="G230" s="85">
        <v>0</v>
      </c>
      <c r="H230" s="85">
        <v>0</v>
      </c>
      <c r="I230" s="85">
        <v>0</v>
      </c>
      <c r="J230" s="85"/>
      <c r="K230" s="85">
        <v>0</v>
      </c>
      <c r="L230" s="85">
        <v>0</v>
      </c>
      <c r="M230" s="85">
        <v>0</v>
      </c>
      <c r="N230" s="85">
        <v>0</v>
      </c>
      <c r="O230" s="85">
        <v>0</v>
      </c>
      <c r="P230" s="85"/>
      <c r="Q230" s="85">
        <v>0</v>
      </c>
      <c r="R230" s="85"/>
      <c r="S230" s="85">
        <v>0</v>
      </c>
      <c r="T230" s="85"/>
      <c r="U230" s="85">
        <v>0</v>
      </c>
    </row>
    <row r="231" spans="1:21" ht="15" x14ac:dyDescent="0.25">
      <c r="A231" s="61">
        <v>741</v>
      </c>
      <c r="B231" s="62" t="s">
        <v>242</v>
      </c>
      <c r="C231" s="84">
        <v>4.9244437435618299E-3</v>
      </c>
      <c r="D231" s="15">
        <v>2801140</v>
      </c>
      <c r="E231" s="85">
        <v>0</v>
      </c>
      <c r="F231" s="85">
        <v>0</v>
      </c>
      <c r="G231" s="85">
        <v>0</v>
      </c>
      <c r="H231" s="85">
        <v>62537</v>
      </c>
      <c r="I231" s="85">
        <v>62537</v>
      </c>
      <c r="J231" s="85"/>
      <c r="K231" s="85">
        <v>1426170</v>
      </c>
      <c r="L231" s="85">
        <v>0</v>
      </c>
      <c r="M231" s="85">
        <v>2293618</v>
      </c>
      <c r="N231" s="85">
        <v>649606</v>
      </c>
      <c r="O231" s="85">
        <v>4369394</v>
      </c>
      <c r="P231" s="85"/>
      <c r="Q231" s="85">
        <v>-692341</v>
      </c>
      <c r="R231" s="85"/>
      <c r="S231" s="85">
        <v>-116971</v>
      </c>
      <c r="T231" s="85"/>
      <c r="U231" s="85">
        <v>-809312</v>
      </c>
    </row>
    <row r="232" spans="1:21" ht="15" x14ac:dyDescent="0.25">
      <c r="A232" s="61">
        <v>742</v>
      </c>
      <c r="B232" s="62" t="s">
        <v>243</v>
      </c>
      <c r="C232" s="84">
        <v>1.4164738145391006E-3</v>
      </c>
      <c r="D232" s="15">
        <v>805728</v>
      </c>
      <c r="E232" s="85">
        <v>0</v>
      </c>
      <c r="F232" s="85">
        <v>0</v>
      </c>
      <c r="G232" s="85">
        <v>0</v>
      </c>
      <c r="H232" s="85">
        <v>206976</v>
      </c>
      <c r="I232" s="85">
        <v>206976</v>
      </c>
      <c r="J232" s="85"/>
      <c r="K232" s="85">
        <v>410225</v>
      </c>
      <c r="L232" s="85">
        <v>0</v>
      </c>
      <c r="M232" s="85">
        <v>659739</v>
      </c>
      <c r="N232" s="85">
        <v>0</v>
      </c>
      <c r="O232" s="85">
        <v>1069964</v>
      </c>
      <c r="P232" s="85"/>
      <c r="Q232" s="85">
        <v>-199146</v>
      </c>
      <c r="R232" s="85"/>
      <c r="S232" s="85">
        <v>49310</v>
      </c>
      <c r="T232" s="85"/>
      <c r="U232" s="85">
        <v>-149836</v>
      </c>
    </row>
    <row r="233" spans="1:21" ht="15" x14ac:dyDescent="0.25">
      <c r="A233" s="61">
        <v>743</v>
      </c>
      <c r="B233" s="62" t="s">
        <v>244</v>
      </c>
      <c r="C233" s="84">
        <v>3.4046856236915474E-3</v>
      </c>
      <c r="D233" s="15">
        <v>1936666</v>
      </c>
      <c r="E233" s="85">
        <v>0</v>
      </c>
      <c r="F233" s="85">
        <v>0</v>
      </c>
      <c r="G233" s="85">
        <v>0</v>
      </c>
      <c r="H233" s="85">
        <v>247104</v>
      </c>
      <c r="I233" s="85">
        <v>247104</v>
      </c>
      <c r="J233" s="85"/>
      <c r="K233" s="85">
        <v>986032</v>
      </c>
      <c r="L233" s="85">
        <v>0</v>
      </c>
      <c r="M233" s="85">
        <v>1585773</v>
      </c>
      <c r="N233" s="85">
        <v>178135</v>
      </c>
      <c r="O233" s="85">
        <v>2749940</v>
      </c>
      <c r="P233" s="85"/>
      <c r="Q233" s="85">
        <v>-478673</v>
      </c>
      <c r="R233" s="85"/>
      <c r="S233" s="85">
        <v>-13695</v>
      </c>
      <c r="T233" s="85"/>
      <c r="U233" s="85">
        <v>-492368</v>
      </c>
    </row>
    <row r="234" spans="1:21" ht="15" x14ac:dyDescent="0.25">
      <c r="A234" s="61">
        <v>744</v>
      </c>
      <c r="B234" s="62" t="s">
        <v>245</v>
      </c>
      <c r="C234" s="84">
        <v>0</v>
      </c>
      <c r="D234" s="15">
        <v>0</v>
      </c>
      <c r="E234" s="85">
        <v>0</v>
      </c>
      <c r="F234" s="85">
        <v>0</v>
      </c>
      <c r="G234" s="85">
        <v>0</v>
      </c>
      <c r="H234" s="85">
        <v>0</v>
      </c>
      <c r="I234" s="85">
        <v>0</v>
      </c>
      <c r="J234" s="85"/>
      <c r="K234" s="85">
        <v>0</v>
      </c>
      <c r="L234" s="85">
        <v>0</v>
      </c>
      <c r="M234" s="85">
        <v>0</v>
      </c>
      <c r="N234" s="85">
        <v>0</v>
      </c>
      <c r="O234" s="85">
        <v>0</v>
      </c>
      <c r="P234" s="85"/>
      <c r="Q234" s="85">
        <v>0</v>
      </c>
      <c r="R234" s="85"/>
      <c r="S234" s="85">
        <v>0</v>
      </c>
      <c r="T234" s="85"/>
      <c r="U234" s="85">
        <v>0</v>
      </c>
    </row>
    <row r="235" spans="1:21" ht="15" x14ac:dyDescent="0.25">
      <c r="A235" s="61">
        <v>745</v>
      </c>
      <c r="B235" s="62" t="s">
        <v>246</v>
      </c>
      <c r="C235" s="84">
        <v>4.1733029296447312E-3</v>
      </c>
      <c r="D235" s="15">
        <v>2373874</v>
      </c>
      <c r="E235" s="85">
        <v>0</v>
      </c>
      <c r="F235" s="85">
        <v>0</v>
      </c>
      <c r="G235" s="85">
        <v>0</v>
      </c>
      <c r="H235" s="85">
        <v>73974</v>
      </c>
      <c r="I235" s="85">
        <v>73974</v>
      </c>
      <c r="J235" s="85"/>
      <c r="K235" s="85">
        <v>1208632</v>
      </c>
      <c r="L235" s="85">
        <v>0</v>
      </c>
      <c r="M235" s="85">
        <v>1943765</v>
      </c>
      <c r="N235" s="85">
        <v>209834</v>
      </c>
      <c r="O235" s="85">
        <v>3362231</v>
      </c>
      <c r="P235" s="85"/>
      <c r="Q235" s="85">
        <v>-586736</v>
      </c>
      <c r="R235" s="85"/>
      <c r="S235" s="85">
        <v>-17779</v>
      </c>
      <c r="T235" s="85"/>
      <c r="U235" s="85">
        <v>-604515</v>
      </c>
    </row>
    <row r="236" spans="1:21" ht="15" x14ac:dyDescent="0.25">
      <c r="A236" s="61">
        <v>747</v>
      </c>
      <c r="B236" s="62" t="s">
        <v>247</v>
      </c>
      <c r="C236" s="84">
        <v>2.7974533340343086E-3</v>
      </c>
      <c r="D236" s="15">
        <v>1591254</v>
      </c>
      <c r="E236" s="85">
        <v>0</v>
      </c>
      <c r="F236" s="85">
        <v>0</v>
      </c>
      <c r="G236" s="85">
        <v>0</v>
      </c>
      <c r="H236" s="85">
        <v>221976</v>
      </c>
      <c r="I236" s="85">
        <v>221976</v>
      </c>
      <c r="J236" s="85"/>
      <c r="K236" s="85">
        <v>810171</v>
      </c>
      <c r="L236" s="85">
        <v>0</v>
      </c>
      <c r="M236" s="85">
        <v>1302947</v>
      </c>
      <c r="N236" s="85">
        <v>53073</v>
      </c>
      <c r="O236" s="85">
        <v>2166191</v>
      </c>
      <c r="P236" s="85"/>
      <c r="Q236" s="85">
        <v>-393302</v>
      </c>
      <c r="R236" s="85"/>
      <c r="S236" s="85">
        <v>34776</v>
      </c>
      <c r="T236" s="85"/>
      <c r="U236" s="85">
        <v>-358526</v>
      </c>
    </row>
    <row r="237" spans="1:21" ht="15" x14ac:dyDescent="0.25">
      <c r="A237" s="61">
        <v>748</v>
      </c>
      <c r="B237" s="62" t="s">
        <v>248</v>
      </c>
      <c r="C237" s="84">
        <v>1.5367768365784306E-3</v>
      </c>
      <c r="D237" s="15">
        <v>874156</v>
      </c>
      <c r="E237" s="85">
        <v>0</v>
      </c>
      <c r="F237" s="85">
        <v>0</v>
      </c>
      <c r="G237" s="85">
        <v>0</v>
      </c>
      <c r="H237" s="85">
        <v>97060</v>
      </c>
      <c r="I237" s="85">
        <v>97060</v>
      </c>
      <c r="J237" s="85"/>
      <c r="K237" s="85">
        <v>445066</v>
      </c>
      <c r="L237" s="85">
        <v>0</v>
      </c>
      <c r="M237" s="85">
        <v>715772</v>
      </c>
      <c r="N237" s="85">
        <v>170719</v>
      </c>
      <c r="O237" s="85">
        <v>1331557</v>
      </c>
      <c r="P237" s="85"/>
      <c r="Q237" s="85">
        <v>-216059</v>
      </c>
      <c r="R237" s="85"/>
      <c r="S237" s="85">
        <v>-28822</v>
      </c>
      <c r="T237" s="85"/>
      <c r="U237" s="85">
        <v>-244881</v>
      </c>
    </row>
    <row r="238" spans="1:21" ht="15" x14ac:dyDescent="0.25">
      <c r="A238" s="61">
        <v>749</v>
      </c>
      <c r="B238" s="62" t="s">
        <v>249</v>
      </c>
      <c r="C238" s="84">
        <v>3.7674800892897459E-3</v>
      </c>
      <c r="D238" s="15">
        <v>2143035</v>
      </c>
      <c r="E238" s="85">
        <v>0</v>
      </c>
      <c r="F238" s="85">
        <v>0</v>
      </c>
      <c r="G238" s="85">
        <v>0</v>
      </c>
      <c r="H238" s="85">
        <v>0</v>
      </c>
      <c r="I238" s="85">
        <v>0</v>
      </c>
      <c r="J238" s="85"/>
      <c r="K238" s="85">
        <v>1091101</v>
      </c>
      <c r="L238" s="85">
        <v>0</v>
      </c>
      <c r="M238" s="85">
        <v>1754748</v>
      </c>
      <c r="N238" s="85">
        <v>282671</v>
      </c>
      <c r="O238" s="85">
        <v>3128520</v>
      </c>
      <c r="P238" s="85"/>
      <c r="Q238" s="85">
        <v>-529679</v>
      </c>
      <c r="R238" s="85"/>
      <c r="S238" s="85">
        <v>-92485</v>
      </c>
      <c r="T238" s="85"/>
      <c r="U238" s="85">
        <v>-622164</v>
      </c>
    </row>
    <row r="239" spans="1:21" ht="15" x14ac:dyDescent="0.25">
      <c r="A239" s="61">
        <v>750</v>
      </c>
      <c r="B239" s="62" t="s">
        <v>250</v>
      </c>
      <c r="C239" s="84">
        <v>0</v>
      </c>
      <c r="D239" s="15">
        <v>0</v>
      </c>
      <c r="E239" s="85">
        <v>0</v>
      </c>
      <c r="F239" s="85">
        <v>0</v>
      </c>
      <c r="G239" s="85">
        <v>0</v>
      </c>
      <c r="H239" s="85">
        <v>0</v>
      </c>
      <c r="I239" s="85">
        <v>0</v>
      </c>
      <c r="J239" s="85"/>
      <c r="K239" s="85">
        <v>0</v>
      </c>
      <c r="L239" s="85">
        <v>0</v>
      </c>
      <c r="M239" s="85">
        <v>0</v>
      </c>
      <c r="N239" s="85">
        <v>0</v>
      </c>
      <c r="O239" s="85">
        <v>0</v>
      </c>
      <c r="P239" s="85"/>
      <c r="Q239" s="85">
        <v>0</v>
      </c>
      <c r="R239" s="85"/>
      <c r="S239" s="85">
        <v>0</v>
      </c>
      <c r="T239" s="85"/>
      <c r="U239" s="85">
        <v>0</v>
      </c>
    </row>
    <row r="240" spans="1:21" ht="15" x14ac:dyDescent="0.25">
      <c r="A240" s="61">
        <v>751</v>
      </c>
      <c r="B240" s="62" t="s">
        <v>251</v>
      </c>
      <c r="C240" s="84">
        <v>1.0104555007776604E-4</v>
      </c>
      <c r="D240" s="15">
        <v>57476</v>
      </c>
      <c r="E240" s="85">
        <v>0</v>
      </c>
      <c r="F240" s="85">
        <v>0</v>
      </c>
      <c r="G240" s="85">
        <v>0</v>
      </c>
      <c r="H240" s="85">
        <v>20218</v>
      </c>
      <c r="I240" s="85">
        <v>20218</v>
      </c>
      <c r="J240" s="85"/>
      <c r="K240" s="85">
        <v>29264</v>
      </c>
      <c r="L240" s="85">
        <v>0</v>
      </c>
      <c r="M240" s="85">
        <v>47063</v>
      </c>
      <c r="N240" s="85">
        <v>120</v>
      </c>
      <c r="O240" s="85">
        <v>76447</v>
      </c>
      <c r="P240" s="85"/>
      <c r="Q240" s="85">
        <v>-14207</v>
      </c>
      <c r="R240" s="85"/>
      <c r="S240" s="85">
        <v>5126</v>
      </c>
      <c r="T240" s="85"/>
      <c r="U240" s="85">
        <v>-9081</v>
      </c>
    </row>
    <row r="241" spans="1:21" ht="15" x14ac:dyDescent="0.25">
      <c r="A241" s="61">
        <v>752</v>
      </c>
      <c r="B241" s="62" t="s">
        <v>252</v>
      </c>
      <c r="C241" s="84">
        <v>6.0498493023251306E-3</v>
      </c>
      <c r="D241" s="15">
        <v>3441300</v>
      </c>
      <c r="E241" s="85">
        <v>0</v>
      </c>
      <c r="F241" s="85">
        <v>0</v>
      </c>
      <c r="G241" s="85">
        <v>0</v>
      </c>
      <c r="H241" s="85">
        <v>258143</v>
      </c>
      <c r="I241" s="85">
        <v>258143</v>
      </c>
      <c r="J241" s="85"/>
      <c r="K241" s="85">
        <v>1752099</v>
      </c>
      <c r="L241" s="85">
        <v>0</v>
      </c>
      <c r="M241" s="85">
        <v>2817789</v>
      </c>
      <c r="N241" s="85">
        <v>358083</v>
      </c>
      <c r="O241" s="85">
        <v>4927971</v>
      </c>
      <c r="P241" s="85"/>
      <c r="Q241" s="85">
        <v>-850564</v>
      </c>
      <c r="R241" s="85"/>
      <c r="S241" s="85">
        <v>-23583</v>
      </c>
      <c r="T241" s="85"/>
      <c r="U241" s="85">
        <v>-874147</v>
      </c>
    </row>
    <row r="242" spans="1:21" ht="15" x14ac:dyDescent="0.25">
      <c r="A242" s="61">
        <v>753</v>
      </c>
      <c r="B242" s="62" t="s">
        <v>253</v>
      </c>
      <c r="C242" s="84">
        <v>4.2753141517646422E-3</v>
      </c>
      <c r="D242" s="15">
        <v>2431902</v>
      </c>
      <c r="E242" s="85">
        <v>0</v>
      </c>
      <c r="F242" s="85">
        <v>0</v>
      </c>
      <c r="G242" s="85">
        <v>0</v>
      </c>
      <c r="H242" s="85">
        <v>59977</v>
      </c>
      <c r="I242" s="85">
        <v>59977</v>
      </c>
      <c r="J242" s="85"/>
      <c r="K242" s="85">
        <v>1238175</v>
      </c>
      <c r="L242" s="85">
        <v>0</v>
      </c>
      <c r="M242" s="85">
        <v>1991278</v>
      </c>
      <c r="N242" s="85">
        <v>640760</v>
      </c>
      <c r="O242" s="85">
        <v>3870213</v>
      </c>
      <c r="P242" s="85"/>
      <c r="Q242" s="85">
        <v>-601077</v>
      </c>
      <c r="R242" s="85"/>
      <c r="S242" s="85">
        <v>-116292</v>
      </c>
      <c r="T242" s="85"/>
      <c r="U242" s="85">
        <v>-717369</v>
      </c>
    </row>
    <row r="243" spans="1:21" ht="15" x14ac:dyDescent="0.25">
      <c r="A243" s="61">
        <v>754</v>
      </c>
      <c r="B243" s="62" t="s">
        <v>254</v>
      </c>
      <c r="C243" s="84">
        <v>3.3908529564373271E-3</v>
      </c>
      <c r="D243" s="15">
        <v>1928799</v>
      </c>
      <c r="E243" s="85">
        <v>0</v>
      </c>
      <c r="F243" s="85">
        <v>0</v>
      </c>
      <c r="G243" s="85">
        <v>0</v>
      </c>
      <c r="H243" s="85">
        <v>463629</v>
      </c>
      <c r="I243" s="85">
        <v>463629</v>
      </c>
      <c r="J243" s="85"/>
      <c r="K243" s="85">
        <v>982026</v>
      </c>
      <c r="L243" s="85">
        <v>0</v>
      </c>
      <c r="M243" s="85">
        <v>1579330</v>
      </c>
      <c r="N243" s="85">
        <v>297288</v>
      </c>
      <c r="O243" s="85">
        <v>2858644</v>
      </c>
      <c r="P243" s="85"/>
      <c r="Q243" s="85">
        <v>-476729</v>
      </c>
      <c r="R243" s="85"/>
      <c r="S243" s="85">
        <v>-5385</v>
      </c>
      <c r="T243" s="85"/>
      <c r="U243" s="85">
        <v>-482114</v>
      </c>
    </row>
    <row r="244" spans="1:21" ht="15" x14ac:dyDescent="0.25">
      <c r="A244" s="61">
        <v>756</v>
      </c>
      <c r="B244" s="62" t="s">
        <v>255</v>
      </c>
      <c r="C244" s="84">
        <v>6.5090330412165658E-3</v>
      </c>
      <c r="D244" s="15">
        <v>3702494</v>
      </c>
      <c r="E244" s="85">
        <v>0</v>
      </c>
      <c r="F244" s="85">
        <v>0</v>
      </c>
      <c r="G244" s="85">
        <v>0</v>
      </c>
      <c r="H244" s="85">
        <v>417256</v>
      </c>
      <c r="I244" s="85">
        <v>417256</v>
      </c>
      <c r="J244" s="85"/>
      <c r="K244" s="85">
        <v>1885083</v>
      </c>
      <c r="L244" s="85">
        <v>0</v>
      </c>
      <c r="M244" s="85">
        <v>3031659</v>
      </c>
      <c r="N244" s="85">
        <v>6658</v>
      </c>
      <c r="O244" s="85">
        <v>4923400</v>
      </c>
      <c r="P244" s="85"/>
      <c r="Q244" s="85">
        <v>-915121</v>
      </c>
      <c r="R244" s="85"/>
      <c r="S244" s="85">
        <v>101123</v>
      </c>
      <c r="T244" s="85"/>
      <c r="U244" s="85">
        <v>-813998</v>
      </c>
    </row>
    <row r="245" spans="1:21" ht="15" x14ac:dyDescent="0.25">
      <c r="A245" s="61">
        <v>757</v>
      </c>
      <c r="B245" s="62" t="s">
        <v>256</v>
      </c>
      <c r="C245" s="84">
        <v>1.6699501952555872E-3</v>
      </c>
      <c r="D245" s="15">
        <v>949905</v>
      </c>
      <c r="E245" s="85">
        <v>0</v>
      </c>
      <c r="F245" s="85">
        <v>0</v>
      </c>
      <c r="G245" s="85">
        <v>0</v>
      </c>
      <c r="H245" s="85">
        <v>61941</v>
      </c>
      <c r="I245" s="85">
        <v>61941</v>
      </c>
      <c r="J245" s="85"/>
      <c r="K245" s="85">
        <v>483635</v>
      </c>
      <c r="L245" s="85">
        <v>0</v>
      </c>
      <c r="M245" s="85">
        <v>777799</v>
      </c>
      <c r="N245" s="85">
        <v>103054</v>
      </c>
      <c r="O245" s="85">
        <v>1364488</v>
      </c>
      <c r="P245" s="85"/>
      <c r="Q245" s="85">
        <v>-234783</v>
      </c>
      <c r="R245" s="85"/>
      <c r="S245" s="85">
        <v>-17616</v>
      </c>
      <c r="T245" s="85"/>
      <c r="U245" s="85">
        <v>-252399</v>
      </c>
    </row>
    <row r="246" spans="1:21" ht="15" x14ac:dyDescent="0.25">
      <c r="A246" s="61">
        <v>759</v>
      </c>
      <c r="B246" s="62" t="s">
        <v>257</v>
      </c>
      <c r="C246" s="84">
        <v>0</v>
      </c>
      <c r="D246" s="15">
        <v>0</v>
      </c>
      <c r="E246" s="85">
        <v>0</v>
      </c>
      <c r="F246" s="85">
        <v>0</v>
      </c>
      <c r="G246" s="85">
        <v>0</v>
      </c>
      <c r="H246" s="85">
        <v>0</v>
      </c>
      <c r="I246" s="85">
        <v>0</v>
      </c>
      <c r="J246" s="85"/>
      <c r="K246" s="85">
        <v>0</v>
      </c>
      <c r="L246" s="85">
        <v>0</v>
      </c>
      <c r="M246" s="85">
        <v>0</v>
      </c>
      <c r="N246" s="85">
        <v>0</v>
      </c>
      <c r="O246" s="85">
        <v>0</v>
      </c>
      <c r="P246" s="85"/>
      <c r="Q246" s="85">
        <v>0</v>
      </c>
      <c r="R246" s="85"/>
      <c r="S246" s="85">
        <v>0</v>
      </c>
      <c r="T246" s="85"/>
      <c r="U246" s="85">
        <v>0</v>
      </c>
    </row>
    <row r="247" spans="1:21" ht="15" x14ac:dyDescent="0.25">
      <c r="A247" s="61">
        <v>760</v>
      </c>
      <c r="B247" s="62" t="s">
        <v>258</v>
      </c>
      <c r="C247" s="84">
        <v>0</v>
      </c>
      <c r="D247" s="15">
        <v>0</v>
      </c>
      <c r="E247" s="85">
        <v>0</v>
      </c>
      <c r="F247" s="85">
        <v>0</v>
      </c>
      <c r="G247" s="85">
        <v>0</v>
      </c>
      <c r="H247" s="85">
        <v>0</v>
      </c>
      <c r="I247" s="85">
        <v>0</v>
      </c>
      <c r="J247" s="85"/>
      <c r="K247" s="85">
        <v>0</v>
      </c>
      <c r="L247" s="85">
        <v>0</v>
      </c>
      <c r="M247" s="85">
        <v>0</v>
      </c>
      <c r="N247" s="85">
        <v>0</v>
      </c>
      <c r="O247" s="85">
        <v>0</v>
      </c>
      <c r="P247" s="85"/>
      <c r="Q247" s="85">
        <v>0</v>
      </c>
      <c r="R247" s="85"/>
      <c r="S247" s="85">
        <v>0</v>
      </c>
      <c r="T247" s="85"/>
      <c r="U247" s="85">
        <v>0</v>
      </c>
    </row>
    <row r="248" spans="1:21" ht="15" x14ac:dyDescent="0.25">
      <c r="A248" s="61">
        <v>761</v>
      </c>
      <c r="B248" s="62" t="s">
        <v>259</v>
      </c>
      <c r="C248" s="84">
        <v>1.5361904163590657E-3</v>
      </c>
      <c r="D248" s="15">
        <v>873821</v>
      </c>
      <c r="E248" s="85">
        <v>0</v>
      </c>
      <c r="F248" s="85">
        <v>0</v>
      </c>
      <c r="G248" s="85">
        <v>0</v>
      </c>
      <c r="H248" s="85">
        <v>2367</v>
      </c>
      <c r="I248" s="85">
        <v>2367</v>
      </c>
      <c r="J248" s="85"/>
      <c r="K248" s="85">
        <v>444897</v>
      </c>
      <c r="L248" s="85">
        <v>0</v>
      </c>
      <c r="M248" s="85">
        <v>715499</v>
      </c>
      <c r="N248" s="85">
        <v>94799</v>
      </c>
      <c r="O248" s="85">
        <v>1255195</v>
      </c>
      <c r="P248" s="85"/>
      <c r="Q248" s="85">
        <v>-215977</v>
      </c>
      <c r="R248" s="85"/>
      <c r="S248" s="85">
        <v>-20629</v>
      </c>
      <c r="T248" s="85"/>
      <c r="U248" s="85">
        <v>-236606</v>
      </c>
    </row>
    <row r="249" spans="1:21" ht="15" x14ac:dyDescent="0.25">
      <c r="A249" s="61">
        <v>762</v>
      </c>
      <c r="B249" s="62" t="s">
        <v>260</v>
      </c>
      <c r="C249" s="84">
        <v>0</v>
      </c>
      <c r="D249" s="15">
        <v>0</v>
      </c>
      <c r="E249" s="85">
        <v>0</v>
      </c>
      <c r="F249" s="85">
        <v>0</v>
      </c>
      <c r="G249" s="85">
        <v>0</v>
      </c>
      <c r="H249" s="85">
        <v>0</v>
      </c>
      <c r="I249" s="85">
        <v>0</v>
      </c>
      <c r="J249" s="85"/>
      <c r="K249" s="85">
        <v>0</v>
      </c>
      <c r="L249" s="85">
        <v>0</v>
      </c>
      <c r="M249" s="85">
        <v>0</v>
      </c>
      <c r="N249" s="85">
        <v>0</v>
      </c>
      <c r="O249" s="85">
        <v>0</v>
      </c>
      <c r="P249" s="85"/>
      <c r="Q249" s="85">
        <v>0</v>
      </c>
      <c r="R249" s="85"/>
      <c r="S249" s="85">
        <v>0</v>
      </c>
      <c r="T249" s="85"/>
      <c r="U249" s="85">
        <v>0</v>
      </c>
    </row>
    <row r="250" spans="1:21" ht="15" x14ac:dyDescent="0.25">
      <c r="A250" s="61">
        <v>765</v>
      </c>
      <c r="B250" s="62" t="s">
        <v>261</v>
      </c>
      <c r="C250" s="84">
        <v>1.7903058447505012E-2</v>
      </c>
      <c r="D250" s="15">
        <v>10183688</v>
      </c>
      <c r="E250" s="85">
        <v>0</v>
      </c>
      <c r="F250" s="85">
        <v>0</v>
      </c>
      <c r="G250" s="85">
        <v>0</v>
      </c>
      <c r="H250" s="85">
        <v>834827</v>
      </c>
      <c r="I250" s="85">
        <v>834827</v>
      </c>
      <c r="J250" s="85"/>
      <c r="K250" s="85">
        <v>5184910</v>
      </c>
      <c r="L250" s="85">
        <v>0</v>
      </c>
      <c r="M250" s="85">
        <v>8338561</v>
      </c>
      <c r="N250" s="85">
        <v>360984</v>
      </c>
      <c r="O250" s="85">
        <v>13884455</v>
      </c>
      <c r="P250" s="85"/>
      <c r="Q250" s="85">
        <v>-2517037</v>
      </c>
      <c r="R250" s="85"/>
      <c r="S250" s="85">
        <v>44659</v>
      </c>
      <c r="T250" s="85"/>
      <c r="U250" s="85">
        <v>-2472378</v>
      </c>
    </row>
    <row r="251" spans="1:21" ht="15" x14ac:dyDescent="0.25">
      <c r="A251" s="61">
        <v>766</v>
      </c>
      <c r="B251" s="62" t="s">
        <v>262</v>
      </c>
      <c r="C251" s="84">
        <v>7.1068784305817779E-5</v>
      </c>
      <c r="D251" s="15">
        <v>40426</v>
      </c>
      <c r="E251" s="85">
        <v>0</v>
      </c>
      <c r="F251" s="85">
        <v>0</v>
      </c>
      <c r="G251" s="85">
        <v>0</v>
      </c>
      <c r="H251" s="85">
        <v>0</v>
      </c>
      <c r="I251" s="85">
        <v>0</v>
      </c>
      <c r="J251" s="85"/>
      <c r="K251" s="85">
        <v>20582</v>
      </c>
      <c r="L251" s="85">
        <v>0</v>
      </c>
      <c r="M251" s="85">
        <v>33101</v>
      </c>
      <c r="N251" s="85">
        <v>53524</v>
      </c>
      <c r="O251" s="85">
        <v>107207</v>
      </c>
      <c r="P251" s="85"/>
      <c r="Q251" s="85">
        <v>-9992</v>
      </c>
      <c r="R251" s="85"/>
      <c r="S251" s="85">
        <v>-13265</v>
      </c>
      <c r="T251" s="85"/>
      <c r="U251" s="85">
        <v>-23257</v>
      </c>
    </row>
    <row r="252" spans="1:21" ht="15" x14ac:dyDescent="0.25">
      <c r="A252" s="61">
        <v>767</v>
      </c>
      <c r="B252" s="62" t="s">
        <v>263</v>
      </c>
      <c r="C252" s="84">
        <v>1.4241756338247133E-2</v>
      </c>
      <c r="D252" s="15">
        <v>8101052</v>
      </c>
      <c r="E252" s="85">
        <v>0</v>
      </c>
      <c r="F252" s="85">
        <v>0</v>
      </c>
      <c r="G252" s="85">
        <v>0</v>
      </c>
      <c r="H252" s="85">
        <v>708573</v>
      </c>
      <c r="I252" s="85">
        <v>708573</v>
      </c>
      <c r="J252" s="85"/>
      <c r="K252" s="85">
        <v>4124560</v>
      </c>
      <c r="L252" s="85">
        <v>0</v>
      </c>
      <c r="M252" s="85">
        <v>6633266</v>
      </c>
      <c r="N252" s="85">
        <v>185629</v>
      </c>
      <c r="O252" s="85">
        <v>10943455</v>
      </c>
      <c r="P252" s="85"/>
      <c r="Q252" s="85">
        <v>-2002286</v>
      </c>
      <c r="R252" s="85"/>
      <c r="S252" s="85">
        <v>104376</v>
      </c>
      <c r="T252" s="85"/>
      <c r="U252" s="85">
        <v>-1897910</v>
      </c>
    </row>
    <row r="253" spans="1:21" ht="15" x14ac:dyDescent="0.25">
      <c r="A253" s="61">
        <v>768</v>
      </c>
      <c r="B253" s="62" t="s">
        <v>264</v>
      </c>
      <c r="C253" s="84">
        <v>3.4786940273021298E-3</v>
      </c>
      <c r="D253" s="15">
        <v>1978763</v>
      </c>
      <c r="E253" s="85">
        <v>0</v>
      </c>
      <c r="F253" s="85">
        <v>0</v>
      </c>
      <c r="G253" s="85">
        <v>0</v>
      </c>
      <c r="H253" s="85">
        <v>5761</v>
      </c>
      <c r="I253" s="85">
        <v>5761</v>
      </c>
      <c r="J253" s="85"/>
      <c r="K253" s="85">
        <v>1007466</v>
      </c>
      <c r="L253" s="85">
        <v>0</v>
      </c>
      <c r="M253" s="85">
        <v>1620243</v>
      </c>
      <c r="N253" s="85">
        <v>237523</v>
      </c>
      <c r="O253" s="85">
        <v>2865232</v>
      </c>
      <c r="P253" s="85"/>
      <c r="Q253" s="85">
        <v>-489078</v>
      </c>
      <c r="R253" s="85"/>
      <c r="S253" s="85">
        <v>-57087</v>
      </c>
      <c r="T253" s="85"/>
      <c r="U253" s="85">
        <v>-546165</v>
      </c>
    </row>
    <row r="254" spans="1:21" ht="15" x14ac:dyDescent="0.25">
      <c r="A254" s="61">
        <v>769</v>
      </c>
      <c r="B254" s="62" t="s">
        <v>265</v>
      </c>
      <c r="C254" s="84">
        <v>7.7624469498018484E-3</v>
      </c>
      <c r="D254" s="15">
        <v>4415464</v>
      </c>
      <c r="E254" s="85">
        <v>0</v>
      </c>
      <c r="F254" s="85">
        <v>0</v>
      </c>
      <c r="G254" s="85">
        <v>0</v>
      </c>
      <c r="H254" s="85">
        <v>0</v>
      </c>
      <c r="I254" s="85">
        <v>0</v>
      </c>
      <c r="J254" s="85"/>
      <c r="K254" s="85">
        <v>2248085</v>
      </c>
      <c r="L254" s="85">
        <v>0</v>
      </c>
      <c r="M254" s="85">
        <v>3615451</v>
      </c>
      <c r="N254" s="85">
        <v>887809</v>
      </c>
      <c r="O254" s="85">
        <v>6751345</v>
      </c>
      <c r="P254" s="85"/>
      <c r="Q254" s="85">
        <v>-1091342</v>
      </c>
      <c r="R254" s="85"/>
      <c r="S254" s="85">
        <v>-240527</v>
      </c>
      <c r="T254" s="85"/>
      <c r="U254" s="85">
        <v>-1331869</v>
      </c>
    </row>
    <row r="255" spans="1:21" ht="15" x14ac:dyDescent="0.25">
      <c r="A255" s="61">
        <v>770</v>
      </c>
      <c r="B255" s="62" t="s">
        <v>266</v>
      </c>
      <c r="C255" s="84">
        <v>3.5706032840192217E-3</v>
      </c>
      <c r="D255" s="15">
        <v>2031041</v>
      </c>
      <c r="E255" s="85">
        <v>0</v>
      </c>
      <c r="F255" s="85">
        <v>0</v>
      </c>
      <c r="G255" s="85">
        <v>0</v>
      </c>
      <c r="H255" s="85">
        <v>0</v>
      </c>
      <c r="I255" s="85">
        <v>0</v>
      </c>
      <c r="J255" s="85"/>
      <c r="K255" s="85">
        <v>1034084</v>
      </c>
      <c r="L255" s="85">
        <v>0</v>
      </c>
      <c r="M255" s="85">
        <v>1663051</v>
      </c>
      <c r="N255" s="85">
        <v>391239</v>
      </c>
      <c r="O255" s="85">
        <v>3088374</v>
      </c>
      <c r="P255" s="85"/>
      <c r="Q255" s="85">
        <v>-502000</v>
      </c>
      <c r="R255" s="85"/>
      <c r="S255" s="85">
        <v>-105802</v>
      </c>
      <c r="T255" s="85"/>
      <c r="U255" s="85">
        <v>-607802</v>
      </c>
    </row>
    <row r="256" spans="1:21" ht="15" x14ac:dyDescent="0.25">
      <c r="A256" s="61">
        <v>771</v>
      </c>
      <c r="B256" s="62" t="s">
        <v>267</v>
      </c>
      <c r="C256" s="84">
        <v>2.1748538273465351E-3</v>
      </c>
      <c r="D256" s="15">
        <v>1237110</v>
      </c>
      <c r="E256" s="85">
        <v>0</v>
      </c>
      <c r="F256" s="85">
        <v>0</v>
      </c>
      <c r="G256" s="85">
        <v>0</v>
      </c>
      <c r="H256" s="85">
        <v>30357</v>
      </c>
      <c r="I256" s="85">
        <v>30357</v>
      </c>
      <c r="J256" s="85"/>
      <c r="K256" s="85">
        <v>629860</v>
      </c>
      <c r="L256" s="85">
        <v>0</v>
      </c>
      <c r="M256" s="85">
        <v>1012964</v>
      </c>
      <c r="N256" s="85">
        <v>178853</v>
      </c>
      <c r="O256" s="85">
        <v>1821677</v>
      </c>
      <c r="P256" s="85"/>
      <c r="Q256" s="85">
        <v>-305768</v>
      </c>
      <c r="R256" s="85"/>
      <c r="S256" s="85">
        <v>-46458</v>
      </c>
      <c r="T256" s="85"/>
      <c r="U256" s="85">
        <v>-352226</v>
      </c>
    </row>
    <row r="257" spans="1:21" ht="15" x14ac:dyDescent="0.25">
      <c r="A257" s="61">
        <v>772</v>
      </c>
      <c r="B257" s="62" t="s">
        <v>268</v>
      </c>
      <c r="C257" s="84">
        <v>3.8988240173680293E-3</v>
      </c>
      <c r="D257" s="15">
        <v>2217743</v>
      </c>
      <c r="E257" s="85">
        <v>0</v>
      </c>
      <c r="F257" s="85">
        <v>0</v>
      </c>
      <c r="G257" s="85">
        <v>0</v>
      </c>
      <c r="H257" s="85">
        <v>45262</v>
      </c>
      <c r="I257" s="85">
        <v>45262</v>
      </c>
      <c r="J257" s="85"/>
      <c r="K257" s="85">
        <v>1129140</v>
      </c>
      <c r="L257" s="85">
        <v>0</v>
      </c>
      <c r="M257" s="85">
        <v>1815923</v>
      </c>
      <c r="N257" s="85">
        <v>389105</v>
      </c>
      <c r="O257" s="85">
        <v>3334168</v>
      </c>
      <c r="P257" s="85"/>
      <c r="Q257" s="85">
        <v>-548146</v>
      </c>
      <c r="R257" s="85"/>
      <c r="S257" s="85">
        <v>-69991</v>
      </c>
      <c r="T257" s="85"/>
      <c r="U257" s="85">
        <v>-618137</v>
      </c>
    </row>
    <row r="258" spans="1:21" ht="15" x14ac:dyDescent="0.25">
      <c r="A258" s="61">
        <v>773</v>
      </c>
      <c r="B258" s="62" t="s">
        <v>269</v>
      </c>
      <c r="C258" s="84">
        <v>2.6675821393559404E-3</v>
      </c>
      <c r="D258" s="15">
        <v>1517384</v>
      </c>
      <c r="E258" s="85">
        <v>0</v>
      </c>
      <c r="F258" s="85">
        <v>0</v>
      </c>
      <c r="G258" s="85">
        <v>0</v>
      </c>
      <c r="H258" s="85">
        <v>0</v>
      </c>
      <c r="I258" s="85">
        <v>0</v>
      </c>
      <c r="J258" s="85"/>
      <c r="K258" s="85">
        <v>772559</v>
      </c>
      <c r="L258" s="85">
        <v>0</v>
      </c>
      <c r="M258" s="85">
        <v>1242458</v>
      </c>
      <c r="N258" s="85">
        <v>287214</v>
      </c>
      <c r="O258" s="85">
        <v>2302231</v>
      </c>
      <c r="P258" s="85"/>
      <c r="Q258" s="85">
        <v>-375043</v>
      </c>
      <c r="R258" s="85"/>
      <c r="S258" s="85">
        <v>-73030</v>
      </c>
      <c r="T258" s="85"/>
      <c r="U258" s="85">
        <v>-448073</v>
      </c>
    </row>
    <row r="259" spans="1:21" ht="15" x14ac:dyDescent="0.25">
      <c r="A259" s="61">
        <v>774</v>
      </c>
      <c r="B259" s="62" t="s">
        <v>270</v>
      </c>
      <c r="C259" s="84">
        <v>2.9421303862169831E-3</v>
      </c>
      <c r="D259" s="15">
        <v>1673558</v>
      </c>
      <c r="E259" s="85">
        <v>0</v>
      </c>
      <c r="F259" s="85">
        <v>0</v>
      </c>
      <c r="G259" s="85">
        <v>0</v>
      </c>
      <c r="H259" s="85">
        <v>37203</v>
      </c>
      <c r="I259" s="85">
        <v>37203</v>
      </c>
      <c r="J259" s="85"/>
      <c r="K259" s="85">
        <v>852071</v>
      </c>
      <c r="L259" s="85">
        <v>0</v>
      </c>
      <c r="M259" s="85">
        <v>1370332</v>
      </c>
      <c r="N259" s="85">
        <v>85643</v>
      </c>
      <c r="O259" s="85">
        <v>2308046</v>
      </c>
      <c r="P259" s="85"/>
      <c r="Q259" s="85">
        <v>-413642</v>
      </c>
      <c r="R259" s="85"/>
      <c r="S259" s="85">
        <v>-2970</v>
      </c>
      <c r="T259" s="85"/>
      <c r="U259" s="85">
        <v>-416612</v>
      </c>
    </row>
    <row r="260" spans="1:21" ht="15" x14ac:dyDescent="0.25">
      <c r="A260" s="61">
        <v>775</v>
      </c>
      <c r="B260" s="62" t="s">
        <v>271</v>
      </c>
      <c r="C260" s="84">
        <v>3.0581421822351205E-3</v>
      </c>
      <c r="D260" s="15">
        <v>1739543</v>
      </c>
      <c r="E260" s="85">
        <v>0</v>
      </c>
      <c r="F260" s="85">
        <v>0</v>
      </c>
      <c r="G260" s="85">
        <v>0</v>
      </c>
      <c r="H260" s="85">
        <v>34826</v>
      </c>
      <c r="I260" s="85">
        <v>34826</v>
      </c>
      <c r="J260" s="85"/>
      <c r="K260" s="85">
        <v>885670</v>
      </c>
      <c r="L260" s="85">
        <v>0</v>
      </c>
      <c r="M260" s="85">
        <v>1424366</v>
      </c>
      <c r="N260" s="85">
        <v>283435</v>
      </c>
      <c r="O260" s="85">
        <v>2593471</v>
      </c>
      <c r="P260" s="85"/>
      <c r="Q260" s="85">
        <v>-429952</v>
      </c>
      <c r="R260" s="85"/>
      <c r="S260" s="85">
        <v>-52258</v>
      </c>
      <c r="T260" s="85"/>
      <c r="U260" s="85">
        <v>-482210</v>
      </c>
    </row>
    <row r="261" spans="1:21" ht="15" x14ac:dyDescent="0.25">
      <c r="A261" s="61">
        <v>776</v>
      </c>
      <c r="B261" s="62" t="s">
        <v>272</v>
      </c>
      <c r="C261" s="84">
        <v>3.1494608419506578E-3</v>
      </c>
      <c r="D261" s="15">
        <v>1791488</v>
      </c>
      <c r="E261" s="85">
        <v>0</v>
      </c>
      <c r="F261" s="85">
        <v>0</v>
      </c>
      <c r="G261" s="85">
        <v>0</v>
      </c>
      <c r="H261" s="85">
        <v>9663</v>
      </c>
      <c r="I261" s="85">
        <v>9663</v>
      </c>
      <c r="J261" s="85"/>
      <c r="K261" s="85">
        <v>912116</v>
      </c>
      <c r="L261" s="85">
        <v>0</v>
      </c>
      <c r="M261" s="85">
        <v>1466899</v>
      </c>
      <c r="N261" s="85">
        <v>66876</v>
      </c>
      <c r="O261" s="85">
        <v>2445891</v>
      </c>
      <c r="P261" s="85"/>
      <c r="Q261" s="85">
        <v>-442792</v>
      </c>
      <c r="R261" s="85"/>
      <c r="S261" s="85">
        <v>-18357</v>
      </c>
      <c r="T261" s="85"/>
      <c r="U261" s="85">
        <v>-461149</v>
      </c>
    </row>
    <row r="262" spans="1:21" ht="15" x14ac:dyDescent="0.25">
      <c r="A262" s="61">
        <v>777</v>
      </c>
      <c r="B262" s="62" t="s">
        <v>273</v>
      </c>
      <c r="C262" s="84">
        <v>1.579660109921964E-2</v>
      </c>
      <c r="D262" s="15">
        <v>8985480</v>
      </c>
      <c r="E262" s="85">
        <v>0</v>
      </c>
      <c r="F262" s="85">
        <v>0</v>
      </c>
      <c r="G262" s="85">
        <v>0</v>
      </c>
      <c r="H262" s="85">
        <v>0</v>
      </c>
      <c r="I262" s="85">
        <v>0</v>
      </c>
      <c r="J262" s="85"/>
      <c r="K262" s="85">
        <v>4574859</v>
      </c>
      <c r="L262" s="85">
        <v>0</v>
      </c>
      <c r="M262" s="85">
        <v>7357454</v>
      </c>
      <c r="N262" s="85">
        <v>1690881</v>
      </c>
      <c r="O262" s="85">
        <v>13623194</v>
      </c>
      <c r="P262" s="85"/>
      <c r="Q262" s="85">
        <v>-2220884</v>
      </c>
      <c r="R262" s="85"/>
      <c r="S262" s="85">
        <v>-510336</v>
      </c>
      <c r="T262" s="85"/>
      <c r="U262" s="85">
        <v>-2731220</v>
      </c>
    </row>
    <row r="263" spans="1:21" ht="15" x14ac:dyDescent="0.25">
      <c r="A263" s="61">
        <v>778</v>
      </c>
      <c r="B263" s="62" t="s">
        <v>274</v>
      </c>
      <c r="C263" s="84">
        <v>3.5625646490178714E-3</v>
      </c>
      <c r="D263" s="15">
        <v>2026470</v>
      </c>
      <c r="E263" s="85">
        <v>0</v>
      </c>
      <c r="F263" s="85">
        <v>0</v>
      </c>
      <c r="G263" s="85">
        <v>0</v>
      </c>
      <c r="H263" s="85">
        <v>403148</v>
      </c>
      <c r="I263" s="85">
        <v>403148</v>
      </c>
      <c r="J263" s="85"/>
      <c r="K263" s="85">
        <v>1031755</v>
      </c>
      <c r="L263" s="85">
        <v>0</v>
      </c>
      <c r="M263" s="85">
        <v>1659307</v>
      </c>
      <c r="N263" s="85">
        <v>0</v>
      </c>
      <c r="O263" s="85">
        <v>2691062</v>
      </c>
      <c r="P263" s="85"/>
      <c r="Q263" s="85">
        <v>-500871</v>
      </c>
      <c r="R263" s="85"/>
      <c r="S263" s="85">
        <v>127393</v>
      </c>
      <c r="T263" s="85"/>
      <c r="U263" s="85">
        <v>-373478</v>
      </c>
    </row>
    <row r="264" spans="1:21" ht="15" x14ac:dyDescent="0.25">
      <c r="A264" s="61">
        <v>785</v>
      </c>
      <c r="B264" s="62" t="s">
        <v>275</v>
      </c>
      <c r="C264" s="84">
        <v>3.9664486270806262E-3</v>
      </c>
      <c r="D264" s="15">
        <v>2256210</v>
      </c>
      <c r="E264" s="85">
        <v>0</v>
      </c>
      <c r="F264" s="85">
        <v>0</v>
      </c>
      <c r="G264" s="85">
        <v>0</v>
      </c>
      <c r="H264" s="85">
        <v>331652</v>
      </c>
      <c r="I264" s="85">
        <v>331652</v>
      </c>
      <c r="J264" s="85"/>
      <c r="K264" s="85">
        <v>1148724</v>
      </c>
      <c r="L264" s="85">
        <v>0</v>
      </c>
      <c r="M264" s="85">
        <v>1847420</v>
      </c>
      <c r="N264" s="85">
        <v>73754</v>
      </c>
      <c r="O264" s="85">
        <v>3069898</v>
      </c>
      <c r="P264" s="85"/>
      <c r="Q264" s="85">
        <v>-557654</v>
      </c>
      <c r="R264" s="85"/>
      <c r="S264" s="85">
        <v>94812</v>
      </c>
      <c r="T264" s="85"/>
      <c r="U264" s="85">
        <v>-462842</v>
      </c>
    </row>
    <row r="265" spans="1:21" ht="15" x14ac:dyDescent="0.25">
      <c r="A265" s="61">
        <v>786</v>
      </c>
      <c r="B265" s="62" t="s">
        <v>276</v>
      </c>
      <c r="C265" s="84">
        <v>0</v>
      </c>
      <c r="D265" s="15">
        <v>0</v>
      </c>
      <c r="E265" s="85">
        <v>0</v>
      </c>
      <c r="F265" s="85">
        <v>0</v>
      </c>
      <c r="G265" s="85">
        <v>0</v>
      </c>
      <c r="H265" s="85">
        <v>0</v>
      </c>
      <c r="I265" s="85">
        <v>0</v>
      </c>
      <c r="J265" s="85"/>
      <c r="K265" s="85">
        <v>0</v>
      </c>
      <c r="L265" s="85">
        <v>0</v>
      </c>
      <c r="M265" s="85">
        <v>0</v>
      </c>
      <c r="N265" s="85">
        <v>17065</v>
      </c>
      <c r="O265" s="85">
        <v>17065</v>
      </c>
      <c r="P265" s="85"/>
      <c r="Q265" s="85">
        <v>0</v>
      </c>
      <c r="R265" s="85"/>
      <c r="S265" s="85">
        <v>-7022</v>
      </c>
      <c r="T265" s="85"/>
      <c r="U265" s="85">
        <v>-7022</v>
      </c>
    </row>
    <row r="266" spans="1:21" ht="15" x14ac:dyDescent="0.25">
      <c r="A266" s="61">
        <v>794</v>
      </c>
      <c r="B266" s="62" t="s">
        <v>277</v>
      </c>
      <c r="C266" s="84">
        <v>4.2822534576937932E-3</v>
      </c>
      <c r="D266" s="15">
        <v>2435848</v>
      </c>
      <c r="E266" s="85">
        <v>0</v>
      </c>
      <c r="F266" s="85">
        <v>0</v>
      </c>
      <c r="G266" s="85">
        <v>0</v>
      </c>
      <c r="H266" s="85">
        <v>649257</v>
      </c>
      <c r="I266" s="85">
        <v>649257</v>
      </c>
      <c r="J266" s="85"/>
      <c r="K266" s="85">
        <v>1240185</v>
      </c>
      <c r="L266" s="85">
        <v>0</v>
      </c>
      <c r="M266" s="85">
        <v>1994510</v>
      </c>
      <c r="N266" s="85">
        <v>258742</v>
      </c>
      <c r="O266" s="85">
        <v>3493437</v>
      </c>
      <c r="P266" s="85"/>
      <c r="Q266" s="85">
        <v>-602053</v>
      </c>
      <c r="R266" s="85"/>
      <c r="S266" s="85">
        <v>25524</v>
      </c>
      <c r="T266" s="85"/>
      <c r="U266" s="85">
        <v>-576529</v>
      </c>
    </row>
    <row r="267" spans="1:21" ht="15" x14ac:dyDescent="0.25">
      <c r="A267" s="61">
        <v>820</v>
      </c>
      <c r="B267" s="62" t="s">
        <v>278</v>
      </c>
      <c r="C267" s="84">
        <v>0</v>
      </c>
      <c r="D267" s="15">
        <v>0</v>
      </c>
      <c r="E267" s="85">
        <v>0</v>
      </c>
      <c r="F267" s="85">
        <v>0</v>
      </c>
      <c r="G267" s="85">
        <v>0</v>
      </c>
      <c r="H267" s="85">
        <v>0</v>
      </c>
      <c r="I267" s="85">
        <v>0</v>
      </c>
      <c r="J267" s="85"/>
      <c r="K267" s="85">
        <v>0</v>
      </c>
      <c r="L267" s="85">
        <v>0</v>
      </c>
      <c r="M267" s="85">
        <v>0</v>
      </c>
      <c r="N267" s="85">
        <v>0</v>
      </c>
      <c r="O267" s="85">
        <v>0</v>
      </c>
      <c r="P267" s="85"/>
      <c r="Q267" s="85">
        <v>0</v>
      </c>
      <c r="R267" s="85"/>
      <c r="S267" s="85">
        <v>0</v>
      </c>
      <c r="T267" s="85"/>
      <c r="U267" s="85">
        <v>0</v>
      </c>
    </row>
    <row r="268" spans="1:21" ht="15" x14ac:dyDescent="0.25">
      <c r="A268" s="61">
        <v>834</v>
      </c>
      <c r="B268" s="62" t="s">
        <v>279</v>
      </c>
      <c r="C268" s="84">
        <v>0</v>
      </c>
      <c r="D268" s="15">
        <v>0</v>
      </c>
      <c r="E268" s="85">
        <v>0</v>
      </c>
      <c r="F268" s="85">
        <v>0</v>
      </c>
      <c r="G268" s="85">
        <v>0</v>
      </c>
      <c r="H268" s="85">
        <v>0</v>
      </c>
      <c r="I268" s="85">
        <v>0</v>
      </c>
      <c r="J268" s="85"/>
      <c r="K268" s="85">
        <v>0</v>
      </c>
      <c r="L268" s="85">
        <v>0</v>
      </c>
      <c r="M268" s="85">
        <v>0</v>
      </c>
      <c r="N268" s="85">
        <v>0</v>
      </c>
      <c r="O268" s="85">
        <v>0</v>
      </c>
      <c r="P268" s="85"/>
      <c r="Q268" s="85">
        <v>0</v>
      </c>
      <c r="R268" s="85"/>
      <c r="S268" s="85">
        <v>0</v>
      </c>
      <c r="T268" s="85"/>
      <c r="U268" s="85">
        <v>0</v>
      </c>
    </row>
    <row r="269" spans="1:21" ht="15" x14ac:dyDescent="0.25">
      <c r="A269" s="61">
        <v>837</v>
      </c>
      <c r="B269" s="62" t="s">
        <v>280</v>
      </c>
      <c r="C269" s="84">
        <v>0</v>
      </c>
      <c r="D269" s="15">
        <v>0</v>
      </c>
      <c r="E269" s="85">
        <v>0</v>
      </c>
      <c r="F269" s="85">
        <v>0</v>
      </c>
      <c r="G269" s="85">
        <v>0</v>
      </c>
      <c r="H269" s="85">
        <v>0</v>
      </c>
      <c r="I269" s="85">
        <v>0</v>
      </c>
      <c r="J269" s="85"/>
      <c r="K269" s="85">
        <v>0</v>
      </c>
      <c r="L269" s="85">
        <v>0</v>
      </c>
      <c r="M269" s="85">
        <v>0</v>
      </c>
      <c r="N269" s="85">
        <v>0</v>
      </c>
      <c r="O269" s="85">
        <v>0</v>
      </c>
      <c r="P269" s="85"/>
      <c r="Q269" s="85">
        <v>0</v>
      </c>
      <c r="R269" s="85"/>
      <c r="S269" s="85">
        <v>0</v>
      </c>
      <c r="T269" s="85"/>
      <c r="U269" s="85">
        <v>0</v>
      </c>
    </row>
    <row r="270" spans="1:21" ht="15" x14ac:dyDescent="0.25">
      <c r="A270" s="61">
        <v>838</v>
      </c>
      <c r="B270" s="62" t="s">
        <v>281</v>
      </c>
      <c r="C270" s="84">
        <v>0</v>
      </c>
      <c r="D270" s="15">
        <v>0</v>
      </c>
      <c r="E270" s="85">
        <v>0</v>
      </c>
      <c r="F270" s="85">
        <v>0</v>
      </c>
      <c r="G270" s="85">
        <v>0</v>
      </c>
      <c r="H270" s="85">
        <v>0</v>
      </c>
      <c r="I270" s="85">
        <v>0</v>
      </c>
      <c r="J270" s="85"/>
      <c r="K270" s="85">
        <v>0</v>
      </c>
      <c r="L270" s="85">
        <v>0</v>
      </c>
      <c r="M270" s="85">
        <v>0</v>
      </c>
      <c r="N270" s="85">
        <v>0</v>
      </c>
      <c r="O270" s="85">
        <v>0</v>
      </c>
      <c r="P270" s="85"/>
      <c r="Q270" s="85">
        <v>0</v>
      </c>
      <c r="R270" s="85"/>
      <c r="S270" s="85">
        <v>0</v>
      </c>
      <c r="T270" s="85"/>
      <c r="U270" s="85">
        <v>0</v>
      </c>
    </row>
    <row r="271" spans="1:21" ht="15" x14ac:dyDescent="0.25">
      <c r="A271" s="61">
        <v>839</v>
      </c>
      <c r="B271" s="62" t="s">
        <v>282</v>
      </c>
      <c r="C271" s="84">
        <v>0</v>
      </c>
      <c r="D271" s="15">
        <v>0</v>
      </c>
      <c r="E271" s="85">
        <v>0</v>
      </c>
      <c r="F271" s="85">
        <v>0</v>
      </c>
      <c r="G271" s="85">
        <v>0</v>
      </c>
      <c r="H271" s="85">
        <v>0</v>
      </c>
      <c r="I271" s="85">
        <v>0</v>
      </c>
      <c r="J271" s="85"/>
      <c r="K271" s="85">
        <v>0</v>
      </c>
      <c r="L271" s="85">
        <v>0</v>
      </c>
      <c r="M271" s="85">
        <v>0</v>
      </c>
      <c r="N271" s="85">
        <v>0</v>
      </c>
      <c r="O271" s="85">
        <v>0</v>
      </c>
      <c r="P271" s="85"/>
      <c r="Q271" s="85">
        <v>0</v>
      </c>
      <c r="R271" s="85"/>
      <c r="S271" s="85">
        <v>0</v>
      </c>
      <c r="T271" s="85"/>
      <c r="U271" s="85">
        <v>0</v>
      </c>
    </row>
    <row r="272" spans="1:21" ht="15" x14ac:dyDescent="0.25">
      <c r="A272" s="61">
        <v>840</v>
      </c>
      <c r="B272" s="62" t="s">
        <v>283</v>
      </c>
      <c r="C272" s="84">
        <v>0</v>
      </c>
      <c r="D272" s="15">
        <v>0</v>
      </c>
      <c r="E272" s="85">
        <v>0</v>
      </c>
      <c r="F272" s="85">
        <v>0</v>
      </c>
      <c r="G272" s="85">
        <v>0</v>
      </c>
      <c r="H272" s="85">
        <v>0</v>
      </c>
      <c r="I272" s="85">
        <v>0</v>
      </c>
      <c r="J272" s="85"/>
      <c r="K272" s="85">
        <v>0</v>
      </c>
      <c r="L272" s="85">
        <v>0</v>
      </c>
      <c r="M272" s="85">
        <v>0</v>
      </c>
      <c r="N272" s="85">
        <v>0</v>
      </c>
      <c r="O272" s="85">
        <v>0</v>
      </c>
      <c r="P272" s="85"/>
      <c r="Q272" s="85">
        <v>0</v>
      </c>
      <c r="R272" s="85"/>
      <c r="S272" s="85">
        <v>0</v>
      </c>
      <c r="T272" s="85"/>
      <c r="U272" s="85">
        <v>0</v>
      </c>
    </row>
    <row r="273" spans="1:21" ht="15" x14ac:dyDescent="0.25">
      <c r="A273" s="61">
        <v>841</v>
      </c>
      <c r="B273" s="62" t="s">
        <v>284</v>
      </c>
      <c r="C273" s="84">
        <v>3.5481012876530804E-4</v>
      </c>
      <c r="D273" s="15">
        <v>201824</v>
      </c>
      <c r="E273" s="85">
        <v>0</v>
      </c>
      <c r="F273" s="85">
        <v>0</v>
      </c>
      <c r="G273" s="85">
        <v>0</v>
      </c>
      <c r="H273" s="85">
        <v>29316</v>
      </c>
      <c r="I273" s="85">
        <v>29316</v>
      </c>
      <c r="J273" s="85"/>
      <c r="K273" s="85">
        <v>102757</v>
      </c>
      <c r="L273" s="85">
        <v>0</v>
      </c>
      <c r="M273" s="85">
        <v>165257</v>
      </c>
      <c r="N273" s="85">
        <v>19875</v>
      </c>
      <c r="O273" s="85">
        <v>287889</v>
      </c>
      <c r="P273" s="85"/>
      <c r="Q273" s="85">
        <v>-49883</v>
      </c>
      <c r="R273" s="85"/>
      <c r="S273" s="85">
        <v>757</v>
      </c>
      <c r="T273" s="85"/>
      <c r="U273" s="85">
        <v>-49126</v>
      </c>
    </row>
    <row r="274" spans="1:21" ht="15" x14ac:dyDescent="0.25">
      <c r="A274" s="61">
        <v>842</v>
      </c>
      <c r="B274" s="62" t="s">
        <v>285</v>
      </c>
      <c r="C274" s="84">
        <v>0</v>
      </c>
      <c r="D274" s="15">
        <v>0</v>
      </c>
      <c r="E274" s="85">
        <v>0</v>
      </c>
      <c r="F274" s="85">
        <v>0</v>
      </c>
      <c r="G274" s="85">
        <v>0</v>
      </c>
      <c r="H274" s="85">
        <v>0</v>
      </c>
      <c r="I274" s="85">
        <v>0</v>
      </c>
      <c r="J274" s="85"/>
      <c r="K274" s="85">
        <v>0</v>
      </c>
      <c r="L274" s="85">
        <v>0</v>
      </c>
      <c r="M274" s="85">
        <v>0</v>
      </c>
      <c r="N274" s="85">
        <v>0</v>
      </c>
      <c r="O274" s="85">
        <v>0</v>
      </c>
      <c r="P274" s="85"/>
      <c r="Q274" s="85">
        <v>0</v>
      </c>
      <c r="R274" s="85"/>
      <c r="S274" s="85">
        <v>0</v>
      </c>
      <c r="T274" s="85"/>
      <c r="U274" s="85">
        <v>0</v>
      </c>
    </row>
    <row r="275" spans="1:21" ht="15" x14ac:dyDescent="0.25">
      <c r="A275" s="61">
        <v>844</v>
      </c>
      <c r="B275" s="62" t="s">
        <v>286</v>
      </c>
      <c r="C275" s="84">
        <v>0</v>
      </c>
      <c r="D275" s="15">
        <v>0</v>
      </c>
      <c r="E275" s="85">
        <v>0</v>
      </c>
      <c r="F275" s="85">
        <v>0</v>
      </c>
      <c r="G275" s="85">
        <v>0</v>
      </c>
      <c r="H275" s="85">
        <v>0</v>
      </c>
      <c r="I275" s="85">
        <v>0</v>
      </c>
      <c r="J275" s="85"/>
      <c r="K275" s="85">
        <v>0</v>
      </c>
      <c r="L275" s="85">
        <v>0</v>
      </c>
      <c r="M275" s="85">
        <v>0</v>
      </c>
      <c r="N275" s="85">
        <v>0</v>
      </c>
      <c r="O275" s="85">
        <v>0</v>
      </c>
      <c r="P275" s="85"/>
      <c r="Q275" s="85">
        <v>0</v>
      </c>
      <c r="R275" s="85"/>
      <c r="S275" s="85">
        <v>0</v>
      </c>
      <c r="T275" s="85"/>
      <c r="U275" s="85">
        <v>0</v>
      </c>
    </row>
    <row r="276" spans="1:21" ht="15" x14ac:dyDescent="0.25">
      <c r="A276" s="61">
        <v>845</v>
      </c>
      <c r="B276" s="62" t="s">
        <v>287</v>
      </c>
      <c r="C276" s="84">
        <v>0</v>
      </c>
      <c r="D276" s="15">
        <v>0</v>
      </c>
      <c r="E276" s="85">
        <v>0</v>
      </c>
      <c r="F276" s="85">
        <v>0</v>
      </c>
      <c r="G276" s="85">
        <v>0</v>
      </c>
      <c r="H276" s="85">
        <v>0</v>
      </c>
      <c r="I276" s="85">
        <v>0</v>
      </c>
      <c r="J276" s="85"/>
      <c r="K276" s="85">
        <v>0</v>
      </c>
      <c r="L276" s="85">
        <v>0</v>
      </c>
      <c r="M276" s="85">
        <v>0</v>
      </c>
      <c r="N276" s="85">
        <v>0</v>
      </c>
      <c r="O276" s="85">
        <v>0</v>
      </c>
      <c r="P276" s="85"/>
      <c r="Q276" s="85">
        <v>0</v>
      </c>
      <c r="R276" s="85"/>
      <c r="S276" s="85">
        <v>0</v>
      </c>
      <c r="T276" s="85"/>
      <c r="U276" s="85">
        <v>0</v>
      </c>
    </row>
    <row r="277" spans="1:21" ht="15" x14ac:dyDescent="0.25">
      <c r="A277" s="61">
        <v>847</v>
      </c>
      <c r="B277" s="62" t="s">
        <v>288</v>
      </c>
      <c r="C277" s="84">
        <v>0</v>
      </c>
      <c r="D277" s="15">
        <v>0</v>
      </c>
      <c r="E277" s="85">
        <v>0</v>
      </c>
      <c r="F277" s="85">
        <v>0</v>
      </c>
      <c r="G277" s="85">
        <v>0</v>
      </c>
      <c r="H277" s="85">
        <v>0</v>
      </c>
      <c r="I277" s="85">
        <v>0</v>
      </c>
      <c r="J277" s="85"/>
      <c r="K277" s="85">
        <v>0</v>
      </c>
      <c r="L277" s="85">
        <v>0</v>
      </c>
      <c r="M277" s="85">
        <v>0</v>
      </c>
      <c r="N277" s="85">
        <v>0</v>
      </c>
      <c r="O277" s="85">
        <v>0</v>
      </c>
      <c r="P277" s="85"/>
      <c r="Q277" s="85">
        <v>0</v>
      </c>
      <c r="R277" s="85"/>
      <c r="S277" s="85">
        <v>0</v>
      </c>
      <c r="T277" s="85"/>
      <c r="U277" s="85">
        <v>0</v>
      </c>
    </row>
    <row r="278" spans="1:21" ht="15" x14ac:dyDescent="0.25">
      <c r="A278" s="61">
        <v>848</v>
      </c>
      <c r="B278" s="62" t="s">
        <v>289</v>
      </c>
      <c r="C278" s="84">
        <v>5.3864559993517967E-3</v>
      </c>
      <c r="D278" s="15">
        <v>3063947</v>
      </c>
      <c r="E278" s="85">
        <v>0</v>
      </c>
      <c r="F278" s="85">
        <v>0</v>
      </c>
      <c r="G278" s="85">
        <v>0</v>
      </c>
      <c r="H278" s="85">
        <v>15326</v>
      </c>
      <c r="I278" s="85">
        <v>15326</v>
      </c>
      <c r="J278" s="85"/>
      <c r="K278" s="85">
        <v>1559973</v>
      </c>
      <c r="L278" s="85">
        <v>0</v>
      </c>
      <c r="M278" s="85">
        <v>2508806</v>
      </c>
      <c r="N278" s="85">
        <v>191519</v>
      </c>
      <c r="O278" s="85">
        <v>4260298</v>
      </c>
      <c r="P278" s="85"/>
      <c r="Q278" s="85">
        <v>-757295</v>
      </c>
      <c r="R278" s="85"/>
      <c r="S278" s="85">
        <v>-34743</v>
      </c>
      <c r="T278" s="85"/>
      <c r="U278" s="85">
        <v>-792038</v>
      </c>
    </row>
    <row r="279" spans="1:21" ht="15" x14ac:dyDescent="0.25">
      <c r="A279" s="61">
        <v>850</v>
      </c>
      <c r="B279" s="62" t="s">
        <v>290</v>
      </c>
      <c r="C279" s="84">
        <v>0</v>
      </c>
      <c r="D279" s="15">
        <v>0</v>
      </c>
      <c r="E279" s="85">
        <v>0</v>
      </c>
      <c r="F279" s="85">
        <v>0</v>
      </c>
      <c r="G279" s="85">
        <v>0</v>
      </c>
      <c r="H279" s="85">
        <v>0</v>
      </c>
      <c r="I279" s="85">
        <v>0</v>
      </c>
      <c r="J279" s="85"/>
      <c r="K279" s="85">
        <v>0</v>
      </c>
      <c r="L279" s="85">
        <v>0</v>
      </c>
      <c r="M279" s="85">
        <v>0</v>
      </c>
      <c r="N279" s="85">
        <v>0</v>
      </c>
      <c r="O279" s="85">
        <v>0</v>
      </c>
      <c r="P279" s="85"/>
      <c r="Q279" s="85">
        <v>0</v>
      </c>
      <c r="R279" s="85"/>
      <c r="S279" s="85">
        <v>0</v>
      </c>
      <c r="T279" s="85"/>
      <c r="U279" s="85">
        <v>0</v>
      </c>
    </row>
    <row r="280" spans="1:21" ht="15" x14ac:dyDescent="0.25">
      <c r="A280" s="61">
        <v>851</v>
      </c>
      <c r="B280" s="62" t="s">
        <v>291</v>
      </c>
      <c r="C280" s="84">
        <v>1.8029915676155648E-4</v>
      </c>
      <c r="D280" s="15">
        <v>102562</v>
      </c>
      <c r="E280" s="85">
        <v>0</v>
      </c>
      <c r="F280" s="85">
        <v>0</v>
      </c>
      <c r="G280" s="85">
        <v>0</v>
      </c>
      <c r="H280" s="85">
        <v>34385</v>
      </c>
      <c r="I280" s="85">
        <v>34385</v>
      </c>
      <c r="J280" s="85"/>
      <c r="K280" s="85">
        <v>52216</v>
      </c>
      <c r="L280" s="85">
        <v>0</v>
      </c>
      <c r="M280" s="85">
        <v>83976</v>
      </c>
      <c r="N280" s="85">
        <v>0</v>
      </c>
      <c r="O280" s="85">
        <v>136192</v>
      </c>
      <c r="P280" s="85"/>
      <c r="Q280" s="85">
        <v>-25349</v>
      </c>
      <c r="R280" s="85"/>
      <c r="S280" s="85">
        <v>9254</v>
      </c>
      <c r="T280" s="85"/>
      <c r="U280" s="85">
        <v>-16095</v>
      </c>
    </row>
    <row r="281" spans="1:21" ht="15" x14ac:dyDescent="0.25">
      <c r="A281" s="61">
        <v>852</v>
      </c>
      <c r="B281" s="62" t="s">
        <v>292</v>
      </c>
      <c r="C281" s="84">
        <v>1.9087727533394553E-4</v>
      </c>
      <c r="D281" s="15">
        <v>108576</v>
      </c>
      <c r="E281" s="85">
        <v>0</v>
      </c>
      <c r="F281" s="85">
        <v>0</v>
      </c>
      <c r="G281" s="85">
        <v>0</v>
      </c>
      <c r="H281" s="85">
        <v>3208</v>
      </c>
      <c r="I281" s="85">
        <v>3208</v>
      </c>
      <c r="J281" s="85"/>
      <c r="K281" s="85">
        <v>55280</v>
      </c>
      <c r="L281" s="85">
        <v>0</v>
      </c>
      <c r="M281" s="85">
        <v>88903</v>
      </c>
      <c r="N281" s="85">
        <v>17104</v>
      </c>
      <c r="O281" s="85">
        <v>161287</v>
      </c>
      <c r="P281" s="85"/>
      <c r="Q281" s="85">
        <v>-26836</v>
      </c>
      <c r="R281" s="85"/>
      <c r="S281" s="85">
        <v>-4048</v>
      </c>
      <c r="T281" s="85"/>
      <c r="U281" s="85">
        <v>-30884</v>
      </c>
    </row>
    <row r="282" spans="1:21" ht="15" x14ac:dyDescent="0.25">
      <c r="A282" s="61">
        <v>853</v>
      </c>
      <c r="B282" s="62" t="s">
        <v>293</v>
      </c>
      <c r="C282" s="84">
        <v>0</v>
      </c>
      <c r="D282" s="15">
        <v>0</v>
      </c>
      <c r="E282" s="85">
        <v>0</v>
      </c>
      <c r="F282" s="85">
        <v>0</v>
      </c>
      <c r="G282" s="85">
        <v>0</v>
      </c>
      <c r="H282" s="85">
        <v>0</v>
      </c>
      <c r="I282" s="85">
        <v>0</v>
      </c>
      <c r="J282" s="85"/>
      <c r="K282" s="85">
        <v>0</v>
      </c>
      <c r="L282" s="85">
        <v>0</v>
      </c>
      <c r="M282" s="85">
        <v>0</v>
      </c>
      <c r="N282" s="85">
        <v>0</v>
      </c>
      <c r="O282" s="85">
        <v>0</v>
      </c>
      <c r="P282" s="85"/>
      <c r="Q282" s="85">
        <v>0</v>
      </c>
      <c r="R282" s="85"/>
      <c r="S282" s="85">
        <v>0</v>
      </c>
      <c r="T282" s="85"/>
      <c r="U282" s="85">
        <v>0</v>
      </c>
    </row>
    <row r="283" spans="1:21" ht="15" x14ac:dyDescent="0.25">
      <c r="A283" s="61">
        <v>859</v>
      </c>
      <c r="B283" s="62" t="s">
        <v>294</v>
      </c>
      <c r="C283" s="84">
        <v>0</v>
      </c>
      <c r="D283" s="15">
        <v>0</v>
      </c>
      <c r="E283" s="85">
        <v>0</v>
      </c>
      <c r="F283" s="85">
        <v>0</v>
      </c>
      <c r="G283" s="85">
        <v>0</v>
      </c>
      <c r="H283" s="85">
        <v>0</v>
      </c>
      <c r="I283" s="85">
        <v>0</v>
      </c>
      <c r="J283" s="85"/>
      <c r="K283" s="85">
        <v>0</v>
      </c>
      <c r="L283" s="85">
        <v>0</v>
      </c>
      <c r="M283" s="85">
        <v>0</v>
      </c>
      <c r="N283" s="85">
        <v>0</v>
      </c>
      <c r="O283" s="85">
        <v>0</v>
      </c>
      <c r="P283" s="85"/>
      <c r="Q283" s="85">
        <v>0</v>
      </c>
      <c r="R283" s="85"/>
      <c r="S283" s="85">
        <v>0</v>
      </c>
      <c r="T283" s="85"/>
      <c r="U283" s="85">
        <v>0</v>
      </c>
    </row>
    <row r="284" spans="1:21" ht="15" x14ac:dyDescent="0.25">
      <c r="A284" s="61">
        <v>861</v>
      </c>
      <c r="B284" s="62" t="s">
        <v>295</v>
      </c>
      <c r="C284" s="84">
        <v>0</v>
      </c>
      <c r="D284" s="15">
        <v>0</v>
      </c>
      <c r="E284" s="85">
        <v>0</v>
      </c>
      <c r="F284" s="85">
        <v>0</v>
      </c>
      <c r="G284" s="85">
        <v>0</v>
      </c>
      <c r="H284" s="85">
        <v>0</v>
      </c>
      <c r="I284" s="85">
        <v>0</v>
      </c>
      <c r="J284" s="85"/>
      <c r="K284" s="85">
        <v>0</v>
      </c>
      <c r="L284" s="85">
        <v>0</v>
      </c>
      <c r="M284" s="85">
        <v>0</v>
      </c>
      <c r="N284" s="85">
        <v>0</v>
      </c>
      <c r="O284" s="85">
        <v>0</v>
      </c>
      <c r="P284" s="85"/>
      <c r="Q284" s="85">
        <v>0</v>
      </c>
      <c r="R284" s="85"/>
      <c r="S284" s="85">
        <v>0</v>
      </c>
      <c r="T284" s="85"/>
      <c r="U284" s="85">
        <v>0</v>
      </c>
    </row>
    <row r="285" spans="1:21" ht="15" x14ac:dyDescent="0.25">
      <c r="A285" s="61">
        <v>862</v>
      </c>
      <c r="B285" s="62" t="s">
        <v>296</v>
      </c>
      <c r="C285" s="84">
        <v>0</v>
      </c>
      <c r="D285" s="15">
        <v>0</v>
      </c>
      <c r="E285" s="85">
        <v>0</v>
      </c>
      <c r="F285" s="85">
        <v>0</v>
      </c>
      <c r="G285" s="85">
        <v>0</v>
      </c>
      <c r="H285" s="85">
        <v>0</v>
      </c>
      <c r="I285" s="85">
        <v>0</v>
      </c>
      <c r="J285" s="85"/>
      <c r="K285" s="85">
        <v>0</v>
      </c>
      <c r="L285" s="85">
        <v>0</v>
      </c>
      <c r="M285" s="85">
        <v>0</v>
      </c>
      <c r="N285" s="85">
        <v>0</v>
      </c>
      <c r="O285" s="85">
        <v>0</v>
      </c>
      <c r="P285" s="85"/>
      <c r="Q285" s="85">
        <v>0</v>
      </c>
      <c r="R285" s="85"/>
      <c r="S285" s="85">
        <v>0</v>
      </c>
      <c r="T285" s="85"/>
      <c r="U285" s="85">
        <v>0</v>
      </c>
    </row>
    <row r="286" spans="1:21" ht="15" x14ac:dyDescent="0.25">
      <c r="A286" s="61">
        <v>863</v>
      </c>
      <c r="B286" s="62" t="s">
        <v>297</v>
      </c>
      <c r="C286" s="84">
        <v>0</v>
      </c>
      <c r="D286" s="15">
        <v>0</v>
      </c>
      <c r="E286" s="85">
        <v>0</v>
      </c>
      <c r="F286" s="85">
        <v>0</v>
      </c>
      <c r="G286" s="85">
        <v>0</v>
      </c>
      <c r="H286" s="85">
        <v>0</v>
      </c>
      <c r="I286" s="85">
        <v>0</v>
      </c>
      <c r="J286" s="85"/>
      <c r="K286" s="85">
        <v>0</v>
      </c>
      <c r="L286" s="85">
        <v>0</v>
      </c>
      <c r="M286" s="85">
        <v>0</v>
      </c>
      <c r="N286" s="85">
        <v>0</v>
      </c>
      <c r="O286" s="85">
        <v>0</v>
      </c>
      <c r="P286" s="85"/>
      <c r="Q286" s="85">
        <v>0</v>
      </c>
      <c r="R286" s="85"/>
      <c r="S286" s="85">
        <v>0</v>
      </c>
      <c r="T286" s="85"/>
      <c r="U286" s="85">
        <v>0</v>
      </c>
    </row>
    <row r="287" spans="1:21" ht="15" x14ac:dyDescent="0.25">
      <c r="A287" s="61">
        <v>864</v>
      </c>
      <c r="B287" s="62" t="s">
        <v>298</v>
      </c>
      <c r="C287" s="84">
        <v>0</v>
      </c>
      <c r="D287" s="15">
        <v>0</v>
      </c>
      <c r="E287" s="85">
        <v>0</v>
      </c>
      <c r="F287" s="85">
        <v>0</v>
      </c>
      <c r="G287" s="85">
        <v>0</v>
      </c>
      <c r="H287" s="85">
        <v>0</v>
      </c>
      <c r="I287" s="85">
        <v>0</v>
      </c>
      <c r="J287" s="85"/>
      <c r="K287" s="85">
        <v>0</v>
      </c>
      <c r="L287" s="85">
        <v>0</v>
      </c>
      <c r="M287" s="85">
        <v>0</v>
      </c>
      <c r="N287" s="85">
        <v>0</v>
      </c>
      <c r="O287" s="85">
        <v>0</v>
      </c>
      <c r="P287" s="85"/>
      <c r="Q287" s="85">
        <v>0</v>
      </c>
      <c r="R287" s="85"/>
      <c r="S287" s="85">
        <v>0</v>
      </c>
      <c r="T287" s="85"/>
      <c r="U287" s="85">
        <v>0</v>
      </c>
    </row>
    <row r="288" spans="1:21" ht="15" x14ac:dyDescent="0.25">
      <c r="A288" s="61">
        <v>865</v>
      </c>
      <c r="B288" s="62" t="s">
        <v>299</v>
      </c>
      <c r="C288" s="84">
        <v>0</v>
      </c>
      <c r="D288" s="15">
        <v>0</v>
      </c>
      <c r="E288" s="85">
        <v>0</v>
      </c>
      <c r="F288" s="85">
        <v>0</v>
      </c>
      <c r="G288" s="85">
        <v>0</v>
      </c>
      <c r="H288" s="85">
        <v>0</v>
      </c>
      <c r="I288" s="85">
        <v>0</v>
      </c>
      <c r="J288" s="85"/>
      <c r="K288" s="85">
        <v>0</v>
      </c>
      <c r="L288" s="85">
        <v>0</v>
      </c>
      <c r="M288" s="85">
        <v>0</v>
      </c>
      <c r="N288" s="85">
        <v>0</v>
      </c>
      <c r="O288" s="85">
        <v>0</v>
      </c>
      <c r="P288" s="85"/>
      <c r="Q288" s="85">
        <v>0</v>
      </c>
      <c r="R288" s="85"/>
      <c r="S288" s="85">
        <v>0</v>
      </c>
      <c r="T288" s="85"/>
      <c r="U288" s="85">
        <v>0</v>
      </c>
    </row>
    <row r="289" spans="1:21" ht="15" x14ac:dyDescent="0.25">
      <c r="A289" s="61">
        <v>866</v>
      </c>
      <c r="B289" s="62" t="s">
        <v>300</v>
      </c>
      <c r="C289" s="84">
        <v>0</v>
      </c>
      <c r="D289" s="15">
        <v>0</v>
      </c>
      <c r="E289" s="85">
        <v>0</v>
      </c>
      <c r="F289" s="85">
        <v>0</v>
      </c>
      <c r="G289" s="85">
        <v>0</v>
      </c>
      <c r="H289" s="85">
        <v>0</v>
      </c>
      <c r="I289" s="85">
        <v>0</v>
      </c>
      <c r="J289" s="85"/>
      <c r="K289" s="85">
        <v>0</v>
      </c>
      <c r="L289" s="85">
        <v>0</v>
      </c>
      <c r="M289" s="85">
        <v>0</v>
      </c>
      <c r="N289" s="85">
        <v>0</v>
      </c>
      <c r="O289" s="85">
        <v>0</v>
      </c>
      <c r="P289" s="85"/>
      <c r="Q289" s="85">
        <v>0</v>
      </c>
      <c r="R289" s="85"/>
      <c r="S289" s="85">
        <v>0</v>
      </c>
      <c r="T289" s="85"/>
      <c r="U289" s="85">
        <v>0</v>
      </c>
    </row>
    <row r="290" spans="1:21" ht="15" x14ac:dyDescent="0.25">
      <c r="A290" s="61">
        <v>867</v>
      </c>
      <c r="B290" s="62" t="s">
        <v>301</v>
      </c>
      <c r="C290" s="84">
        <v>0</v>
      </c>
      <c r="D290" s="15">
        <v>0</v>
      </c>
      <c r="E290" s="85">
        <v>0</v>
      </c>
      <c r="F290" s="85">
        <v>0</v>
      </c>
      <c r="G290" s="85">
        <v>0</v>
      </c>
      <c r="H290" s="85">
        <v>0</v>
      </c>
      <c r="I290" s="85">
        <v>0</v>
      </c>
      <c r="J290" s="85"/>
      <c r="K290" s="85">
        <v>0</v>
      </c>
      <c r="L290" s="85">
        <v>0</v>
      </c>
      <c r="M290" s="85">
        <v>0</v>
      </c>
      <c r="N290" s="85">
        <v>0</v>
      </c>
      <c r="O290" s="85">
        <v>0</v>
      </c>
      <c r="P290" s="85"/>
      <c r="Q290" s="85">
        <v>0</v>
      </c>
      <c r="R290" s="85"/>
      <c r="S290" s="85">
        <v>0</v>
      </c>
      <c r="T290" s="85"/>
      <c r="U290" s="85">
        <v>0</v>
      </c>
    </row>
    <row r="291" spans="1:21" ht="15" x14ac:dyDescent="0.25">
      <c r="A291" s="61">
        <v>868</v>
      </c>
      <c r="B291" s="62" t="s">
        <v>302</v>
      </c>
      <c r="C291" s="84">
        <v>0</v>
      </c>
      <c r="D291" s="15">
        <v>0</v>
      </c>
      <c r="E291" s="85">
        <v>0</v>
      </c>
      <c r="F291" s="85">
        <v>0</v>
      </c>
      <c r="G291" s="85">
        <v>0</v>
      </c>
      <c r="H291" s="85">
        <v>0</v>
      </c>
      <c r="I291" s="85">
        <v>0</v>
      </c>
      <c r="J291" s="85"/>
      <c r="K291" s="85">
        <v>0</v>
      </c>
      <c r="L291" s="85">
        <v>0</v>
      </c>
      <c r="M291" s="85">
        <v>0</v>
      </c>
      <c r="N291" s="85">
        <v>0</v>
      </c>
      <c r="O291" s="85">
        <v>0</v>
      </c>
      <c r="P291" s="85"/>
      <c r="Q291" s="85">
        <v>0</v>
      </c>
      <c r="R291" s="85"/>
      <c r="S291" s="85">
        <v>0</v>
      </c>
      <c r="T291" s="85"/>
      <c r="U291" s="85">
        <v>0</v>
      </c>
    </row>
    <row r="292" spans="1:21" ht="15" x14ac:dyDescent="0.25">
      <c r="A292" s="61">
        <v>869</v>
      </c>
      <c r="B292" s="62" t="s">
        <v>303</v>
      </c>
      <c r="C292" s="84">
        <v>0</v>
      </c>
      <c r="D292" s="15">
        <v>0</v>
      </c>
      <c r="E292" s="85">
        <v>0</v>
      </c>
      <c r="F292" s="85">
        <v>0</v>
      </c>
      <c r="G292" s="85">
        <v>0</v>
      </c>
      <c r="H292" s="85">
        <v>0</v>
      </c>
      <c r="I292" s="85">
        <v>0</v>
      </c>
      <c r="J292" s="85"/>
      <c r="K292" s="85">
        <v>0</v>
      </c>
      <c r="L292" s="85">
        <v>0</v>
      </c>
      <c r="M292" s="85">
        <v>0</v>
      </c>
      <c r="N292" s="85">
        <v>0</v>
      </c>
      <c r="O292" s="85">
        <v>0</v>
      </c>
      <c r="P292" s="85"/>
      <c r="Q292" s="85">
        <v>0</v>
      </c>
      <c r="R292" s="85"/>
      <c r="S292" s="85">
        <v>0</v>
      </c>
      <c r="T292" s="85"/>
      <c r="U292" s="85">
        <v>0</v>
      </c>
    </row>
    <row r="293" spans="1:21" ht="15" x14ac:dyDescent="0.25">
      <c r="A293" s="61">
        <v>879</v>
      </c>
      <c r="B293" s="62" t="s">
        <v>304</v>
      </c>
      <c r="C293" s="84">
        <v>0</v>
      </c>
      <c r="D293" s="15">
        <v>0</v>
      </c>
      <c r="E293" s="85">
        <v>0</v>
      </c>
      <c r="F293" s="85">
        <v>0</v>
      </c>
      <c r="G293" s="85">
        <v>0</v>
      </c>
      <c r="H293" s="85">
        <v>0</v>
      </c>
      <c r="I293" s="85">
        <v>0</v>
      </c>
      <c r="J293" s="85"/>
      <c r="K293" s="85">
        <v>0</v>
      </c>
      <c r="L293" s="85">
        <v>0</v>
      </c>
      <c r="M293" s="85">
        <v>0</v>
      </c>
      <c r="N293" s="85">
        <v>0</v>
      </c>
      <c r="O293" s="85">
        <v>0</v>
      </c>
      <c r="P293" s="85"/>
      <c r="Q293" s="85">
        <v>0</v>
      </c>
      <c r="R293" s="85"/>
      <c r="S293" s="85">
        <v>0</v>
      </c>
      <c r="T293" s="85"/>
      <c r="U293" s="85">
        <v>0</v>
      </c>
    </row>
    <row r="294" spans="1:21" ht="15" x14ac:dyDescent="0.25">
      <c r="A294" s="61">
        <v>911</v>
      </c>
      <c r="B294" s="62" t="s">
        <v>305</v>
      </c>
      <c r="C294" s="84">
        <v>0</v>
      </c>
      <c r="D294" s="15">
        <v>0</v>
      </c>
      <c r="E294" s="85">
        <v>0</v>
      </c>
      <c r="F294" s="85">
        <v>0</v>
      </c>
      <c r="G294" s="85">
        <v>0</v>
      </c>
      <c r="H294" s="85">
        <v>0</v>
      </c>
      <c r="I294" s="85">
        <v>0</v>
      </c>
      <c r="J294" s="85"/>
      <c r="K294" s="85">
        <v>0</v>
      </c>
      <c r="L294" s="85">
        <v>0</v>
      </c>
      <c r="M294" s="85">
        <v>0</v>
      </c>
      <c r="N294" s="85">
        <v>0</v>
      </c>
      <c r="O294" s="85">
        <v>0</v>
      </c>
      <c r="P294" s="85"/>
      <c r="Q294" s="85">
        <v>0</v>
      </c>
      <c r="R294" s="85"/>
      <c r="S294" s="85">
        <v>0</v>
      </c>
      <c r="T294" s="85"/>
      <c r="U294" s="85">
        <v>0</v>
      </c>
    </row>
    <row r="295" spans="1:21" ht="15" x14ac:dyDescent="0.25">
      <c r="A295" s="61">
        <v>912</v>
      </c>
      <c r="B295" s="62" t="s">
        <v>306</v>
      </c>
      <c r="C295" s="84">
        <v>1.8554043365950647E-3</v>
      </c>
      <c r="D295" s="15">
        <v>1055395</v>
      </c>
      <c r="E295" s="85">
        <v>0</v>
      </c>
      <c r="F295" s="85">
        <v>0</v>
      </c>
      <c r="G295" s="85">
        <v>0</v>
      </c>
      <c r="H295" s="85">
        <v>469728</v>
      </c>
      <c r="I295" s="85">
        <v>469728</v>
      </c>
      <c r="J295" s="85"/>
      <c r="K295" s="85">
        <v>537344</v>
      </c>
      <c r="L295" s="85">
        <v>0</v>
      </c>
      <c r="M295" s="85">
        <v>864176</v>
      </c>
      <c r="N295" s="85">
        <v>0</v>
      </c>
      <c r="O295" s="85">
        <v>1401520</v>
      </c>
      <c r="P295" s="85"/>
      <c r="Q295" s="85">
        <v>-260857</v>
      </c>
      <c r="R295" s="85"/>
      <c r="S295" s="85">
        <v>140322</v>
      </c>
      <c r="T295" s="85"/>
      <c r="U295" s="85">
        <v>-120535</v>
      </c>
    </row>
    <row r="296" spans="1:21" ht="15" x14ac:dyDescent="0.25">
      <c r="A296" s="61">
        <v>913</v>
      </c>
      <c r="B296" s="62" t="s">
        <v>307</v>
      </c>
      <c r="C296" s="84">
        <v>6.9150805924533303E-6</v>
      </c>
      <c r="D296" s="15">
        <v>3934</v>
      </c>
      <c r="E296" s="85">
        <v>0</v>
      </c>
      <c r="F296" s="85">
        <v>0</v>
      </c>
      <c r="G296" s="85">
        <v>0</v>
      </c>
      <c r="H296" s="85">
        <v>5966</v>
      </c>
      <c r="I296" s="85">
        <v>5966</v>
      </c>
      <c r="J296" s="85"/>
      <c r="K296" s="85">
        <v>2003</v>
      </c>
      <c r="L296" s="85">
        <v>0</v>
      </c>
      <c r="M296" s="85">
        <v>3221</v>
      </c>
      <c r="N296" s="85">
        <v>19</v>
      </c>
      <c r="O296" s="85">
        <v>5243</v>
      </c>
      <c r="P296" s="85"/>
      <c r="Q296" s="85">
        <v>-972</v>
      </c>
      <c r="R296" s="85"/>
      <c r="S296" s="85">
        <v>1814</v>
      </c>
      <c r="T296" s="85"/>
      <c r="U296" s="85">
        <v>842</v>
      </c>
    </row>
    <row r="297" spans="1:21" ht="15" x14ac:dyDescent="0.25">
      <c r="A297" s="61">
        <v>916</v>
      </c>
      <c r="B297" s="62" t="s">
        <v>308</v>
      </c>
      <c r="C297" s="84">
        <v>0</v>
      </c>
      <c r="D297" s="15">
        <v>0</v>
      </c>
      <c r="E297" s="85">
        <v>0</v>
      </c>
      <c r="F297" s="85">
        <v>0</v>
      </c>
      <c r="G297" s="85">
        <v>0</v>
      </c>
      <c r="H297" s="85">
        <v>0</v>
      </c>
      <c r="I297" s="85">
        <v>0</v>
      </c>
      <c r="J297" s="85"/>
      <c r="K297" s="85">
        <v>0</v>
      </c>
      <c r="L297" s="85">
        <v>0</v>
      </c>
      <c r="M297" s="85">
        <v>0</v>
      </c>
      <c r="N297" s="85">
        <v>0</v>
      </c>
      <c r="O297" s="85">
        <v>0</v>
      </c>
      <c r="P297" s="85"/>
      <c r="Q297" s="85">
        <v>0</v>
      </c>
      <c r="R297" s="85"/>
      <c r="S297" s="85">
        <v>0</v>
      </c>
      <c r="T297" s="85"/>
      <c r="U297" s="85">
        <v>0</v>
      </c>
    </row>
    <row r="298" spans="1:21" ht="15" x14ac:dyDescent="0.25">
      <c r="A298" s="61">
        <v>920</v>
      </c>
      <c r="B298" s="62" t="s">
        <v>309</v>
      </c>
      <c r="C298" s="84">
        <v>0</v>
      </c>
      <c r="D298" s="15">
        <v>0</v>
      </c>
      <c r="E298" s="85">
        <v>0</v>
      </c>
      <c r="F298" s="85">
        <v>0</v>
      </c>
      <c r="G298" s="85">
        <v>0</v>
      </c>
      <c r="H298" s="85">
        <v>0</v>
      </c>
      <c r="I298" s="85">
        <v>0</v>
      </c>
      <c r="J298" s="85"/>
      <c r="K298" s="85">
        <v>0</v>
      </c>
      <c r="L298" s="85">
        <v>0</v>
      </c>
      <c r="M298" s="85">
        <v>0</v>
      </c>
      <c r="N298" s="85">
        <v>0</v>
      </c>
      <c r="O298" s="85">
        <v>0</v>
      </c>
      <c r="P298" s="85"/>
      <c r="Q298" s="85">
        <v>0</v>
      </c>
      <c r="R298" s="85"/>
      <c r="S298" s="85">
        <v>0</v>
      </c>
      <c r="T298" s="85"/>
      <c r="U298" s="85">
        <v>0</v>
      </c>
    </row>
    <row r="299" spans="1:21" ht="15" x14ac:dyDescent="0.25">
      <c r="A299" s="61">
        <v>922</v>
      </c>
      <c r="B299" s="62" t="s">
        <v>310</v>
      </c>
      <c r="C299" s="84">
        <v>2.7698656876745877E-3</v>
      </c>
      <c r="D299" s="15">
        <v>1575565</v>
      </c>
      <c r="E299" s="85">
        <v>0</v>
      </c>
      <c r="F299" s="85">
        <v>0</v>
      </c>
      <c r="G299" s="85">
        <v>0</v>
      </c>
      <c r="H299" s="85">
        <v>288584</v>
      </c>
      <c r="I299" s="85">
        <v>288584</v>
      </c>
      <c r="J299" s="85"/>
      <c r="K299" s="85">
        <v>802182</v>
      </c>
      <c r="L299" s="85">
        <v>0</v>
      </c>
      <c r="M299" s="85">
        <v>1290098</v>
      </c>
      <c r="N299" s="85">
        <v>31012</v>
      </c>
      <c r="O299" s="85">
        <v>2123292</v>
      </c>
      <c r="P299" s="85"/>
      <c r="Q299" s="85">
        <v>-389422</v>
      </c>
      <c r="R299" s="85"/>
      <c r="S299" s="85">
        <v>101418</v>
      </c>
      <c r="T299" s="85"/>
      <c r="U299" s="85">
        <v>-288004</v>
      </c>
    </row>
    <row r="300" spans="1:21" ht="15" x14ac:dyDescent="0.25">
      <c r="A300" s="61">
        <v>937</v>
      </c>
      <c r="B300" s="62" t="s">
        <v>311</v>
      </c>
      <c r="C300" s="84">
        <v>3.8349793955366664E-4</v>
      </c>
      <c r="D300" s="15">
        <v>218142</v>
      </c>
      <c r="E300" s="85">
        <v>0</v>
      </c>
      <c r="F300" s="85">
        <v>0</v>
      </c>
      <c r="G300" s="85">
        <v>0</v>
      </c>
      <c r="H300" s="85">
        <v>24689</v>
      </c>
      <c r="I300" s="85">
        <v>24689</v>
      </c>
      <c r="J300" s="85"/>
      <c r="K300" s="85">
        <v>111065</v>
      </c>
      <c r="L300" s="85">
        <v>0</v>
      </c>
      <c r="M300" s="85">
        <v>178619</v>
      </c>
      <c r="N300" s="85">
        <v>20427</v>
      </c>
      <c r="O300" s="85">
        <v>310111</v>
      </c>
      <c r="P300" s="85"/>
      <c r="Q300" s="85">
        <v>-53917</v>
      </c>
      <c r="R300" s="85"/>
      <c r="S300" s="85">
        <v>4628</v>
      </c>
      <c r="T300" s="85"/>
      <c r="U300" s="85">
        <v>-49289</v>
      </c>
    </row>
    <row r="301" spans="1:21" ht="15" x14ac:dyDescent="0.25">
      <c r="A301" s="61">
        <v>938</v>
      </c>
      <c r="B301" s="62" t="s">
        <v>312</v>
      </c>
      <c r="C301" s="84">
        <v>1.3881535605833923E-4</v>
      </c>
      <c r="D301" s="15">
        <v>78963</v>
      </c>
      <c r="E301" s="85">
        <v>0</v>
      </c>
      <c r="F301" s="85">
        <v>0</v>
      </c>
      <c r="G301" s="85">
        <v>0</v>
      </c>
      <c r="H301" s="85">
        <v>19998</v>
      </c>
      <c r="I301" s="85">
        <v>19998</v>
      </c>
      <c r="J301" s="85"/>
      <c r="K301" s="85">
        <v>40202</v>
      </c>
      <c r="L301" s="85">
        <v>0</v>
      </c>
      <c r="M301" s="85">
        <v>64655</v>
      </c>
      <c r="N301" s="85">
        <v>3056</v>
      </c>
      <c r="O301" s="85">
        <v>107913</v>
      </c>
      <c r="P301" s="85"/>
      <c r="Q301" s="85">
        <v>-19516</v>
      </c>
      <c r="R301" s="85"/>
      <c r="S301" s="85">
        <v>4851</v>
      </c>
      <c r="T301" s="85"/>
      <c r="U301" s="85">
        <v>-14665</v>
      </c>
    </row>
    <row r="302" spans="1:21" ht="15" x14ac:dyDescent="0.25">
      <c r="A302" s="61">
        <v>942</v>
      </c>
      <c r="B302" s="62" t="s">
        <v>313</v>
      </c>
      <c r="C302" s="84">
        <v>3.0643463744989703E-4</v>
      </c>
      <c r="D302" s="15">
        <v>174307</v>
      </c>
      <c r="E302" s="85">
        <v>0</v>
      </c>
      <c r="F302" s="85">
        <v>0</v>
      </c>
      <c r="G302" s="85">
        <v>0</v>
      </c>
      <c r="H302" s="85">
        <v>6834</v>
      </c>
      <c r="I302" s="85">
        <v>6834</v>
      </c>
      <c r="J302" s="85"/>
      <c r="K302" s="85">
        <v>88747</v>
      </c>
      <c r="L302" s="85">
        <v>0</v>
      </c>
      <c r="M302" s="85">
        <v>142726</v>
      </c>
      <c r="N302" s="85">
        <v>101482</v>
      </c>
      <c r="O302" s="85">
        <v>332955</v>
      </c>
      <c r="P302" s="85"/>
      <c r="Q302" s="85">
        <v>-43081</v>
      </c>
      <c r="R302" s="85"/>
      <c r="S302" s="85">
        <v>-19572</v>
      </c>
      <c r="T302" s="85"/>
      <c r="U302" s="85">
        <v>-62653</v>
      </c>
    </row>
    <row r="303" spans="1:21" ht="15" x14ac:dyDescent="0.25">
      <c r="A303" s="61">
        <v>946</v>
      </c>
      <c r="B303" s="62" t="s">
        <v>314</v>
      </c>
      <c r="C303" s="84">
        <v>0</v>
      </c>
      <c r="D303" s="15">
        <v>0</v>
      </c>
      <c r="E303" s="85">
        <v>0</v>
      </c>
      <c r="F303" s="85">
        <v>0</v>
      </c>
      <c r="G303" s="85">
        <v>0</v>
      </c>
      <c r="H303" s="85">
        <v>0</v>
      </c>
      <c r="I303" s="85">
        <v>0</v>
      </c>
      <c r="J303" s="85"/>
      <c r="K303" s="85">
        <v>0</v>
      </c>
      <c r="L303" s="85">
        <v>0</v>
      </c>
      <c r="M303" s="85">
        <v>0</v>
      </c>
      <c r="N303" s="85">
        <v>0</v>
      </c>
      <c r="O303" s="85">
        <v>0</v>
      </c>
      <c r="P303" s="85"/>
      <c r="Q303" s="85">
        <v>0</v>
      </c>
      <c r="R303" s="85"/>
      <c r="S303" s="85">
        <v>0</v>
      </c>
      <c r="T303" s="85"/>
      <c r="U303" s="85">
        <v>0</v>
      </c>
    </row>
    <row r="304" spans="1:21" ht="15" x14ac:dyDescent="0.25">
      <c r="A304" s="61">
        <v>948</v>
      </c>
      <c r="B304" s="62" t="s">
        <v>315</v>
      </c>
      <c r="C304" s="84">
        <v>2.1477515230771999E-4</v>
      </c>
      <c r="D304" s="15">
        <v>122167</v>
      </c>
      <c r="E304" s="85">
        <v>0</v>
      </c>
      <c r="F304" s="85">
        <v>0</v>
      </c>
      <c r="G304" s="85">
        <v>0</v>
      </c>
      <c r="H304" s="85">
        <v>0</v>
      </c>
      <c r="I304" s="85">
        <v>0</v>
      </c>
      <c r="J304" s="85"/>
      <c r="K304" s="85">
        <v>62201</v>
      </c>
      <c r="L304" s="85">
        <v>0</v>
      </c>
      <c r="M304" s="85">
        <v>100034</v>
      </c>
      <c r="N304" s="85">
        <v>45020</v>
      </c>
      <c r="O304" s="85">
        <v>207255</v>
      </c>
      <c r="P304" s="85"/>
      <c r="Q304" s="85">
        <v>-30197</v>
      </c>
      <c r="R304" s="85"/>
      <c r="S304" s="85">
        <v>-11986</v>
      </c>
      <c r="T304" s="85"/>
      <c r="U304" s="85">
        <v>-42183</v>
      </c>
    </row>
    <row r="305" spans="1:21" ht="15" x14ac:dyDescent="0.25">
      <c r="A305" s="61">
        <v>957</v>
      </c>
      <c r="B305" s="62" t="s">
        <v>316</v>
      </c>
      <c r="C305" s="84">
        <v>7.8761581741901694E-5</v>
      </c>
      <c r="D305" s="15">
        <v>44803</v>
      </c>
      <c r="E305" s="85">
        <v>0</v>
      </c>
      <c r="F305" s="85">
        <v>0</v>
      </c>
      <c r="G305" s="85">
        <v>0</v>
      </c>
      <c r="H305" s="85">
        <v>18735</v>
      </c>
      <c r="I305" s="85">
        <v>18735</v>
      </c>
      <c r="J305" s="85"/>
      <c r="K305" s="85">
        <v>22810</v>
      </c>
      <c r="L305" s="85">
        <v>0</v>
      </c>
      <c r="M305" s="85">
        <v>36684</v>
      </c>
      <c r="N305" s="85">
        <v>5245</v>
      </c>
      <c r="O305" s="85">
        <v>64739</v>
      </c>
      <c r="P305" s="85"/>
      <c r="Q305" s="85">
        <v>-11073</v>
      </c>
      <c r="R305" s="85"/>
      <c r="S305" s="85">
        <v>2728</v>
      </c>
      <c r="T305" s="85"/>
      <c r="U305" s="85">
        <v>-8345</v>
      </c>
    </row>
    <row r="306" spans="1:21" ht="15" x14ac:dyDescent="0.25">
      <c r="A306" s="61">
        <v>960</v>
      </c>
      <c r="B306" s="62" t="s">
        <v>317</v>
      </c>
      <c r="C306" s="84">
        <v>7.4297019259856906E-4</v>
      </c>
      <c r="D306" s="15">
        <v>422617</v>
      </c>
      <c r="E306" s="85">
        <v>0</v>
      </c>
      <c r="F306" s="85">
        <v>0</v>
      </c>
      <c r="G306" s="85">
        <v>0</v>
      </c>
      <c r="H306" s="85">
        <v>28406</v>
      </c>
      <c r="I306" s="85">
        <v>28406</v>
      </c>
      <c r="J306" s="85"/>
      <c r="K306" s="85">
        <v>215172</v>
      </c>
      <c r="L306" s="85">
        <v>0</v>
      </c>
      <c r="M306" s="85">
        <v>346047</v>
      </c>
      <c r="N306" s="85">
        <v>69235</v>
      </c>
      <c r="O306" s="85">
        <v>630454</v>
      </c>
      <c r="P306" s="85"/>
      <c r="Q306" s="85">
        <v>-104457</v>
      </c>
      <c r="R306" s="85"/>
      <c r="S306" s="85">
        <v>-7894</v>
      </c>
      <c r="T306" s="85"/>
      <c r="U306" s="85">
        <v>-112351</v>
      </c>
    </row>
    <row r="307" spans="1:21" ht="15" x14ac:dyDescent="0.25">
      <c r="A307" s="61">
        <v>961</v>
      </c>
      <c r="B307" s="62" t="s">
        <v>318</v>
      </c>
      <c r="C307" s="84">
        <v>8.6651189154741124E-4</v>
      </c>
      <c r="D307" s="15">
        <v>492893</v>
      </c>
      <c r="E307" s="85">
        <v>0</v>
      </c>
      <c r="F307" s="85">
        <v>0</v>
      </c>
      <c r="G307" s="85">
        <v>0</v>
      </c>
      <c r="H307" s="85">
        <v>74501</v>
      </c>
      <c r="I307" s="85">
        <v>74501</v>
      </c>
      <c r="J307" s="85"/>
      <c r="K307" s="85">
        <v>250951</v>
      </c>
      <c r="L307" s="85">
        <v>0</v>
      </c>
      <c r="M307" s="85">
        <v>403588</v>
      </c>
      <c r="N307" s="85">
        <v>70609</v>
      </c>
      <c r="O307" s="85">
        <v>725148</v>
      </c>
      <c r="P307" s="85"/>
      <c r="Q307" s="85">
        <v>-121824</v>
      </c>
      <c r="R307" s="85"/>
      <c r="S307" s="85">
        <v>-10793</v>
      </c>
      <c r="T307" s="85"/>
      <c r="U307" s="85">
        <v>-132617</v>
      </c>
    </row>
    <row r="308" spans="1:21" ht="15" x14ac:dyDescent="0.25">
      <c r="A308" s="61">
        <v>962</v>
      </c>
      <c r="B308" s="62" t="s">
        <v>319</v>
      </c>
      <c r="C308" s="84">
        <v>0</v>
      </c>
      <c r="D308" s="15">
        <v>0</v>
      </c>
      <c r="E308" s="85">
        <v>0</v>
      </c>
      <c r="F308" s="85">
        <v>0</v>
      </c>
      <c r="G308" s="85">
        <v>0</v>
      </c>
      <c r="H308" s="85">
        <v>0</v>
      </c>
      <c r="I308" s="85">
        <v>0</v>
      </c>
      <c r="J308" s="85"/>
      <c r="K308" s="85">
        <v>0</v>
      </c>
      <c r="L308" s="85">
        <v>0</v>
      </c>
      <c r="M308" s="85">
        <v>0</v>
      </c>
      <c r="N308" s="85">
        <v>0</v>
      </c>
      <c r="O308" s="85">
        <v>0</v>
      </c>
      <c r="P308" s="85"/>
      <c r="Q308" s="85">
        <v>0</v>
      </c>
      <c r="R308" s="85"/>
      <c r="S308" s="85">
        <v>0</v>
      </c>
      <c r="T308" s="85"/>
      <c r="U308" s="85">
        <v>0</v>
      </c>
    </row>
    <row r="309" spans="1:21" ht="15" x14ac:dyDescent="0.25">
      <c r="A309" s="61">
        <v>963</v>
      </c>
      <c r="B309" s="62" t="s">
        <v>320</v>
      </c>
      <c r="C309" s="84">
        <v>0</v>
      </c>
      <c r="D309" s="15">
        <v>0</v>
      </c>
      <c r="E309" s="85">
        <v>0</v>
      </c>
      <c r="F309" s="85">
        <v>0</v>
      </c>
      <c r="G309" s="85">
        <v>0</v>
      </c>
      <c r="H309" s="85">
        <v>0</v>
      </c>
      <c r="I309" s="85">
        <v>0</v>
      </c>
      <c r="J309" s="85"/>
      <c r="K309" s="85">
        <v>0</v>
      </c>
      <c r="L309" s="85">
        <v>0</v>
      </c>
      <c r="M309" s="85">
        <v>0</v>
      </c>
      <c r="N309" s="85">
        <v>0</v>
      </c>
      <c r="O309" s="85">
        <v>0</v>
      </c>
      <c r="P309" s="85"/>
      <c r="Q309" s="85">
        <v>0</v>
      </c>
      <c r="R309" s="85"/>
      <c r="S309" s="85">
        <v>0</v>
      </c>
      <c r="T309" s="85"/>
      <c r="U309" s="85">
        <v>0</v>
      </c>
    </row>
    <row r="310" spans="1:21" ht="15" x14ac:dyDescent="0.25">
      <c r="A310" s="61">
        <v>964</v>
      </c>
      <c r="B310" s="62" t="s">
        <v>321</v>
      </c>
      <c r="C310" s="84">
        <v>0</v>
      </c>
      <c r="D310" s="15">
        <v>0</v>
      </c>
      <c r="E310" s="85">
        <v>0</v>
      </c>
      <c r="F310" s="85">
        <v>0</v>
      </c>
      <c r="G310" s="85">
        <v>0</v>
      </c>
      <c r="H310" s="85">
        <v>0</v>
      </c>
      <c r="I310" s="85">
        <v>0</v>
      </c>
      <c r="J310" s="85"/>
      <c r="K310" s="85">
        <v>0</v>
      </c>
      <c r="L310" s="85">
        <v>0</v>
      </c>
      <c r="M310" s="85">
        <v>0</v>
      </c>
      <c r="N310" s="85">
        <v>0</v>
      </c>
      <c r="O310" s="85">
        <v>0</v>
      </c>
      <c r="P310" s="85"/>
      <c r="Q310" s="85">
        <v>0</v>
      </c>
      <c r="R310" s="85"/>
      <c r="S310" s="85">
        <v>0</v>
      </c>
      <c r="T310" s="85"/>
      <c r="U310" s="85">
        <v>0</v>
      </c>
    </row>
    <row r="311" spans="1:21" ht="15" x14ac:dyDescent="0.25">
      <c r="A311" s="61">
        <v>968</v>
      </c>
      <c r="B311" s="62" t="s">
        <v>322</v>
      </c>
      <c r="C311" s="84">
        <v>0</v>
      </c>
      <c r="D311" s="15">
        <v>0</v>
      </c>
      <c r="E311" s="85">
        <v>0</v>
      </c>
      <c r="F311" s="85">
        <v>0</v>
      </c>
      <c r="G311" s="85">
        <v>0</v>
      </c>
      <c r="H311" s="85">
        <v>0</v>
      </c>
      <c r="I311" s="85">
        <v>0</v>
      </c>
      <c r="J311" s="85"/>
      <c r="K311" s="85">
        <v>0</v>
      </c>
      <c r="L311" s="85">
        <v>0</v>
      </c>
      <c r="M311" s="85">
        <v>0</v>
      </c>
      <c r="N311" s="85">
        <v>0</v>
      </c>
      <c r="O311" s="85">
        <v>0</v>
      </c>
      <c r="P311" s="85"/>
      <c r="Q311" s="85">
        <v>0</v>
      </c>
      <c r="R311" s="85"/>
      <c r="S311" s="85">
        <v>0</v>
      </c>
      <c r="T311" s="85"/>
      <c r="U311" s="85">
        <v>0</v>
      </c>
    </row>
    <row r="312" spans="1:21" ht="15" x14ac:dyDescent="0.25">
      <c r="A312" s="61">
        <v>972</v>
      </c>
      <c r="B312" s="62" t="s">
        <v>323</v>
      </c>
      <c r="C312" s="84">
        <v>0</v>
      </c>
      <c r="D312" s="15">
        <v>0</v>
      </c>
      <c r="E312" s="85">
        <v>0</v>
      </c>
      <c r="F312" s="85">
        <v>0</v>
      </c>
      <c r="G312" s="85">
        <v>0</v>
      </c>
      <c r="H312" s="85">
        <v>0</v>
      </c>
      <c r="I312" s="85">
        <v>0</v>
      </c>
      <c r="J312" s="85"/>
      <c r="K312" s="85">
        <v>0</v>
      </c>
      <c r="L312" s="85">
        <v>0</v>
      </c>
      <c r="M312" s="85">
        <v>0</v>
      </c>
      <c r="N312" s="85">
        <v>0</v>
      </c>
      <c r="O312" s="85">
        <v>0</v>
      </c>
      <c r="P312" s="85"/>
      <c r="Q312" s="85">
        <v>0</v>
      </c>
      <c r="R312" s="85"/>
      <c r="S312" s="85">
        <v>0</v>
      </c>
      <c r="T312" s="85"/>
      <c r="U312" s="85">
        <v>0</v>
      </c>
    </row>
    <row r="313" spans="1:21" ht="15" x14ac:dyDescent="0.25">
      <c r="A313" s="61">
        <v>980</v>
      </c>
      <c r="B313" s="62" t="s">
        <v>324</v>
      </c>
      <c r="C313" s="84">
        <v>0</v>
      </c>
      <c r="D313" s="15">
        <v>0</v>
      </c>
      <c r="E313" s="85">
        <v>0</v>
      </c>
      <c r="F313" s="85">
        <v>0</v>
      </c>
      <c r="G313" s="85">
        <v>0</v>
      </c>
      <c r="H313" s="85">
        <v>0</v>
      </c>
      <c r="I313" s="85">
        <v>0</v>
      </c>
      <c r="J313" s="85"/>
      <c r="K313" s="85">
        <v>0</v>
      </c>
      <c r="L313" s="85">
        <v>0</v>
      </c>
      <c r="M313" s="85">
        <v>0</v>
      </c>
      <c r="N313" s="85">
        <v>0</v>
      </c>
      <c r="O313" s="85">
        <v>0</v>
      </c>
      <c r="P313" s="85"/>
      <c r="Q313" s="85">
        <v>0</v>
      </c>
      <c r="R313" s="85"/>
      <c r="S313" s="85">
        <v>0</v>
      </c>
      <c r="T313" s="85"/>
      <c r="U313" s="85">
        <v>0</v>
      </c>
    </row>
    <row r="314" spans="1:21" ht="15" x14ac:dyDescent="0.25">
      <c r="A314" s="61">
        <v>986</v>
      </c>
      <c r="B314" s="62" t="s">
        <v>325</v>
      </c>
      <c r="C314" s="84">
        <v>0</v>
      </c>
      <c r="D314" s="15">
        <v>0</v>
      </c>
      <c r="E314" s="85">
        <v>0</v>
      </c>
      <c r="F314" s="85">
        <v>0</v>
      </c>
      <c r="G314" s="85">
        <v>0</v>
      </c>
      <c r="H314" s="85">
        <v>0</v>
      </c>
      <c r="I314" s="85">
        <v>0</v>
      </c>
      <c r="J314" s="85"/>
      <c r="K314" s="85">
        <v>0</v>
      </c>
      <c r="L314" s="85">
        <v>0</v>
      </c>
      <c r="M314" s="85">
        <v>0</v>
      </c>
      <c r="N314" s="85">
        <v>0</v>
      </c>
      <c r="O314" s="85">
        <v>0</v>
      </c>
      <c r="P314" s="85"/>
      <c r="Q314" s="85">
        <v>0</v>
      </c>
      <c r="R314" s="85"/>
      <c r="S314" s="85">
        <v>0</v>
      </c>
      <c r="T314" s="85"/>
      <c r="U314" s="85">
        <v>0</v>
      </c>
    </row>
    <row r="315" spans="1:21" ht="15" x14ac:dyDescent="0.25">
      <c r="A315" s="61">
        <v>989</v>
      </c>
      <c r="B315" s="62" t="s">
        <v>326</v>
      </c>
      <c r="C315" s="84">
        <v>0</v>
      </c>
      <c r="D315" s="15">
        <v>0</v>
      </c>
      <c r="E315" s="85">
        <v>0</v>
      </c>
      <c r="F315" s="85">
        <v>0</v>
      </c>
      <c r="G315" s="85">
        <v>0</v>
      </c>
      <c r="H315" s="85">
        <v>0</v>
      </c>
      <c r="I315" s="85">
        <v>0</v>
      </c>
      <c r="J315" s="85"/>
      <c r="K315" s="85">
        <v>0</v>
      </c>
      <c r="L315" s="85">
        <v>0</v>
      </c>
      <c r="M315" s="85">
        <v>0</v>
      </c>
      <c r="N315" s="85">
        <v>0</v>
      </c>
      <c r="O315" s="85">
        <v>0</v>
      </c>
      <c r="P315" s="85"/>
      <c r="Q315" s="85">
        <v>0</v>
      </c>
      <c r="R315" s="85"/>
      <c r="S315" s="85">
        <v>0</v>
      </c>
      <c r="T315" s="85"/>
      <c r="U315" s="85">
        <v>0</v>
      </c>
    </row>
    <row r="316" spans="1:21" ht="15" x14ac:dyDescent="0.25">
      <c r="A316" s="61">
        <v>992</v>
      </c>
      <c r="B316" s="62" t="s">
        <v>327</v>
      </c>
      <c r="C316" s="84">
        <v>0</v>
      </c>
      <c r="D316" s="15">
        <v>0</v>
      </c>
      <c r="E316" s="85">
        <v>0</v>
      </c>
      <c r="F316" s="85">
        <v>0</v>
      </c>
      <c r="G316" s="85">
        <v>0</v>
      </c>
      <c r="H316" s="85">
        <v>0</v>
      </c>
      <c r="I316" s="85">
        <v>0</v>
      </c>
      <c r="J316" s="85"/>
      <c r="K316" s="85">
        <v>0</v>
      </c>
      <c r="L316" s="85">
        <v>0</v>
      </c>
      <c r="M316" s="85">
        <v>0</v>
      </c>
      <c r="N316" s="85">
        <v>0</v>
      </c>
      <c r="O316" s="85">
        <v>0</v>
      </c>
      <c r="P316" s="85"/>
      <c r="Q316" s="85">
        <v>0</v>
      </c>
      <c r="R316" s="85"/>
      <c r="S316" s="85">
        <v>0</v>
      </c>
      <c r="T316" s="85"/>
      <c r="U316" s="85">
        <v>0</v>
      </c>
    </row>
    <row r="317" spans="1:21" ht="15" x14ac:dyDescent="0.25">
      <c r="A317" s="61">
        <v>993</v>
      </c>
      <c r="B317" s="62" t="s">
        <v>328</v>
      </c>
      <c r="C317" s="84">
        <v>0</v>
      </c>
      <c r="D317" s="15">
        <v>0</v>
      </c>
      <c r="E317" s="85">
        <v>0</v>
      </c>
      <c r="F317" s="85">
        <v>0</v>
      </c>
      <c r="G317" s="85">
        <v>0</v>
      </c>
      <c r="H317" s="85">
        <v>0</v>
      </c>
      <c r="I317" s="85">
        <v>0</v>
      </c>
      <c r="J317" s="85"/>
      <c r="K317" s="85">
        <v>0</v>
      </c>
      <c r="L317" s="85">
        <v>0</v>
      </c>
      <c r="M317" s="85">
        <v>0</v>
      </c>
      <c r="N317" s="85">
        <v>0</v>
      </c>
      <c r="O317" s="85">
        <v>0</v>
      </c>
      <c r="P317" s="85"/>
      <c r="Q317" s="85">
        <v>0</v>
      </c>
      <c r="R317" s="85"/>
      <c r="S317" s="85">
        <v>0</v>
      </c>
      <c r="T317" s="85"/>
      <c r="U317" s="85">
        <v>0</v>
      </c>
    </row>
    <row r="318" spans="1:21" ht="15" x14ac:dyDescent="0.25">
      <c r="A318" s="61">
        <v>995</v>
      </c>
      <c r="B318" s="62" t="s">
        <v>329</v>
      </c>
      <c r="C318" s="84">
        <v>0</v>
      </c>
      <c r="D318" s="15">
        <v>0</v>
      </c>
      <c r="E318" s="85">
        <v>0</v>
      </c>
      <c r="F318" s="85">
        <v>0</v>
      </c>
      <c r="G318" s="85">
        <v>0</v>
      </c>
      <c r="H318" s="85">
        <v>0</v>
      </c>
      <c r="I318" s="85">
        <v>0</v>
      </c>
      <c r="J318" s="85"/>
      <c r="K318" s="85">
        <v>0</v>
      </c>
      <c r="L318" s="85">
        <v>0</v>
      </c>
      <c r="M318" s="85">
        <v>0</v>
      </c>
      <c r="N318" s="85">
        <v>0</v>
      </c>
      <c r="O318" s="85">
        <v>0</v>
      </c>
      <c r="P318" s="85"/>
      <c r="Q318" s="85">
        <v>0</v>
      </c>
      <c r="R318" s="85"/>
      <c r="S318" s="85">
        <v>0</v>
      </c>
      <c r="T318" s="85"/>
      <c r="U318" s="85">
        <v>0</v>
      </c>
    </row>
    <row r="319" spans="1:21" ht="15" x14ac:dyDescent="0.25">
      <c r="A319" s="61">
        <v>999</v>
      </c>
      <c r="B319" s="62" t="s">
        <v>330</v>
      </c>
      <c r="C319" s="87">
        <v>1.1935810025110105E-2</v>
      </c>
      <c r="D319" s="44">
        <v>6789374</v>
      </c>
      <c r="E319" s="88">
        <v>0</v>
      </c>
      <c r="F319" s="88">
        <v>0</v>
      </c>
      <c r="G319" s="88">
        <v>0</v>
      </c>
      <c r="H319" s="88">
        <v>985481</v>
      </c>
      <c r="I319" s="88">
        <v>985481</v>
      </c>
      <c r="J319" s="88"/>
      <c r="K319" s="88">
        <v>3456734</v>
      </c>
      <c r="L319" s="88">
        <v>0</v>
      </c>
      <c r="M319" s="88">
        <v>5559245</v>
      </c>
      <c r="N319" s="88">
        <v>0</v>
      </c>
      <c r="O319" s="88">
        <v>9015979</v>
      </c>
      <c r="P319" s="88"/>
      <c r="Q319" s="88">
        <v>-1678086</v>
      </c>
      <c r="R319" s="88"/>
      <c r="S319" s="88">
        <v>269364</v>
      </c>
      <c r="T319" s="88"/>
      <c r="U319" s="88">
        <v>-1408722</v>
      </c>
    </row>
    <row r="320" spans="1:21" x14ac:dyDescent="0.2">
      <c r="A320" s="61"/>
      <c r="B320" s="62"/>
      <c r="C320" s="89"/>
    </row>
    <row r="321" spans="1:21" ht="16.5" x14ac:dyDescent="0.35">
      <c r="A321" s="61" t="s">
        <v>331</v>
      </c>
      <c r="B321" s="62"/>
      <c r="C321" s="84">
        <v>0.99999999999999967</v>
      </c>
      <c r="D321" s="51">
        <v>568823810</v>
      </c>
      <c r="E321" s="51">
        <v>0</v>
      </c>
      <c r="F321" s="51">
        <v>0</v>
      </c>
      <c r="G321" s="51">
        <v>0</v>
      </c>
      <c r="H321" s="51">
        <v>51671565</v>
      </c>
      <c r="I321" s="51">
        <v>51671565</v>
      </c>
      <c r="J321" s="51"/>
      <c r="K321" s="51">
        <v>289610320</v>
      </c>
      <c r="L321" s="51">
        <v>0</v>
      </c>
      <c r="M321" s="51">
        <v>465761814</v>
      </c>
      <c r="N321" s="51">
        <v>51671565</v>
      </c>
      <c r="O321" s="51">
        <v>807043699</v>
      </c>
      <c r="P321" s="51"/>
      <c r="Q321" s="51">
        <v>-140592594</v>
      </c>
      <c r="R321" s="85"/>
      <c r="S321" s="51">
        <v>0</v>
      </c>
      <c r="T321" s="51"/>
      <c r="U321" s="51">
        <v>-140592594</v>
      </c>
    </row>
    <row r="322" spans="1:21" x14ac:dyDescent="0.2">
      <c r="K322" s="26"/>
    </row>
  </sheetData>
  <sheetProtection password="EE0B" sheet="1" objects="1" scenarios="1"/>
  <mergeCells count="3">
    <mergeCell ref="E2:I2"/>
    <mergeCell ref="K2:O2"/>
    <mergeCell ref="Q2:U2"/>
  </mergeCells>
  <pageMargins left="0" right="0" top="0.25" bottom="0.5" header="0.3" footer="0.3"/>
  <pageSetup scale="75" orientation="landscape" r:id="rId1"/>
  <headerFooter>
    <oddFooter>&amp;L&amp;Z&amp;F&amp;R&amp;D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I312"/>
  <sheetViews>
    <sheetView showGridLines="0" showRowColHeaders="0" zoomScaleNormal="100" workbookViewId="0">
      <pane xSplit="2" ySplit="3" topLeftCell="C304" activePane="bottomRight" state="frozen"/>
      <selection activeCell="A316" sqref="A316"/>
      <selection pane="topRight" activeCell="A316" sqref="A316"/>
      <selection pane="bottomLeft" activeCell="A316" sqref="A316"/>
      <selection pane="bottomRight" activeCell="A316" sqref="A316"/>
    </sheetView>
  </sheetViews>
  <sheetFormatPr defaultColWidth="9.140625" defaultRowHeight="12.75" x14ac:dyDescent="0.2"/>
  <cols>
    <col min="1" max="1" width="10.42578125" style="12" bestFit="1" customWidth="1"/>
    <col min="2" max="2" width="55.28515625" style="91" customWidth="1"/>
    <col min="3" max="8" width="14.28515625" style="2" customWidth="1"/>
    <col min="9" max="16384" width="9.140625" style="2"/>
  </cols>
  <sheetData>
    <row r="1" spans="1:9" ht="15.75" x14ac:dyDescent="0.25">
      <c r="A1" s="90" t="s">
        <v>410</v>
      </c>
      <c r="C1" s="3" t="s">
        <v>1</v>
      </c>
      <c r="D1" s="3" t="s">
        <v>2</v>
      </c>
      <c r="E1" s="3" t="s">
        <v>3</v>
      </c>
      <c r="F1" s="3" t="s">
        <v>4</v>
      </c>
      <c r="G1" s="3" t="s">
        <v>5</v>
      </c>
      <c r="H1" s="3" t="s">
        <v>6</v>
      </c>
    </row>
    <row r="2" spans="1:9" x14ac:dyDescent="0.2">
      <c r="B2" s="92"/>
      <c r="C2" s="169" t="s">
        <v>411</v>
      </c>
      <c r="D2" s="169"/>
      <c r="E2" s="169"/>
      <c r="F2" s="169"/>
      <c r="G2" s="169"/>
      <c r="H2" s="93"/>
    </row>
    <row r="3" spans="1:9" x14ac:dyDescent="0.2">
      <c r="A3" s="55" t="s">
        <v>18</v>
      </c>
      <c r="B3" s="30" t="s">
        <v>13</v>
      </c>
      <c r="C3" s="161">
        <v>2022</v>
      </c>
      <c r="D3" s="161">
        <v>2023</v>
      </c>
      <c r="E3" s="161">
        <v>2024</v>
      </c>
      <c r="F3" s="161">
        <v>2025</v>
      </c>
      <c r="G3" s="161">
        <v>2026</v>
      </c>
      <c r="H3" s="94" t="s">
        <v>412</v>
      </c>
    </row>
    <row r="4" spans="1:9" x14ac:dyDescent="0.2">
      <c r="A4" s="32">
        <v>5</v>
      </c>
      <c r="B4" s="32" t="s">
        <v>25</v>
      </c>
      <c r="C4" s="95">
        <v>0</v>
      </c>
      <c r="D4" s="95">
        <v>0</v>
      </c>
      <c r="E4" s="95">
        <v>0</v>
      </c>
      <c r="F4" s="95">
        <v>0</v>
      </c>
      <c r="G4" s="95">
        <v>0</v>
      </c>
      <c r="H4" s="95">
        <v>0</v>
      </c>
      <c r="I4" s="96"/>
    </row>
    <row r="5" spans="1:9" x14ac:dyDescent="0.2">
      <c r="A5" s="32">
        <v>6</v>
      </c>
      <c r="B5" s="32" t="s">
        <v>26</v>
      </c>
      <c r="C5" s="53">
        <v>0</v>
      </c>
      <c r="D5" s="53">
        <v>0</v>
      </c>
      <c r="E5" s="53">
        <v>0</v>
      </c>
      <c r="F5" s="53">
        <v>0</v>
      </c>
      <c r="G5" s="53">
        <v>0</v>
      </c>
      <c r="H5" s="53">
        <v>0</v>
      </c>
    </row>
    <row r="6" spans="1:9" x14ac:dyDescent="0.2">
      <c r="A6" s="32">
        <v>7</v>
      </c>
      <c r="B6" s="32" t="s">
        <v>27</v>
      </c>
      <c r="C6" s="53">
        <v>0</v>
      </c>
      <c r="D6" s="53">
        <v>0</v>
      </c>
      <c r="E6" s="53">
        <v>0</v>
      </c>
      <c r="F6" s="53">
        <v>0</v>
      </c>
      <c r="G6" s="53">
        <v>0</v>
      </c>
      <c r="H6" s="53">
        <v>0</v>
      </c>
    </row>
    <row r="7" spans="1:9" x14ac:dyDescent="0.2">
      <c r="A7" s="32">
        <v>47</v>
      </c>
      <c r="B7" s="32" t="s">
        <v>28</v>
      </c>
      <c r="C7" s="53">
        <v>0</v>
      </c>
      <c r="D7" s="53">
        <v>0</v>
      </c>
      <c r="E7" s="53">
        <v>0</v>
      </c>
      <c r="F7" s="53">
        <v>0</v>
      </c>
      <c r="G7" s="53">
        <v>0</v>
      </c>
      <c r="H7" s="53">
        <v>0</v>
      </c>
    </row>
    <row r="8" spans="1:9" x14ac:dyDescent="0.2">
      <c r="A8" s="32">
        <v>48</v>
      </c>
      <c r="B8" s="32" t="s">
        <v>29</v>
      </c>
      <c r="C8" s="53">
        <v>0</v>
      </c>
      <c r="D8" s="53">
        <v>0</v>
      </c>
      <c r="E8" s="53">
        <v>0</v>
      </c>
      <c r="F8" s="53">
        <v>0</v>
      </c>
      <c r="G8" s="53">
        <v>0</v>
      </c>
      <c r="H8" s="53">
        <v>0</v>
      </c>
    </row>
    <row r="9" spans="1:9" x14ac:dyDescent="0.2">
      <c r="A9" s="32">
        <v>90</v>
      </c>
      <c r="B9" s="32" t="s">
        <v>30</v>
      </c>
      <c r="C9" s="53">
        <v>-9388</v>
      </c>
      <c r="D9" s="53">
        <v>-9388</v>
      </c>
      <c r="E9" s="53">
        <v>-7950</v>
      </c>
      <c r="F9" s="53">
        <v>-4376</v>
      </c>
      <c r="G9" s="53">
        <v>-1494</v>
      </c>
      <c r="H9" s="53">
        <v>-243</v>
      </c>
    </row>
    <row r="10" spans="1:9" x14ac:dyDescent="0.2">
      <c r="A10" s="32">
        <v>91</v>
      </c>
      <c r="B10" s="32" t="s">
        <v>31</v>
      </c>
      <c r="C10" s="53">
        <v>690</v>
      </c>
      <c r="D10" s="53">
        <v>690</v>
      </c>
      <c r="E10" s="53">
        <v>-7544</v>
      </c>
      <c r="F10" s="53">
        <v>-7519</v>
      </c>
      <c r="G10" s="53">
        <v>-3415</v>
      </c>
      <c r="H10" s="53">
        <v>-864</v>
      </c>
    </row>
    <row r="11" spans="1:9" x14ac:dyDescent="0.2">
      <c r="A11" s="32">
        <v>100</v>
      </c>
      <c r="B11" s="32" t="s">
        <v>32</v>
      </c>
      <c r="C11" s="53">
        <v>-267871</v>
      </c>
      <c r="D11" s="53">
        <v>-267871</v>
      </c>
      <c r="E11" s="53">
        <v>-222400</v>
      </c>
      <c r="F11" s="53">
        <v>-125327</v>
      </c>
      <c r="G11" s="53">
        <v>-52289</v>
      </c>
      <c r="H11" s="53">
        <v>-11170</v>
      </c>
    </row>
    <row r="12" spans="1:9" x14ac:dyDescent="0.2">
      <c r="A12" s="32">
        <v>101</v>
      </c>
      <c r="B12" s="32" t="s">
        <v>33</v>
      </c>
      <c r="C12" s="53">
        <v>-492833</v>
      </c>
      <c r="D12" s="53">
        <v>-492833</v>
      </c>
      <c r="E12" s="53">
        <v>-420765</v>
      </c>
      <c r="F12" s="53">
        <v>-251459</v>
      </c>
      <c r="G12" s="53">
        <v>-112547</v>
      </c>
      <c r="H12" s="53">
        <v>-25578</v>
      </c>
    </row>
    <row r="13" spans="1:9" x14ac:dyDescent="0.2">
      <c r="A13" s="32">
        <v>102</v>
      </c>
      <c r="B13" s="32" t="s">
        <v>34</v>
      </c>
      <c r="C13" s="53">
        <v>0</v>
      </c>
      <c r="D13" s="53">
        <v>0</v>
      </c>
      <c r="E13" s="53">
        <v>0</v>
      </c>
      <c r="F13" s="53">
        <v>0</v>
      </c>
      <c r="G13" s="53">
        <v>0</v>
      </c>
      <c r="H13" s="53">
        <v>0</v>
      </c>
    </row>
    <row r="14" spans="1:9" x14ac:dyDescent="0.2">
      <c r="A14" s="32">
        <v>103</v>
      </c>
      <c r="B14" s="32" t="s">
        <v>35</v>
      </c>
      <c r="C14" s="53">
        <v>-822187</v>
      </c>
      <c r="D14" s="53">
        <v>-822187</v>
      </c>
      <c r="E14" s="53">
        <v>-693992</v>
      </c>
      <c r="F14" s="53">
        <v>-403660</v>
      </c>
      <c r="G14" s="53">
        <v>-150940</v>
      </c>
      <c r="H14" s="53">
        <v>-27824</v>
      </c>
    </row>
    <row r="15" spans="1:9" x14ac:dyDescent="0.2">
      <c r="A15" s="32">
        <v>107</v>
      </c>
      <c r="B15" s="32" t="s">
        <v>36</v>
      </c>
      <c r="C15" s="53">
        <v>-159892</v>
      </c>
      <c r="D15" s="53">
        <v>-159892</v>
      </c>
      <c r="E15" s="53">
        <v>-136587</v>
      </c>
      <c r="F15" s="53">
        <v>-71750</v>
      </c>
      <c r="G15" s="53">
        <v>-22718</v>
      </c>
      <c r="H15" s="53">
        <v>-3427</v>
      </c>
    </row>
    <row r="16" spans="1:9" x14ac:dyDescent="0.2">
      <c r="A16" s="32">
        <v>109</v>
      </c>
      <c r="B16" s="32" t="s">
        <v>37</v>
      </c>
      <c r="C16" s="53">
        <v>-61320</v>
      </c>
      <c r="D16" s="53">
        <v>-61320</v>
      </c>
      <c r="E16" s="53">
        <v>-48950</v>
      </c>
      <c r="F16" s="53">
        <v>-27412</v>
      </c>
      <c r="G16" s="53">
        <v>-9799</v>
      </c>
      <c r="H16" s="53">
        <v>-1663</v>
      </c>
    </row>
    <row r="17" spans="1:8" x14ac:dyDescent="0.2">
      <c r="A17" s="32">
        <v>110</v>
      </c>
      <c r="B17" s="32" t="s">
        <v>38</v>
      </c>
      <c r="C17" s="53">
        <v>-64473</v>
      </c>
      <c r="D17" s="53">
        <v>-64473</v>
      </c>
      <c r="E17" s="53">
        <v>-51495</v>
      </c>
      <c r="F17" s="53">
        <v>-26120</v>
      </c>
      <c r="G17" s="53">
        <v>-1102</v>
      </c>
      <c r="H17" s="53">
        <v>2044</v>
      </c>
    </row>
    <row r="18" spans="1:8" x14ac:dyDescent="0.2">
      <c r="A18" s="32">
        <v>111</v>
      </c>
      <c r="B18" s="32" t="s">
        <v>39</v>
      </c>
      <c r="C18" s="53">
        <v>-651849</v>
      </c>
      <c r="D18" s="53">
        <v>-651849</v>
      </c>
      <c r="E18" s="53">
        <v>-547598</v>
      </c>
      <c r="F18" s="53">
        <v>-301208</v>
      </c>
      <c r="G18" s="53">
        <v>-109152</v>
      </c>
      <c r="H18" s="53">
        <v>-19804</v>
      </c>
    </row>
    <row r="19" spans="1:8" x14ac:dyDescent="0.2">
      <c r="A19" s="32">
        <v>112</v>
      </c>
      <c r="B19" s="32" t="s">
        <v>40</v>
      </c>
      <c r="C19" s="53">
        <v>-5698</v>
      </c>
      <c r="D19" s="53">
        <v>-5698</v>
      </c>
      <c r="E19" s="53">
        <v>-4987</v>
      </c>
      <c r="F19" s="53">
        <v>-4679</v>
      </c>
      <c r="G19" s="53">
        <v>-1751</v>
      </c>
      <c r="H19" s="53">
        <v>-258</v>
      </c>
    </row>
    <row r="20" spans="1:8" x14ac:dyDescent="0.2">
      <c r="A20" s="32">
        <v>113</v>
      </c>
      <c r="B20" s="32" t="s">
        <v>41</v>
      </c>
      <c r="C20" s="53">
        <v>-432806</v>
      </c>
      <c r="D20" s="53">
        <v>-432806</v>
      </c>
      <c r="E20" s="53">
        <v>-360669</v>
      </c>
      <c r="F20" s="53">
        <v>-192482</v>
      </c>
      <c r="G20" s="53">
        <v>-62182</v>
      </c>
      <c r="H20" s="53">
        <v>-9401</v>
      </c>
    </row>
    <row r="21" spans="1:8" x14ac:dyDescent="0.2">
      <c r="A21" s="32">
        <v>114</v>
      </c>
      <c r="B21" s="32" t="s">
        <v>42</v>
      </c>
      <c r="C21" s="53">
        <v>-2148003</v>
      </c>
      <c r="D21" s="53">
        <v>-2148003</v>
      </c>
      <c r="E21" s="53">
        <v>-1803632</v>
      </c>
      <c r="F21" s="53">
        <v>-1017530</v>
      </c>
      <c r="G21" s="53">
        <v>-400336</v>
      </c>
      <c r="H21" s="53">
        <v>-80156</v>
      </c>
    </row>
    <row r="22" spans="1:8" x14ac:dyDescent="0.2">
      <c r="A22" s="32">
        <v>115</v>
      </c>
      <c r="B22" s="32" t="s">
        <v>43</v>
      </c>
      <c r="C22" s="53">
        <v>-1465796</v>
      </c>
      <c r="D22" s="53">
        <v>-1465796</v>
      </c>
      <c r="E22" s="53">
        <v>-1219835</v>
      </c>
      <c r="F22" s="53">
        <v>-645032</v>
      </c>
      <c r="G22" s="53">
        <v>-239017</v>
      </c>
      <c r="H22" s="53">
        <v>-45597</v>
      </c>
    </row>
    <row r="23" spans="1:8" x14ac:dyDescent="0.2">
      <c r="A23" s="32">
        <v>116</v>
      </c>
      <c r="B23" s="32" t="s">
        <v>44</v>
      </c>
      <c r="C23" s="53">
        <v>-423539</v>
      </c>
      <c r="D23" s="53">
        <v>-423539</v>
      </c>
      <c r="E23" s="53">
        <v>-371984</v>
      </c>
      <c r="F23" s="53">
        <v>-240889</v>
      </c>
      <c r="G23" s="53">
        <v>-112647</v>
      </c>
      <c r="H23" s="53">
        <v>-26215</v>
      </c>
    </row>
    <row r="24" spans="1:8" x14ac:dyDescent="0.2">
      <c r="A24" s="32">
        <v>117</v>
      </c>
      <c r="B24" s="32" t="s">
        <v>45</v>
      </c>
      <c r="C24" s="53">
        <v>-223769</v>
      </c>
      <c r="D24" s="53">
        <v>-223769</v>
      </c>
      <c r="E24" s="53">
        <v>-197749</v>
      </c>
      <c r="F24" s="53">
        <v>-111121</v>
      </c>
      <c r="G24" s="53">
        <v>-44704</v>
      </c>
      <c r="H24" s="53">
        <v>-9452</v>
      </c>
    </row>
    <row r="25" spans="1:8" x14ac:dyDescent="0.2">
      <c r="A25" s="32">
        <v>119</v>
      </c>
      <c r="B25" s="32" t="s">
        <v>46</v>
      </c>
      <c r="C25" s="53">
        <v>-4510</v>
      </c>
      <c r="D25" s="53">
        <v>-4510</v>
      </c>
      <c r="E25" s="53">
        <v>-2696</v>
      </c>
      <c r="F25" s="53">
        <v>46</v>
      </c>
      <c r="G25" s="53">
        <v>174</v>
      </c>
      <c r="H25" s="53">
        <v>37</v>
      </c>
    </row>
    <row r="26" spans="1:8" x14ac:dyDescent="0.2">
      <c r="A26" s="32">
        <v>121</v>
      </c>
      <c r="B26" s="32" t="s">
        <v>47</v>
      </c>
      <c r="C26" s="53">
        <v>-59899</v>
      </c>
      <c r="D26" s="53">
        <v>-59899</v>
      </c>
      <c r="E26" s="53">
        <v>-50533</v>
      </c>
      <c r="F26" s="53">
        <v>-30035</v>
      </c>
      <c r="G26" s="53">
        <v>-15829</v>
      </c>
      <c r="H26" s="53">
        <v>-4130</v>
      </c>
    </row>
    <row r="27" spans="1:8" x14ac:dyDescent="0.2">
      <c r="A27" s="32">
        <v>122</v>
      </c>
      <c r="B27" s="32" t="s">
        <v>48</v>
      </c>
      <c r="C27" s="53">
        <v>-107727</v>
      </c>
      <c r="D27" s="53">
        <v>-107727</v>
      </c>
      <c r="E27" s="53">
        <v>-88905</v>
      </c>
      <c r="F27" s="53">
        <v>-48913</v>
      </c>
      <c r="G27" s="53">
        <v>-18830</v>
      </c>
      <c r="H27" s="53">
        <v>-3682</v>
      </c>
    </row>
    <row r="28" spans="1:8" x14ac:dyDescent="0.2">
      <c r="A28" s="32">
        <v>123</v>
      </c>
      <c r="B28" s="32" t="s">
        <v>49</v>
      </c>
      <c r="C28" s="53">
        <v>-589759</v>
      </c>
      <c r="D28" s="53">
        <v>-589759</v>
      </c>
      <c r="E28" s="53">
        <v>-486369</v>
      </c>
      <c r="F28" s="53">
        <v>-259507</v>
      </c>
      <c r="G28" s="53">
        <v>-83558</v>
      </c>
      <c r="H28" s="53">
        <v>-12428</v>
      </c>
    </row>
    <row r="29" spans="1:8" x14ac:dyDescent="0.2">
      <c r="A29" s="32">
        <v>124</v>
      </c>
      <c r="B29" s="32" t="s">
        <v>50</v>
      </c>
      <c r="C29" s="53">
        <v>0</v>
      </c>
      <c r="D29" s="53">
        <v>0</v>
      </c>
      <c r="E29" s="53">
        <v>0</v>
      </c>
      <c r="F29" s="53">
        <v>0</v>
      </c>
      <c r="G29" s="53">
        <v>0</v>
      </c>
      <c r="H29" s="53">
        <v>0</v>
      </c>
    </row>
    <row r="30" spans="1:8" x14ac:dyDescent="0.2">
      <c r="A30" s="32">
        <v>125</v>
      </c>
      <c r="B30" s="32" t="s">
        <v>51</v>
      </c>
      <c r="C30" s="53">
        <v>-151262</v>
      </c>
      <c r="D30" s="53">
        <v>-151262</v>
      </c>
      <c r="E30" s="53">
        <v>-132943</v>
      </c>
      <c r="F30" s="53">
        <v>-81047</v>
      </c>
      <c r="G30" s="53">
        <v>-35203</v>
      </c>
      <c r="H30" s="53">
        <v>-7788</v>
      </c>
    </row>
    <row r="31" spans="1:8" x14ac:dyDescent="0.2">
      <c r="A31" s="32">
        <v>126</v>
      </c>
      <c r="B31" s="32" t="s">
        <v>52</v>
      </c>
      <c r="C31" s="53">
        <v>0</v>
      </c>
      <c r="D31" s="53">
        <v>0</v>
      </c>
      <c r="E31" s="53">
        <v>0</v>
      </c>
      <c r="F31" s="53">
        <v>0</v>
      </c>
      <c r="G31" s="53">
        <v>0</v>
      </c>
      <c r="H31" s="53">
        <v>0</v>
      </c>
    </row>
    <row r="32" spans="1:8" x14ac:dyDescent="0.2">
      <c r="A32" s="32">
        <v>127</v>
      </c>
      <c r="B32" s="32" t="s">
        <v>53</v>
      </c>
      <c r="C32" s="53">
        <v>-247452</v>
      </c>
      <c r="D32" s="53">
        <v>-247452</v>
      </c>
      <c r="E32" s="53">
        <v>-219868</v>
      </c>
      <c r="F32" s="53">
        <v>-150594</v>
      </c>
      <c r="G32" s="53">
        <v>-70935</v>
      </c>
      <c r="H32" s="53">
        <v>-16383</v>
      </c>
    </row>
    <row r="33" spans="1:8" x14ac:dyDescent="0.2">
      <c r="A33" s="32">
        <v>128</v>
      </c>
      <c r="B33" s="32" t="s">
        <v>54</v>
      </c>
      <c r="C33" s="53">
        <v>-510054</v>
      </c>
      <c r="D33" s="53">
        <v>-510054</v>
      </c>
      <c r="E33" s="53">
        <v>-414665</v>
      </c>
      <c r="F33" s="53">
        <v>-219787</v>
      </c>
      <c r="G33" s="53">
        <v>-68235</v>
      </c>
      <c r="H33" s="53">
        <v>-9289</v>
      </c>
    </row>
    <row r="34" spans="1:8" x14ac:dyDescent="0.2">
      <c r="A34" s="32">
        <v>129</v>
      </c>
      <c r="B34" s="32" t="s">
        <v>55</v>
      </c>
      <c r="C34" s="53">
        <v>-227055</v>
      </c>
      <c r="D34" s="53">
        <v>-227055</v>
      </c>
      <c r="E34" s="53">
        <v>-194824</v>
      </c>
      <c r="F34" s="53">
        <v>-115655</v>
      </c>
      <c r="G34" s="53">
        <v>-38535</v>
      </c>
      <c r="H34" s="53">
        <v>-5817</v>
      </c>
    </row>
    <row r="35" spans="1:8" x14ac:dyDescent="0.2">
      <c r="A35" s="32">
        <v>131</v>
      </c>
      <c r="B35" s="32" t="s">
        <v>56</v>
      </c>
      <c r="C35" s="53">
        <v>0</v>
      </c>
      <c r="D35" s="53">
        <v>0</v>
      </c>
      <c r="E35" s="53">
        <v>0</v>
      </c>
      <c r="F35" s="53">
        <v>0</v>
      </c>
      <c r="G35" s="53">
        <v>0</v>
      </c>
      <c r="H35" s="53">
        <v>0</v>
      </c>
    </row>
    <row r="36" spans="1:8" x14ac:dyDescent="0.2">
      <c r="A36" s="32">
        <v>132</v>
      </c>
      <c r="B36" s="32" t="s">
        <v>57</v>
      </c>
      <c r="C36" s="53">
        <v>-51287</v>
      </c>
      <c r="D36" s="53">
        <v>-51287</v>
      </c>
      <c r="E36" s="53">
        <v>-40858</v>
      </c>
      <c r="F36" s="53">
        <v>-14977</v>
      </c>
      <c r="G36" s="53">
        <v>-2522</v>
      </c>
      <c r="H36" s="53">
        <v>76</v>
      </c>
    </row>
    <row r="37" spans="1:8" x14ac:dyDescent="0.2">
      <c r="A37" s="32">
        <v>133</v>
      </c>
      <c r="B37" s="32" t="s">
        <v>58</v>
      </c>
      <c r="C37" s="53">
        <v>-246015</v>
      </c>
      <c r="D37" s="53">
        <v>-246015</v>
      </c>
      <c r="E37" s="53">
        <v>-206899</v>
      </c>
      <c r="F37" s="53">
        <v>-127741</v>
      </c>
      <c r="G37" s="53">
        <v>-66091</v>
      </c>
      <c r="H37" s="53">
        <v>-16805</v>
      </c>
    </row>
    <row r="38" spans="1:8" x14ac:dyDescent="0.2">
      <c r="A38" s="32">
        <v>135</v>
      </c>
      <c r="B38" s="32" t="s">
        <v>59</v>
      </c>
      <c r="C38" s="53">
        <v>0</v>
      </c>
      <c r="D38" s="53">
        <v>0</v>
      </c>
      <c r="E38" s="53">
        <v>0</v>
      </c>
      <c r="F38" s="53">
        <v>0</v>
      </c>
      <c r="G38" s="53">
        <v>0</v>
      </c>
      <c r="H38" s="53">
        <v>0</v>
      </c>
    </row>
    <row r="39" spans="1:8" x14ac:dyDescent="0.2">
      <c r="A39" s="32">
        <v>136</v>
      </c>
      <c r="B39" s="32" t="s">
        <v>60</v>
      </c>
      <c r="C39" s="53">
        <v>-531442</v>
      </c>
      <c r="D39" s="53">
        <v>-531442</v>
      </c>
      <c r="E39" s="53">
        <v>-447545</v>
      </c>
      <c r="F39" s="53">
        <v>-259653</v>
      </c>
      <c r="G39" s="53">
        <v>-101314</v>
      </c>
      <c r="H39" s="53">
        <v>-19816</v>
      </c>
    </row>
    <row r="40" spans="1:8" x14ac:dyDescent="0.2">
      <c r="A40" s="32">
        <v>137</v>
      </c>
      <c r="B40" s="32" t="s">
        <v>61</v>
      </c>
      <c r="C40" s="53">
        <v>0</v>
      </c>
      <c r="D40" s="53">
        <v>0</v>
      </c>
      <c r="E40" s="53">
        <v>0</v>
      </c>
      <c r="F40" s="53">
        <v>0</v>
      </c>
      <c r="G40" s="53">
        <v>0</v>
      </c>
      <c r="H40" s="53">
        <v>0</v>
      </c>
    </row>
    <row r="41" spans="1:8" x14ac:dyDescent="0.2">
      <c r="A41" s="32">
        <v>138</v>
      </c>
      <c r="B41" s="32" t="s">
        <v>62</v>
      </c>
      <c r="C41" s="53">
        <v>0</v>
      </c>
      <c r="D41" s="53">
        <v>0</v>
      </c>
      <c r="E41" s="53">
        <v>0</v>
      </c>
      <c r="F41" s="53">
        <v>0</v>
      </c>
      <c r="G41" s="53">
        <v>0</v>
      </c>
      <c r="H41" s="53">
        <v>0</v>
      </c>
    </row>
    <row r="42" spans="1:8" x14ac:dyDescent="0.2">
      <c r="A42" s="32">
        <v>140</v>
      </c>
      <c r="B42" s="32" t="s">
        <v>63</v>
      </c>
      <c r="C42" s="53">
        <v>-242714</v>
      </c>
      <c r="D42" s="53">
        <v>-242714</v>
      </c>
      <c r="E42" s="53">
        <v>-206952</v>
      </c>
      <c r="F42" s="53">
        <v>-118631</v>
      </c>
      <c r="G42" s="53">
        <v>-38276</v>
      </c>
      <c r="H42" s="53">
        <v>-5539</v>
      </c>
    </row>
    <row r="43" spans="1:8" x14ac:dyDescent="0.2">
      <c r="A43" s="32">
        <v>141</v>
      </c>
      <c r="B43" s="32" t="s">
        <v>64</v>
      </c>
      <c r="C43" s="53">
        <v>-938125</v>
      </c>
      <c r="D43" s="53">
        <v>-938125</v>
      </c>
      <c r="E43" s="53">
        <v>-802272</v>
      </c>
      <c r="F43" s="53">
        <v>-468995</v>
      </c>
      <c r="G43" s="53">
        <v>-194092</v>
      </c>
      <c r="H43" s="53">
        <v>-40969</v>
      </c>
    </row>
    <row r="44" spans="1:8" x14ac:dyDescent="0.2">
      <c r="A44" s="32">
        <v>142</v>
      </c>
      <c r="B44" s="32" t="s">
        <v>65</v>
      </c>
      <c r="C44" s="53">
        <v>0</v>
      </c>
      <c r="D44" s="53">
        <v>0</v>
      </c>
      <c r="E44" s="53">
        <v>0</v>
      </c>
      <c r="F44" s="53">
        <v>0</v>
      </c>
      <c r="G44" s="53">
        <v>0</v>
      </c>
      <c r="H44" s="53">
        <v>0</v>
      </c>
    </row>
    <row r="45" spans="1:8" x14ac:dyDescent="0.2">
      <c r="A45" s="32">
        <v>143</v>
      </c>
      <c r="B45" s="32" t="s">
        <v>66</v>
      </c>
      <c r="C45" s="53">
        <v>-65226</v>
      </c>
      <c r="D45" s="53">
        <v>-65226</v>
      </c>
      <c r="E45" s="53">
        <v>-52665</v>
      </c>
      <c r="F45" s="53">
        <v>-33680</v>
      </c>
      <c r="G45" s="53">
        <v>-18430</v>
      </c>
      <c r="H45" s="53">
        <v>-4790</v>
      </c>
    </row>
    <row r="46" spans="1:8" x14ac:dyDescent="0.2">
      <c r="A46" s="32">
        <v>146</v>
      </c>
      <c r="B46" s="32" t="s">
        <v>67</v>
      </c>
      <c r="C46" s="53">
        <v>-139054</v>
      </c>
      <c r="D46" s="53">
        <v>-139054</v>
      </c>
      <c r="E46" s="53">
        <v>-116456</v>
      </c>
      <c r="F46" s="53">
        <v>-67872</v>
      </c>
      <c r="G46" s="53">
        <v>-32894</v>
      </c>
      <c r="H46" s="53">
        <v>-8057</v>
      </c>
    </row>
    <row r="47" spans="1:8" x14ac:dyDescent="0.2">
      <c r="A47" s="32">
        <v>147</v>
      </c>
      <c r="B47" s="32" t="s">
        <v>68</v>
      </c>
      <c r="C47" s="53">
        <v>-74390</v>
      </c>
      <c r="D47" s="53">
        <v>-74390</v>
      </c>
      <c r="E47" s="53">
        <v>-63949</v>
      </c>
      <c r="F47" s="53">
        <v>-41903</v>
      </c>
      <c r="G47" s="53">
        <v>-16885</v>
      </c>
      <c r="H47" s="53">
        <v>-3284</v>
      </c>
    </row>
    <row r="48" spans="1:8" x14ac:dyDescent="0.2">
      <c r="A48" s="32">
        <v>148</v>
      </c>
      <c r="B48" s="32" t="s">
        <v>69</v>
      </c>
      <c r="C48" s="53">
        <v>-12421</v>
      </c>
      <c r="D48" s="53">
        <v>-12421</v>
      </c>
      <c r="E48" s="53">
        <v>-9463</v>
      </c>
      <c r="F48" s="53">
        <v>-4517</v>
      </c>
      <c r="G48" s="53">
        <v>-2955</v>
      </c>
      <c r="H48" s="53">
        <v>-899</v>
      </c>
    </row>
    <row r="49" spans="1:8" x14ac:dyDescent="0.2">
      <c r="A49" s="32">
        <v>149</v>
      </c>
      <c r="B49" s="32" t="s">
        <v>70</v>
      </c>
      <c r="C49" s="53">
        <v>0</v>
      </c>
      <c r="D49" s="53">
        <v>0</v>
      </c>
      <c r="E49" s="53">
        <v>0</v>
      </c>
      <c r="F49" s="53">
        <v>0</v>
      </c>
      <c r="G49" s="53">
        <v>0</v>
      </c>
      <c r="H49" s="53">
        <v>0</v>
      </c>
    </row>
    <row r="50" spans="1:8" x14ac:dyDescent="0.2">
      <c r="A50" s="32">
        <v>150</v>
      </c>
      <c r="B50" s="32" t="s">
        <v>71</v>
      </c>
      <c r="C50" s="53">
        <v>0</v>
      </c>
      <c r="D50" s="53">
        <v>0</v>
      </c>
      <c r="E50" s="53">
        <v>0</v>
      </c>
      <c r="F50" s="53">
        <v>0</v>
      </c>
      <c r="G50" s="53">
        <v>0</v>
      </c>
      <c r="H50" s="53">
        <v>0</v>
      </c>
    </row>
    <row r="51" spans="1:8" x14ac:dyDescent="0.2">
      <c r="A51" s="32">
        <v>151</v>
      </c>
      <c r="B51" s="32" t="s">
        <v>72</v>
      </c>
      <c r="C51" s="53">
        <v>-338417</v>
      </c>
      <c r="D51" s="53">
        <v>-338417</v>
      </c>
      <c r="E51" s="53">
        <v>-298596</v>
      </c>
      <c r="F51" s="53">
        <v>-174871</v>
      </c>
      <c r="G51" s="53">
        <v>-67850</v>
      </c>
      <c r="H51" s="53">
        <v>-13427</v>
      </c>
    </row>
    <row r="52" spans="1:8" x14ac:dyDescent="0.2">
      <c r="A52" s="32">
        <v>152</v>
      </c>
      <c r="B52" s="32" t="s">
        <v>73</v>
      </c>
      <c r="C52" s="53">
        <v>-226005</v>
      </c>
      <c r="D52" s="53">
        <v>-226005</v>
      </c>
      <c r="E52" s="53">
        <v>-186757</v>
      </c>
      <c r="F52" s="53">
        <v>-96947</v>
      </c>
      <c r="G52" s="53">
        <v>-37744</v>
      </c>
      <c r="H52" s="53">
        <v>-7726</v>
      </c>
    </row>
    <row r="53" spans="1:8" x14ac:dyDescent="0.2">
      <c r="A53" s="32">
        <v>154</v>
      </c>
      <c r="B53" s="32" t="s">
        <v>74</v>
      </c>
      <c r="C53" s="53">
        <v>-4121155</v>
      </c>
      <c r="D53" s="53">
        <v>-4121155</v>
      </c>
      <c r="E53" s="53">
        <v>-3448099</v>
      </c>
      <c r="F53" s="53">
        <v>-1866579</v>
      </c>
      <c r="G53" s="53">
        <v>-687901</v>
      </c>
      <c r="H53" s="53">
        <v>-128850</v>
      </c>
    </row>
    <row r="54" spans="1:8" x14ac:dyDescent="0.2">
      <c r="A54" s="32">
        <v>156</v>
      </c>
      <c r="B54" s="32" t="s">
        <v>75</v>
      </c>
      <c r="C54" s="53">
        <v>-7125128</v>
      </c>
      <c r="D54" s="53">
        <v>-7125128</v>
      </c>
      <c r="E54" s="53">
        <v>-5932270</v>
      </c>
      <c r="F54" s="53">
        <v>-3209909</v>
      </c>
      <c r="G54" s="53">
        <v>-1362356</v>
      </c>
      <c r="H54" s="53">
        <v>-302260</v>
      </c>
    </row>
    <row r="55" spans="1:8" x14ac:dyDescent="0.2">
      <c r="A55" s="32">
        <v>157</v>
      </c>
      <c r="B55" s="32" t="s">
        <v>76</v>
      </c>
      <c r="C55" s="53">
        <v>-35861</v>
      </c>
      <c r="D55" s="53">
        <v>-35861</v>
      </c>
      <c r="E55" s="53">
        <v>-27395</v>
      </c>
      <c r="F55" s="53">
        <v>-10605</v>
      </c>
      <c r="G55" s="53">
        <v>-4179</v>
      </c>
      <c r="H55" s="53">
        <v>-969</v>
      </c>
    </row>
    <row r="56" spans="1:8" x14ac:dyDescent="0.2">
      <c r="A56" s="32">
        <v>158</v>
      </c>
      <c r="B56" s="32" t="s">
        <v>422</v>
      </c>
      <c r="C56" s="53">
        <v>0</v>
      </c>
      <c r="D56" s="53">
        <v>0</v>
      </c>
      <c r="E56" s="53">
        <v>0</v>
      </c>
      <c r="F56" s="53">
        <v>0</v>
      </c>
      <c r="G56" s="53">
        <v>0</v>
      </c>
      <c r="H56" s="53">
        <v>0</v>
      </c>
    </row>
    <row r="57" spans="1:8" x14ac:dyDescent="0.2">
      <c r="A57" s="32">
        <v>160</v>
      </c>
      <c r="B57" s="32" t="s">
        <v>77</v>
      </c>
      <c r="C57" s="53">
        <v>-17969</v>
      </c>
      <c r="D57" s="53">
        <v>-17969</v>
      </c>
      <c r="E57" s="53">
        <v>-14286</v>
      </c>
      <c r="F57" s="53">
        <v>-5468</v>
      </c>
      <c r="G57" s="53">
        <v>-3272</v>
      </c>
      <c r="H57" s="53">
        <v>-1025</v>
      </c>
    </row>
    <row r="58" spans="1:8" x14ac:dyDescent="0.2">
      <c r="A58" s="32">
        <v>161</v>
      </c>
      <c r="B58" s="32" t="s">
        <v>78</v>
      </c>
      <c r="C58" s="53">
        <v>-1874012</v>
      </c>
      <c r="D58" s="53">
        <v>-1874012</v>
      </c>
      <c r="E58" s="53">
        <v>-1599852</v>
      </c>
      <c r="F58" s="53">
        <v>-922531</v>
      </c>
      <c r="G58" s="53">
        <v>-401023</v>
      </c>
      <c r="H58" s="53">
        <v>-89752</v>
      </c>
    </row>
    <row r="59" spans="1:8" x14ac:dyDescent="0.2">
      <c r="A59" s="32">
        <v>162</v>
      </c>
      <c r="B59" s="32" t="s">
        <v>79</v>
      </c>
      <c r="C59" s="53">
        <v>-3834</v>
      </c>
      <c r="D59" s="53">
        <v>-3834</v>
      </c>
      <c r="E59" s="53">
        <v>-3226</v>
      </c>
      <c r="F59" s="53">
        <v>-1812</v>
      </c>
      <c r="G59" s="53">
        <v>-736</v>
      </c>
      <c r="H59" s="53">
        <v>-151</v>
      </c>
    </row>
    <row r="60" spans="1:8" x14ac:dyDescent="0.2">
      <c r="A60" s="32">
        <v>163</v>
      </c>
      <c r="B60" s="32" t="s">
        <v>80</v>
      </c>
      <c r="C60" s="53">
        <v>0</v>
      </c>
      <c r="D60" s="53">
        <v>0</v>
      </c>
      <c r="E60" s="53">
        <v>0</v>
      </c>
      <c r="F60" s="53">
        <v>0</v>
      </c>
      <c r="G60" s="53">
        <v>0</v>
      </c>
      <c r="H60" s="53">
        <v>0</v>
      </c>
    </row>
    <row r="61" spans="1:8" x14ac:dyDescent="0.2">
      <c r="A61" s="32">
        <v>164</v>
      </c>
      <c r="B61" s="32" t="s">
        <v>81</v>
      </c>
      <c r="C61" s="53">
        <v>2671</v>
      </c>
      <c r="D61" s="53">
        <v>2671</v>
      </c>
      <c r="E61" s="53">
        <v>5138</v>
      </c>
      <c r="F61" s="53">
        <v>8578</v>
      </c>
      <c r="G61" s="53">
        <v>5307</v>
      </c>
      <c r="H61" s="53">
        <v>1391</v>
      </c>
    </row>
    <row r="62" spans="1:8" x14ac:dyDescent="0.2">
      <c r="A62" s="32">
        <v>165</v>
      </c>
      <c r="B62" s="32" t="s">
        <v>82</v>
      </c>
      <c r="C62" s="53">
        <v>-214076</v>
      </c>
      <c r="D62" s="53">
        <v>-214076</v>
      </c>
      <c r="E62" s="53">
        <v>-179004</v>
      </c>
      <c r="F62" s="53">
        <v>-99034</v>
      </c>
      <c r="G62" s="53">
        <v>-41510</v>
      </c>
      <c r="H62" s="53">
        <v>-9013</v>
      </c>
    </row>
    <row r="63" spans="1:8" x14ac:dyDescent="0.2">
      <c r="A63" s="32">
        <v>166</v>
      </c>
      <c r="B63" s="32" t="s">
        <v>83</v>
      </c>
      <c r="C63" s="53">
        <v>-42506</v>
      </c>
      <c r="D63" s="53">
        <v>-42506</v>
      </c>
      <c r="E63" s="53">
        <v>-36135</v>
      </c>
      <c r="F63" s="53">
        <v>-17004</v>
      </c>
      <c r="G63" s="53">
        <v>-2913</v>
      </c>
      <c r="H63" s="53">
        <v>226</v>
      </c>
    </row>
    <row r="64" spans="1:8" x14ac:dyDescent="0.2">
      <c r="A64" s="32">
        <v>169</v>
      </c>
      <c r="B64" s="32" t="s">
        <v>84</v>
      </c>
      <c r="C64" s="53">
        <v>0</v>
      </c>
      <c r="D64" s="53">
        <v>0</v>
      </c>
      <c r="E64" s="53">
        <v>0</v>
      </c>
      <c r="F64" s="53">
        <v>0</v>
      </c>
      <c r="G64" s="53">
        <v>0</v>
      </c>
      <c r="H64" s="53">
        <v>0</v>
      </c>
    </row>
    <row r="65" spans="1:8" x14ac:dyDescent="0.2">
      <c r="A65" s="32">
        <v>170</v>
      </c>
      <c r="B65" s="32" t="s">
        <v>85</v>
      </c>
      <c r="C65" s="53">
        <v>0</v>
      </c>
      <c r="D65" s="53">
        <v>0</v>
      </c>
      <c r="E65" s="53">
        <v>0</v>
      </c>
      <c r="F65" s="53">
        <v>0</v>
      </c>
      <c r="G65" s="53">
        <v>0</v>
      </c>
      <c r="H65" s="53">
        <v>0</v>
      </c>
    </row>
    <row r="66" spans="1:8" x14ac:dyDescent="0.2">
      <c r="A66" s="32">
        <v>171</v>
      </c>
      <c r="B66" s="32" t="s">
        <v>86</v>
      </c>
      <c r="C66" s="53">
        <v>-1554112</v>
      </c>
      <c r="D66" s="53">
        <v>-1554112</v>
      </c>
      <c r="E66" s="53">
        <v>-1319661</v>
      </c>
      <c r="F66" s="53">
        <v>-758139</v>
      </c>
      <c r="G66" s="53">
        <v>-314449</v>
      </c>
      <c r="H66" s="53">
        <v>-66850</v>
      </c>
    </row>
    <row r="67" spans="1:8" x14ac:dyDescent="0.2">
      <c r="A67" s="32">
        <v>172</v>
      </c>
      <c r="B67" s="32" t="s">
        <v>87</v>
      </c>
      <c r="C67" s="53">
        <v>-680098</v>
      </c>
      <c r="D67" s="53">
        <v>-680098</v>
      </c>
      <c r="E67" s="53">
        <v>-565311</v>
      </c>
      <c r="F67" s="53">
        <v>-295008</v>
      </c>
      <c r="G67" s="53">
        <v>-103408</v>
      </c>
      <c r="H67" s="53">
        <v>-18330</v>
      </c>
    </row>
    <row r="68" spans="1:8" x14ac:dyDescent="0.2">
      <c r="A68" s="32">
        <v>173</v>
      </c>
      <c r="B68" s="32" t="s">
        <v>88</v>
      </c>
      <c r="C68" s="53">
        <v>0</v>
      </c>
      <c r="D68" s="53">
        <v>0</v>
      </c>
      <c r="E68" s="53">
        <v>0</v>
      </c>
      <c r="F68" s="53">
        <v>0</v>
      </c>
      <c r="G68" s="53">
        <v>0</v>
      </c>
      <c r="H68" s="53">
        <v>0</v>
      </c>
    </row>
    <row r="69" spans="1:8" x14ac:dyDescent="0.2">
      <c r="A69" s="32">
        <v>174</v>
      </c>
      <c r="B69" s="32" t="s">
        <v>89</v>
      </c>
      <c r="C69" s="53">
        <v>-232228</v>
      </c>
      <c r="D69" s="53">
        <v>-232228</v>
      </c>
      <c r="E69" s="53">
        <v>-186565</v>
      </c>
      <c r="F69" s="53">
        <v>-84061</v>
      </c>
      <c r="G69" s="53">
        <v>-10366</v>
      </c>
      <c r="H69" s="53">
        <v>3019</v>
      </c>
    </row>
    <row r="70" spans="1:8" x14ac:dyDescent="0.2">
      <c r="A70" s="32">
        <v>175</v>
      </c>
      <c r="B70" s="32" t="s">
        <v>90</v>
      </c>
      <c r="C70" s="53">
        <v>0</v>
      </c>
      <c r="D70" s="53">
        <v>0</v>
      </c>
      <c r="E70" s="53">
        <v>0</v>
      </c>
      <c r="F70" s="53">
        <v>0</v>
      </c>
      <c r="G70" s="53">
        <v>0</v>
      </c>
      <c r="H70" s="53">
        <v>0</v>
      </c>
    </row>
    <row r="71" spans="1:8" x14ac:dyDescent="0.2">
      <c r="A71" s="32">
        <v>180</v>
      </c>
      <c r="B71" s="32" t="s">
        <v>91</v>
      </c>
      <c r="C71" s="53">
        <v>-16391</v>
      </c>
      <c r="D71" s="53">
        <v>-16391</v>
      </c>
      <c r="E71" s="53">
        <v>-13236</v>
      </c>
      <c r="F71" s="53">
        <v>-5579</v>
      </c>
      <c r="G71" s="53">
        <v>-2456</v>
      </c>
      <c r="H71" s="53">
        <v>-621</v>
      </c>
    </row>
    <row r="72" spans="1:8" x14ac:dyDescent="0.2">
      <c r="A72" s="32">
        <v>181</v>
      </c>
      <c r="B72" s="32" t="s">
        <v>92</v>
      </c>
      <c r="C72" s="53">
        <v>-340288</v>
      </c>
      <c r="D72" s="53">
        <v>-340288</v>
      </c>
      <c r="E72" s="53">
        <v>-294553</v>
      </c>
      <c r="F72" s="53">
        <v>-170123</v>
      </c>
      <c r="G72" s="53">
        <v>-62814</v>
      </c>
      <c r="H72" s="53">
        <v>-11585</v>
      </c>
    </row>
    <row r="73" spans="1:8" x14ac:dyDescent="0.2">
      <c r="A73" s="32">
        <v>182</v>
      </c>
      <c r="B73" s="32" t="s">
        <v>93</v>
      </c>
      <c r="C73" s="53">
        <v>-1411758</v>
      </c>
      <c r="D73" s="53">
        <v>-1411758</v>
      </c>
      <c r="E73" s="53">
        <v>-1142060</v>
      </c>
      <c r="F73" s="53">
        <v>-620812</v>
      </c>
      <c r="G73" s="53">
        <v>-243985</v>
      </c>
      <c r="H73" s="53">
        <v>-48696</v>
      </c>
    </row>
    <row r="74" spans="1:8" x14ac:dyDescent="0.2">
      <c r="A74" s="32">
        <v>183</v>
      </c>
      <c r="B74" s="32" t="s">
        <v>94</v>
      </c>
      <c r="C74" s="53">
        <v>-10685</v>
      </c>
      <c r="D74" s="53">
        <v>-10685</v>
      </c>
      <c r="E74" s="53">
        <v>-9353</v>
      </c>
      <c r="F74" s="53">
        <v>-7188</v>
      </c>
      <c r="G74" s="53">
        <v>-3173</v>
      </c>
      <c r="H74" s="53">
        <v>-656</v>
      </c>
    </row>
    <row r="75" spans="1:8" x14ac:dyDescent="0.2">
      <c r="A75" s="32">
        <v>184</v>
      </c>
      <c r="B75" s="32" t="s">
        <v>95</v>
      </c>
      <c r="C75" s="53">
        <v>-5528</v>
      </c>
      <c r="D75" s="53">
        <v>-5528</v>
      </c>
      <c r="E75" s="53">
        <v>-5552</v>
      </c>
      <c r="F75" s="53">
        <v>-6095</v>
      </c>
      <c r="G75" s="53">
        <v>-4145</v>
      </c>
      <c r="H75" s="53">
        <v>-1171</v>
      </c>
    </row>
    <row r="76" spans="1:8" x14ac:dyDescent="0.2">
      <c r="A76" s="32">
        <v>185</v>
      </c>
      <c r="B76" s="32" t="s">
        <v>96</v>
      </c>
      <c r="C76" s="53">
        <v>-8889</v>
      </c>
      <c r="D76" s="53">
        <v>-8889</v>
      </c>
      <c r="E76" s="53">
        <v>-6543</v>
      </c>
      <c r="F76" s="53">
        <v>-3144</v>
      </c>
      <c r="G76" s="53">
        <v>-986</v>
      </c>
      <c r="H76" s="53">
        <v>-136</v>
      </c>
    </row>
    <row r="77" spans="1:8" x14ac:dyDescent="0.2">
      <c r="A77" s="32">
        <v>186</v>
      </c>
      <c r="B77" s="32" t="s">
        <v>97</v>
      </c>
      <c r="C77" s="53">
        <v>-9496</v>
      </c>
      <c r="D77" s="53">
        <v>-9496</v>
      </c>
      <c r="E77" s="53">
        <v>-8280</v>
      </c>
      <c r="F77" s="53">
        <v>-3638</v>
      </c>
      <c r="G77" s="53">
        <v>1647</v>
      </c>
      <c r="H77" s="53">
        <v>1057</v>
      </c>
    </row>
    <row r="78" spans="1:8" x14ac:dyDescent="0.2">
      <c r="A78" s="32">
        <v>187</v>
      </c>
      <c r="B78" s="32" t="s">
        <v>98</v>
      </c>
      <c r="C78" s="53">
        <v>-12516</v>
      </c>
      <c r="D78" s="53">
        <v>-12516</v>
      </c>
      <c r="E78" s="53">
        <v>-8500</v>
      </c>
      <c r="F78" s="53">
        <v>-3807</v>
      </c>
      <c r="G78" s="53">
        <v>-2983</v>
      </c>
      <c r="H78" s="53">
        <v>-966</v>
      </c>
    </row>
    <row r="79" spans="1:8" x14ac:dyDescent="0.2">
      <c r="A79" s="32">
        <v>188</v>
      </c>
      <c r="B79" s="32" t="s">
        <v>99</v>
      </c>
      <c r="C79" s="53">
        <v>-11142</v>
      </c>
      <c r="D79" s="53">
        <v>-11142</v>
      </c>
      <c r="E79" s="53">
        <v>-10079</v>
      </c>
      <c r="F79" s="53">
        <v>-5415</v>
      </c>
      <c r="G79" s="53">
        <v>-1564</v>
      </c>
      <c r="H79" s="53">
        <v>-196</v>
      </c>
    </row>
    <row r="80" spans="1:8" x14ac:dyDescent="0.2">
      <c r="A80" s="32">
        <v>190</v>
      </c>
      <c r="B80" s="32" t="s">
        <v>100</v>
      </c>
      <c r="C80" s="53">
        <v>-6670</v>
      </c>
      <c r="D80" s="53">
        <v>-6670</v>
      </c>
      <c r="E80" s="53">
        <v>-5773</v>
      </c>
      <c r="F80" s="53">
        <v>-3168</v>
      </c>
      <c r="G80" s="53">
        <v>-1277</v>
      </c>
      <c r="H80" s="53">
        <v>-268</v>
      </c>
    </row>
    <row r="81" spans="1:8" x14ac:dyDescent="0.2">
      <c r="A81" s="32">
        <v>191</v>
      </c>
      <c r="B81" s="32" t="s">
        <v>101</v>
      </c>
      <c r="C81" s="53">
        <v>-674690</v>
      </c>
      <c r="D81" s="53">
        <v>-674690</v>
      </c>
      <c r="E81" s="53">
        <v>-581788</v>
      </c>
      <c r="F81" s="53">
        <v>-350052</v>
      </c>
      <c r="G81" s="53">
        <v>-138014</v>
      </c>
      <c r="H81" s="53">
        <v>-27189</v>
      </c>
    </row>
    <row r="82" spans="1:8" x14ac:dyDescent="0.2">
      <c r="A82" s="32">
        <v>192</v>
      </c>
      <c r="B82" s="32" t="s">
        <v>102</v>
      </c>
      <c r="C82" s="53">
        <v>-13785</v>
      </c>
      <c r="D82" s="53">
        <v>-13785</v>
      </c>
      <c r="E82" s="53">
        <v>-9275</v>
      </c>
      <c r="F82" s="53">
        <v>-1897</v>
      </c>
      <c r="G82" s="53">
        <v>-5331</v>
      </c>
      <c r="H82" s="53">
        <v>-2307</v>
      </c>
    </row>
    <row r="83" spans="1:8" x14ac:dyDescent="0.2">
      <c r="A83" s="32">
        <v>193</v>
      </c>
      <c r="B83" s="32" t="s">
        <v>103</v>
      </c>
      <c r="C83" s="53">
        <v>-4850</v>
      </c>
      <c r="D83" s="53">
        <v>-4850</v>
      </c>
      <c r="E83" s="53">
        <v>-1549</v>
      </c>
      <c r="F83" s="53">
        <v>1000</v>
      </c>
      <c r="G83" s="53">
        <v>572</v>
      </c>
      <c r="H83" s="53">
        <v>146</v>
      </c>
    </row>
    <row r="84" spans="1:8" x14ac:dyDescent="0.2">
      <c r="A84" s="32">
        <v>194</v>
      </c>
      <c r="B84" s="32" t="s">
        <v>104</v>
      </c>
      <c r="C84" s="53">
        <v>-1392462</v>
      </c>
      <c r="D84" s="53">
        <v>-1392462</v>
      </c>
      <c r="E84" s="53">
        <v>-1161689</v>
      </c>
      <c r="F84" s="53">
        <v>-616011</v>
      </c>
      <c r="G84" s="53">
        <v>-211534</v>
      </c>
      <c r="H84" s="53">
        <v>-35958</v>
      </c>
    </row>
    <row r="85" spans="1:8" x14ac:dyDescent="0.2">
      <c r="A85" s="32">
        <v>197</v>
      </c>
      <c r="B85" s="32" t="s">
        <v>105</v>
      </c>
      <c r="C85" s="53">
        <v>0</v>
      </c>
      <c r="D85" s="53">
        <v>0</v>
      </c>
      <c r="E85" s="53">
        <v>0</v>
      </c>
      <c r="F85" s="53">
        <v>0</v>
      </c>
      <c r="G85" s="53">
        <v>0</v>
      </c>
      <c r="H85" s="53">
        <v>0</v>
      </c>
    </row>
    <row r="86" spans="1:8" x14ac:dyDescent="0.2">
      <c r="A86" s="32">
        <v>199</v>
      </c>
      <c r="B86" s="32" t="s">
        <v>106</v>
      </c>
      <c r="C86" s="53">
        <v>-968886</v>
      </c>
      <c r="D86" s="53">
        <v>-968886</v>
      </c>
      <c r="E86" s="53">
        <v>-807597</v>
      </c>
      <c r="F86" s="53">
        <v>-461143</v>
      </c>
      <c r="G86" s="53">
        <v>-196163</v>
      </c>
      <c r="H86" s="53">
        <v>-42640</v>
      </c>
    </row>
    <row r="87" spans="1:8" x14ac:dyDescent="0.2">
      <c r="A87" s="32">
        <v>200</v>
      </c>
      <c r="B87" s="32" t="s">
        <v>107</v>
      </c>
      <c r="C87" s="53">
        <v>-27511</v>
      </c>
      <c r="D87" s="53">
        <v>-27511</v>
      </c>
      <c r="E87" s="53">
        <v>-23288</v>
      </c>
      <c r="F87" s="53">
        <v>-14351</v>
      </c>
      <c r="G87" s="53">
        <v>-6020</v>
      </c>
      <c r="H87" s="53">
        <v>-1256</v>
      </c>
    </row>
    <row r="88" spans="1:8" x14ac:dyDescent="0.2">
      <c r="A88" s="32">
        <v>201</v>
      </c>
      <c r="B88" s="32" t="s">
        <v>108</v>
      </c>
      <c r="C88" s="53">
        <v>-582805</v>
      </c>
      <c r="D88" s="53">
        <v>-582805</v>
      </c>
      <c r="E88" s="53">
        <v>-490789</v>
      </c>
      <c r="F88" s="53">
        <v>-276866</v>
      </c>
      <c r="G88" s="53">
        <v>-98437</v>
      </c>
      <c r="H88" s="53">
        <v>-17090</v>
      </c>
    </row>
    <row r="89" spans="1:8" x14ac:dyDescent="0.2">
      <c r="A89" s="32">
        <v>202</v>
      </c>
      <c r="B89" s="32" t="s">
        <v>109</v>
      </c>
      <c r="C89" s="53">
        <v>-254970</v>
      </c>
      <c r="D89" s="53">
        <v>-254970</v>
      </c>
      <c r="E89" s="53">
        <v>-216783</v>
      </c>
      <c r="F89" s="53">
        <v>-119500</v>
      </c>
      <c r="G89" s="53">
        <v>-48739</v>
      </c>
      <c r="H89" s="53">
        <v>-10370</v>
      </c>
    </row>
    <row r="90" spans="1:8" x14ac:dyDescent="0.2">
      <c r="A90" s="32">
        <v>203</v>
      </c>
      <c r="B90" s="32" t="s">
        <v>110</v>
      </c>
      <c r="C90" s="53">
        <v>-638973</v>
      </c>
      <c r="D90" s="53">
        <v>-638973</v>
      </c>
      <c r="E90" s="53">
        <v>-558723</v>
      </c>
      <c r="F90" s="53">
        <v>-369889</v>
      </c>
      <c r="G90" s="53">
        <v>-177036</v>
      </c>
      <c r="H90" s="53">
        <v>-41744</v>
      </c>
    </row>
    <row r="91" spans="1:8" x14ac:dyDescent="0.2">
      <c r="A91" s="32">
        <v>204</v>
      </c>
      <c r="B91" s="32" t="s">
        <v>111</v>
      </c>
      <c r="C91" s="53">
        <v>-4467647</v>
      </c>
      <c r="D91" s="53">
        <v>-4467647</v>
      </c>
      <c r="E91" s="53">
        <v>-3783959</v>
      </c>
      <c r="F91" s="53">
        <v>-2169532</v>
      </c>
      <c r="G91" s="53">
        <v>-856683</v>
      </c>
      <c r="H91" s="53">
        <v>-171693</v>
      </c>
    </row>
    <row r="92" spans="1:8" x14ac:dyDescent="0.2">
      <c r="A92" s="32">
        <v>206</v>
      </c>
      <c r="B92" s="32" t="s">
        <v>112</v>
      </c>
      <c r="C92" s="53">
        <v>-1181298</v>
      </c>
      <c r="D92" s="53">
        <v>-1181298</v>
      </c>
      <c r="E92" s="53">
        <v>-992850</v>
      </c>
      <c r="F92" s="53">
        <v>-576644</v>
      </c>
      <c r="G92" s="53">
        <v>-265285</v>
      </c>
      <c r="H92" s="53">
        <v>-62193</v>
      </c>
    </row>
    <row r="93" spans="1:8" x14ac:dyDescent="0.2">
      <c r="A93" s="32">
        <v>207</v>
      </c>
      <c r="B93" s="32" t="s">
        <v>113</v>
      </c>
      <c r="C93" s="53">
        <v>0</v>
      </c>
      <c r="D93" s="53">
        <v>0</v>
      </c>
      <c r="E93" s="53">
        <v>0</v>
      </c>
      <c r="F93" s="53">
        <v>0</v>
      </c>
      <c r="G93" s="53">
        <v>0</v>
      </c>
      <c r="H93" s="53">
        <v>0</v>
      </c>
    </row>
    <row r="94" spans="1:8" x14ac:dyDescent="0.2">
      <c r="A94" s="32">
        <v>208</v>
      </c>
      <c r="B94" s="32" t="s">
        <v>114</v>
      </c>
      <c r="C94" s="53">
        <v>-15152623</v>
      </c>
      <c r="D94" s="53">
        <v>-15152623</v>
      </c>
      <c r="E94" s="53">
        <v>-12579693</v>
      </c>
      <c r="F94" s="53">
        <v>-6918285</v>
      </c>
      <c r="G94" s="53">
        <v>-2589536</v>
      </c>
      <c r="H94" s="53">
        <v>-488756</v>
      </c>
    </row>
    <row r="95" spans="1:8" x14ac:dyDescent="0.2">
      <c r="A95" s="32">
        <v>209</v>
      </c>
      <c r="B95" s="32" t="s">
        <v>115</v>
      </c>
      <c r="C95" s="53">
        <v>0</v>
      </c>
      <c r="D95" s="53">
        <v>0</v>
      </c>
      <c r="E95" s="53">
        <v>0</v>
      </c>
      <c r="F95" s="53">
        <v>0</v>
      </c>
      <c r="G95" s="53">
        <v>0</v>
      </c>
      <c r="H95" s="53">
        <v>0</v>
      </c>
    </row>
    <row r="96" spans="1:8" x14ac:dyDescent="0.2">
      <c r="A96" s="32">
        <v>211</v>
      </c>
      <c r="B96" s="32" t="s">
        <v>116</v>
      </c>
      <c r="C96" s="53">
        <v>-1319625</v>
      </c>
      <c r="D96" s="53">
        <v>-1319625</v>
      </c>
      <c r="E96" s="53">
        <v>-1123083</v>
      </c>
      <c r="F96" s="53">
        <v>-647253</v>
      </c>
      <c r="G96" s="53">
        <v>-279173</v>
      </c>
      <c r="H96" s="53">
        <v>-61909</v>
      </c>
    </row>
    <row r="97" spans="1:8" x14ac:dyDescent="0.2">
      <c r="A97" s="32">
        <v>212</v>
      </c>
      <c r="B97" s="32" t="s">
        <v>117</v>
      </c>
      <c r="C97" s="53">
        <v>-1453361</v>
      </c>
      <c r="D97" s="53">
        <v>-1453361</v>
      </c>
      <c r="E97" s="53">
        <v>-1213376</v>
      </c>
      <c r="F97" s="53">
        <v>-687642</v>
      </c>
      <c r="G97" s="53">
        <v>-310156</v>
      </c>
      <c r="H97" s="53">
        <v>-71838</v>
      </c>
    </row>
    <row r="98" spans="1:8" x14ac:dyDescent="0.2">
      <c r="A98" s="32">
        <v>213</v>
      </c>
      <c r="B98" s="32" t="s">
        <v>118</v>
      </c>
      <c r="C98" s="53">
        <v>-1798165</v>
      </c>
      <c r="D98" s="53">
        <v>-1798165</v>
      </c>
      <c r="E98" s="53">
        <v>-1496793</v>
      </c>
      <c r="F98" s="53">
        <v>-802837</v>
      </c>
      <c r="G98" s="53">
        <v>-333438</v>
      </c>
      <c r="H98" s="53">
        <v>-72571</v>
      </c>
    </row>
    <row r="99" spans="1:8" x14ac:dyDescent="0.2">
      <c r="A99" s="32">
        <v>214</v>
      </c>
      <c r="B99" s="32" t="s">
        <v>119</v>
      </c>
      <c r="C99" s="53">
        <v>-1786433</v>
      </c>
      <c r="D99" s="53">
        <v>-1786433</v>
      </c>
      <c r="E99" s="53">
        <v>-1495412</v>
      </c>
      <c r="F99" s="53">
        <v>-863906</v>
      </c>
      <c r="G99" s="53">
        <v>-362053</v>
      </c>
      <c r="H99" s="53">
        <v>-77173</v>
      </c>
    </row>
    <row r="100" spans="1:8" x14ac:dyDescent="0.2">
      <c r="A100" s="32">
        <v>215</v>
      </c>
      <c r="B100" s="32" t="s">
        <v>120</v>
      </c>
      <c r="C100" s="53">
        <v>-1523561</v>
      </c>
      <c r="D100" s="53">
        <v>-1523561</v>
      </c>
      <c r="E100" s="53">
        <v>-1304669</v>
      </c>
      <c r="F100" s="53">
        <v>-799191</v>
      </c>
      <c r="G100" s="53">
        <v>-354238</v>
      </c>
      <c r="H100" s="53">
        <v>-79062</v>
      </c>
    </row>
    <row r="101" spans="1:8" x14ac:dyDescent="0.2">
      <c r="A101" s="32">
        <v>216</v>
      </c>
      <c r="B101" s="32" t="s">
        <v>121</v>
      </c>
      <c r="C101" s="53">
        <v>-6964331</v>
      </c>
      <c r="D101" s="53">
        <v>-6964331</v>
      </c>
      <c r="E101" s="53">
        <v>-5852095</v>
      </c>
      <c r="F101" s="53">
        <v>-3193520</v>
      </c>
      <c r="G101" s="53">
        <v>-1236959</v>
      </c>
      <c r="H101" s="53">
        <v>-247196</v>
      </c>
    </row>
    <row r="102" spans="1:8" x14ac:dyDescent="0.2">
      <c r="A102" s="32">
        <v>217</v>
      </c>
      <c r="B102" s="32" t="s">
        <v>122</v>
      </c>
      <c r="C102" s="53">
        <v>-3001162</v>
      </c>
      <c r="D102" s="53">
        <v>-3001162</v>
      </c>
      <c r="E102" s="53">
        <v>-2537962</v>
      </c>
      <c r="F102" s="53">
        <v>-1340485</v>
      </c>
      <c r="G102" s="53">
        <v>-383490</v>
      </c>
      <c r="H102" s="53">
        <v>-44469</v>
      </c>
    </row>
    <row r="103" spans="1:8" x14ac:dyDescent="0.2">
      <c r="A103" s="32">
        <v>218</v>
      </c>
      <c r="B103" s="32" t="s">
        <v>123</v>
      </c>
      <c r="C103" s="53">
        <v>-347357</v>
      </c>
      <c r="D103" s="53">
        <v>-347357</v>
      </c>
      <c r="E103" s="53">
        <v>-288168</v>
      </c>
      <c r="F103" s="53">
        <v>-155143</v>
      </c>
      <c r="G103" s="53">
        <v>-66808</v>
      </c>
      <c r="H103" s="53">
        <v>-15055</v>
      </c>
    </row>
    <row r="104" spans="1:8" x14ac:dyDescent="0.2">
      <c r="A104" s="32">
        <v>219</v>
      </c>
      <c r="B104" s="32" t="s">
        <v>124</v>
      </c>
      <c r="C104" s="53">
        <v>0</v>
      </c>
      <c r="D104" s="53">
        <v>0</v>
      </c>
      <c r="E104" s="53">
        <v>0</v>
      </c>
      <c r="F104" s="53">
        <v>0</v>
      </c>
      <c r="G104" s="53">
        <v>0</v>
      </c>
      <c r="H104" s="53">
        <v>0</v>
      </c>
    </row>
    <row r="105" spans="1:8" x14ac:dyDescent="0.2">
      <c r="A105" s="32">
        <v>220</v>
      </c>
      <c r="B105" s="32" t="s">
        <v>125</v>
      </c>
      <c r="C105" s="53">
        <v>0</v>
      </c>
      <c r="D105" s="53">
        <v>0</v>
      </c>
      <c r="E105" s="53">
        <v>0</v>
      </c>
      <c r="F105" s="53">
        <v>0</v>
      </c>
      <c r="G105" s="53">
        <v>0</v>
      </c>
      <c r="H105" s="53">
        <v>0</v>
      </c>
    </row>
    <row r="106" spans="1:8" x14ac:dyDescent="0.2">
      <c r="A106" s="32">
        <v>221</v>
      </c>
      <c r="B106" s="32" t="s">
        <v>126</v>
      </c>
      <c r="C106" s="53">
        <v>-5178954</v>
      </c>
      <c r="D106" s="53">
        <v>-5178954</v>
      </c>
      <c r="E106" s="53">
        <v>-4397427</v>
      </c>
      <c r="F106" s="53">
        <v>-2481669</v>
      </c>
      <c r="G106" s="53">
        <v>-979959</v>
      </c>
      <c r="H106" s="53">
        <v>-198248</v>
      </c>
    </row>
    <row r="107" spans="1:8" x14ac:dyDescent="0.2">
      <c r="A107" s="32">
        <v>222</v>
      </c>
      <c r="B107" s="32" t="s">
        <v>127</v>
      </c>
      <c r="C107" s="53">
        <v>-385381</v>
      </c>
      <c r="D107" s="53">
        <v>-385381</v>
      </c>
      <c r="E107" s="53">
        <v>-325043</v>
      </c>
      <c r="F107" s="53">
        <v>-203284</v>
      </c>
      <c r="G107" s="53">
        <v>-102160</v>
      </c>
      <c r="H107" s="53">
        <v>-25304</v>
      </c>
    </row>
    <row r="108" spans="1:8" x14ac:dyDescent="0.2">
      <c r="A108" s="32">
        <v>223</v>
      </c>
      <c r="B108" s="32" t="s">
        <v>128</v>
      </c>
      <c r="C108" s="53">
        <v>-443190</v>
      </c>
      <c r="D108" s="53">
        <v>-443190</v>
      </c>
      <c r="E108" s="53">
        <v>-364531</v>
      </c>
      <c r="F108" s="53">
        <v>-172563</v>
      </c>
      <c r="G108" s="53">
        <v>-45449</v>
      </c>
      <c r="H108" s="53">
        <v>-4573</v>
      </c>
    </row>
    <row r="109" spans="1:8" x14ac:dyDescent="0.2">
      <c r="A109" s="32">
        <v>226</v>
      </c>
      <c r="B109" s="32" t="s">
        <v>129</v>
      </c>
      <c r="C109" s="53">
        <v>-22336</v>
      </c>
      <c r="D109" s="53">
        <v>-22336</v>
      </c>
      <c r="E109" s="53">
        <v>-21584</v>
      </c>
      <c r="F109" s="53">
        <v>-12063</v>
      </c>
      <c r="G109" s="53">
        <v>-3515</v>
      </c>
      <c r="H109" s="53">
        <v>-464</v>
      </c>
    </row>
    <row r="110" spans="1:8" x14ac:dyDescent="0.2">
      <c r="A110" s="32">
        <v>229</v>
      </c>
      <c r="B110" s="32" t="s">
        <v>130</v>
      </c>
      <c r="C110" s="53">
        <v>-2180599</v>
      </c>
      <c r="D110" s="53">
        <v>-2180599</v>
      </c>
      <c r="E110" s="53">
        <v>-1821448</v>
      </c>
      <c r="F110" s="53">
        <v>-969651</v>
      </c>
      <c r="G110" s="53">
        <v>-391059</v>
      </c>
      <c r="H110" s="53">
        <v>-82828</v>
      </c>
    </row>
    <row r="111" spans="1:8" x14ac:dyDescent="0.2">
      <c r="A111" s="32">
        <v>230</v>
      </c>
      <c r="B111" s="32" t="s">
        <v>131</v>
      </c>
      <c r="C111" s="53">
        <v>0</v>
      </c>
      <c r="D111" s="53">
        <v>0</v>
      </c>
      <c r="E111" s="53">
        <v>0</v>
      </c>
      <c r="F111" s="53">
        <v>0</v>
      </c>
      <c r="G111" s="53">
        <v>0</v>
      </c>
      <c r="H111" s="53">
        <v>0</v>
      </c>
    </row>
    <row r="112" spans="1:8" x14ac:dyDescent="0.2">
      <c r="A112" s="32">
        <v>231</v>
      </c>
      <c r="B112" s="32" t="s">
        <v>132</v>
      </c>
      <c r="C112" s="53">
        <v>0</v>
      </c>
      <c r="D112" s="53">
        <v>0</v>
      </c>
      <c r="E112" s="53">
        <v>0</v>
      </c>
      <c r="F112" s="53">
        <v>0</v>
      </c>
      <c r="G112" s="53">
        <v>0</v>
      </c>
      <c r="H112" s="53">
        <v>0</v>
      </c>
    </row>
    <row r="113" spans="1:8" x14ac:dyDescent="0.2">
      <c r="A113" s="32">
        <v>232</v>
      </c>
      <c r="B113" s="32" t="s">
        <v>133</v>
      </c>
      <c r="C113" s="53">
        <v>0</v>
      </c>
      <c r="D113" s="53">
        <v>0</v>
      </c>
      <c r="E113" s="53">
        <v>0</v>
      </c>
      <c r="F113" s="53">
        <v>0</v>
      </c>
      <c r="G113" s="53">
        <v>0</v>
      </c>
      <c r="H113" s="53">
        <v>0</v>
      </c>
    </row>
    <row r="114" spans="1:8" x14ac:dyDescent="0.2">
      <c r="A114" s="32">
        <v>233</v>
      </c>
      <c r="B114" s="32" t="s">
        <v>134</v>
      </c>
      <c r="C114" s="53">
        <v>-20285</v>
      </c>
      <c r="D114" s="53">
        <v>-20285</v>
      </c>
      <c r="E114" s="53">
        <v>-17448</v>
      </c>
      <c r="F114" s="53">
        <v>-12135</v>
      </c>
      <c r="G114" s="53">
        <v>-5493</v>
      </c>
      <c r="H114" s="53">
        <v>-1202</v>
      </c>
    </row>
    <row r="115" spans="1:8" x14ac:dyDescent="0.2">
      <c r="A115" s="32">
        <v>234</v>
      </c>
      <c r="B115" s="32" t="s">
        <v>135</v>
      </c>
      <c r="C115" s="53">
        <v>-171032</v>
      </c>
      <c r="D115" s="53">
        <v>-171032</v>
      </c>
      <c r="E115" s="53">
        <v>-139750</v>
      </c>
      <c r="F115" s="53">
        <v>-65843</v>
      </c>
      <c r="G115" s="53">
        <v>-21808</v>
      </c>
      <c r="H115" s="53">
        <v>-3760</v>
      </c>
    </row>
    <row r="116" spans="1:8" x14ac:dyDescent="0.2">
      <c r="A116" s="32">
        <v>236</v>
      </c>
      <c r="B116" s="32" t="s">
        <v>136</v>
      </c>
      <c r="C116" s="53">
        <v>-13409575</v>
      </c>
      <c r="D116" s="53">
        <v>-13409575</v>
      </c>
      <c r="E116" s="53">
        <v>-11153438</v>
      </c>
      <c r="F116" s="53">
        <v>-6156101</v>
      </c>
      <c r="G116" s="53">
        <v>-2354875</v>
      </c>
      <c r="H116" s="53">
        <v>-457456</v>
      </c>
    </row>
    <row r="117" spans="1:8" x14ac:dyDescent="0.2">
      <c r="A117" s="32">
        <v>238</v>
      </c>
      <c r="B117" s="32" t="s">
        <v>137</v>
      </c>
      <c r="C117" s="53">
        <v>-382001</v>
      </c>
      <c r="D117" s="53">
        <v>-382001</v>
      </c>
      <c r="E117" s="53">
        <v>-315678</v>
      </c>
      <c r="F117" s="53">
        <v>-178198</v>
      </c>
      <c r="G117" s="53">
        <v>-72562</v>
      </c>
      <c r="H117" s="53">
        <v>-15022</v>
      </c>
    </row>
    <row r="118" spans="1:8" x14ac:dyDescent="0.2">
      <c r="A118" s="32">
        <v>239</v>
      </c>
      <c r="B118" s="32" t="s">
        <v>138</v>
      </c>
      <c r="C118" s="53">
        <v>-66078</v>
      </c>
      <c r="D118" s="53">
        <v>-66078</v>
      </c>
      <c r="E118" s="53">
        <v>-53802</v>
      </c>
      <c r="F118" s="53">
        <v>-28423</v>
      </c>
      <c r="G118" s="53">
        <v>-9695</v>
      </c>
      <c r="H118" s="53">
        <v>-1603</v>
      </c>
    </row>
    <row r="119" spans="1:8" x14ac:dyDescent="0.2">
      <c r="A119" s="32">
        <v>241</v>
      </c>
      <c r="B119" s="32" t="s">
        <v>139</v>
      </c>
      <c r="C119" s="53">
        <v>-233221</v>
      </c>
      <c r="D119" s="53">
        <v>-233221</v>
      </c>
      <c r="E119" s="53">
        <v>-223493</v>
      </c>
      <c r="F119" s="53">
        <v>-150503</v>
      </c>
      <c r="G119" s="53">
        <v>-52048</v>
      </c>
      <c r="H119" s="53">
        <v>-8283</v>
      </c>
    </row>
    <row r="120" spans="1:8" x14ac:dyDescent="0.2">
      <c r="A120" s="32">
        <v>242</v>
      </c>
      <c r="B120" s="32" t="s">
        <v>140</v>
      </c>
      <c r="C120" s="53">
        <v>-1907634</v>
      </c>
      <c r="D120" s="53">
        <v>-1907634</v>
      </c>
      <c r="E120" s="53">
        <v>-1598148</v>
      </c>
      <c r="F120" s="53">
        <v>-890623</v>
      </c>
      <c r="G120" s="53">
        <v>-362017</v>
      </c>
      <c r="H120" s="53">
        <v>-75779</v>
      </c>
    </row>
    <row r="121" spans="1:8" x14ac:dyDescent="0.2">
      <c r="A121" s="32">
        <v>245</v>
      </c>
      <c r="B121" s="32" t="s">
        <v>141</v>
      </c>
      <c r="C121" s="53">
        <v>-85233</v>
      </c>
      <c r="D121" s="53">
        <v>-85233</v>
      </c>
      <c r="E121" s="53">
        <v>-71621</v>
      </c>
      <c r="F121" s="53">
        <v>-41644</v>
      </c>
      <c r="G121" s="53">
        <v>-19664</v>
      </c>
      <c r="H121" s="53">
        <v>-4720</v>
      </c>
    </row>
    <row r="122" spans="1:8" x14ac:dyDescent="0.2">
      <c r="A122" s="32">
        <v>246</v>
      </c>
      <c r="B122" s="32" t="s">
        <v>142</v>
      </c>
      <c r="C122" s="53">
        <v>-139</v>
      </c>
      <c r="D122" s="53">
        <v>-139</v>
      </c>
      <c r="E122" s="53">
        <v>-59</v>
      </c>
      <c r="F122" s="53">
        <v>0</v>
      </c>
      <c r="G122" s="53">
        <v>0</v>
      </c>
      <c r="H122" s="53">
        <v>0</v>
      </c>
    </row>
    <row r="123" spans="1:8" x14ac:dyDescent="0.2">
      <c r="A123" s="32">
        <v>247</v>
      </c>
      <c r="B123" s="32" t="s">
        <v>143</v>
      </c>
      <c r="C123" s="53">
        <v>-8247776</v>
      </c>
      <c r="D123" s="53">
        <v>-8247776</v>
      </c>
      <c r="E123" s="53">
        <v>-6778918</v>
      </c>
      <c r="F123" s="53">
        <v>-3645026</v>
      </c>
      <c r="G123" s="53">
        <v>-1354668</v>
      </c>
      <c r="H123" s="53">
        <v>-254867</v>
      </c>
    </row>
    <row r="124" spans="1:8" x14ac:dyDescent="0.2">
      <c r="A124" s="32">
        <v>261</v>
      </c>
      <c r="B124" s="32" t="s">
        <v>144</v>
      </c>
      <c r="C124" s="53">
        <v>-486980</v>
      </c>
      <c r="D124" s="53">
        <v>-486980</v>
      </c>
      <c r="E124" s="53">
        <v>-457215</v>
      </c>
      <c r="F124" s="53">
        <v>-301142</v>
      </c>
      <c r="G124" s="53">
        <v>-137868</v>
      </c>
      <c r="H124" s="53">
        <v>-31922</v>
      </c>
    </row>
    <row r="125" spans="1:8" x14ac:dyDescent="0.2">
      <c r="A125" s="32">
        <v>262</v>
      </c>
      <c r="B125" s="32" t="s">
        <v>145</v>
      </c>
      <c r="C125" s="53">
        <v>-1970971</v>
      </c>
      <c r="D125" s="53">
        <v>-1970971</v>
      </c>
      <c r="E125" s="53">
        <v>-1691251</v>
      </c>
      <c r="F125" s="53">
        <v>-1021368</v>
      </c>
      <c r="G125" s="53">
        <v>-438602</v>
      </c>
      <c r="H125" s="53">
        <v>-95275</v>
      </c>
    </row>
    <row r="126" spans="1:8" x14ac:dyDescent="0.2">
      <c r="A126" s="32">
        <v>263</v>
      </c>
      <c r="B126" s="32" t="s">
        <v>146</v>
      </c>
      <c r="C126" s="53">
        <v>-44949</v>
      </c>
      <c r="D126" s="53">
        <v>-44949</v>
      </c>
      <c r="E126" s="53">
        <v>-44256</v>
      </c>
      <c r="F126" s="53">
        <v>-33445</v>
      </c>
      <c r="G126" s="53">
        <v>-14866</v>
      </c>
      <c r="H126" s="53">
        <v>-3221</v>
      </c>
    </row>
    <row r="127" spans="1:8" x14ac:dyDescent="0.2">
      <c r="A127" s="32">
        <v>268</v>
      </c>
      <c r="B127" s="32" t="s">
        <v>147</v>
      </c>
      <c r="C127" s="53">
        <v>-713149</v>
      </c>
      <c r="D127" s="53">
        <v>-713149</v>
      </c>
      <c r="E127" s="53">
        <v>-609101</v>
      </c>
      <c r="F127" s="53">
        <v>-337846</v>
      </c>
      <c r="G127" s="53">
        <v>-131810</v>
      </c>
      <c r="H127" s="53">
        <v>-26590</v>
      </c>
    </row>
    <row r="128" spans="1:8" x14ac:dyDescent="0.2">
      <c r="A128" s="32">
        <v>270</v>
      </c>
      <c r="B128" s="32" t="s">
        <v>148</v>
      </c>
      <c r="C128" s="53">
        <v>47555</v>
      </c>
      <c r="D128" s="53">
        <v>47555</v>
      </c>
      <c r="E128" s="53">
        <v>83857</v>
      </c>
      <c r="F128" s="53">
        <v>46934</v>
      </c>
      <c r="G128" s="53">
        <v>3803</v>
      </c>
      <c r="H128" s="53">
        <v>-1889</v>
      </c>
    </row>
    <row r="129" spans="1:8" x14ac:dyDescent="0.2">
      <c r="A129" s="32">
        <v>275</v>
      </c>
      <c r="B129" s="32" t="s">
        <v>149</v>
      </c>
      <c r="C129" s="53">
        <v>-332496</v>
      </c>
      <c r="D129" s="53">
        <v>-332496</v>
      </c>
      <c r="E129" s="53">
        <v>-274496</v>
      </c>
      <c r="F129" s="53">
        <v>-153131</v>
      </c>
      <c r="G129" s="53">
        <v>-62120</v>
      </c>
      <c r="H129" s="53">
        <v>-12867</v>
      </c>
    </row>
    <row r="130" spans="1:8" x14ac:dyDescent="0.2">
      <c r="A130" s="32">
        <v>276</v>
      </c>
      <c r="B130" s="32" t="s">
        <v>150</v>
      </c>
      <c r="C130" s="53">
        <v>-509518</v>
      </c>
      <c r="D130" s="53">
        <v>-509518</v>
      </c>
      <c r="E130" s="53">
        <v>-410575</v>
      </c>
      <c r="F130" s="53">
        <v>-212292</v>
      </c>
      <c r="G130" s="53">
        <v>-96860</v>
      </c>
      <c r="H130" s="53">
        <v>-23139</v>
      </c>
    </row>
    <row r="131" spans="1:8" x14ac:dyDescent="0.2">
      <c r="A131" s="32">
        <v>277</v>
      </c>
      <c r="B131" s="32" t="s">
        <v>151</v>
      </c>
      <c r="C131" s="53">
        <v>-158311</v>
      </c>
      <c r="D131" s="53">
        <v>-158311</v>
      </c>
      <c r="E131" s="53">
        <v>-134875</v>
      </c>
      <c r="F131" s="53">
        <v>-76102</v>
      </c>
      <c r="G131" s="53">
        <v>-32227</v>
      </c>
      <c r="H131" s="53">
        <v>-7076</v>
      </c>
    </row>
    <row r="132" spans="1:8" x14ac:dyDescent="0.2">
      <c r="A132" s="32">
        <v>278</v>
      </c>
      <c r="B132" s="32" t="s">
        <v>152</v>
      </c>
      <c r="C132" s="53">
        <v>-232925</v>
      </c>
      <c r="D132" s="53">
        <v>-232925</v>
      </c>
      <c r="E132" s="53">
        <v>-185547</v>
      </c>
      <c r="F132" s="53">
        <v>-88586</v>
      </c>
      <c r="G132" s="53">
        <v>-32083</v>
      </c>
      <c r="H132" s="53">
        <v>-6131</v>
      </c>
    </row>
    <row r="133" spans="1:8" x14ac:dyDescent="0.2">
      <c r="A133" s="32">
        <v>279</v>
      </c>
      <c r="B133" s="32" t="s">
        <v>153</v>
      </c>
      <c r="C133" s="53">
        <v>-364154</v>
      </c>
      <c r="D133" s="53">
        <v>-364154</v>
      </c>
      <c r="E133" s="53">
        <v>-313835</v>
      </c>
      <c r="F133" s="53">
        <v>-187137</v>
      </c>
      <c r="G133" s="53">
        <v>-79460</v>
      </c>
      <c r="H133" s="53">
        <v>-17173</v>
      </c>
    </row>
    <row r="134" spans="1:8" x14ac:dyDescent="0.2">
      <c r="A134" s="32">
        <v>280</v>
      </c>
      <c r="B134" s="32" t="s">
        <v>154</v>
      </c>
      <c r="C134" s="53">
        <v>-3846730</v>
      </c>
      <c r="D134" s="53">
        <v>-3846730</v>
      </c>
      <c r="E134" s="53">
        <v>-3165568</v>
      </c>
      <c r="F134" s="53">
        <v>-1652862</v>
      </c>
      <c r="G134" s="53">
        <v>-659129</v>
      </c>
      <c r="H134" s="53">
        <v>-138035</v>
      </c>
    </row>
    <row r="135" spans="1:8" x14ac:dyDescent="0.2">
      <c r="A135" s="32">
        <v>282</v>
      </c>
      <c r="B135" s="32" t="s">
        <v>155</v>
      </c>
      <c r="C135" s="53">
        <v>-407095</v>
      </c>
      <c r="D135" s="53">
        <v>-407095</v>
      </c>
      <c r="E135" s="53">
        <v>-342061</v>
      </c>
      <c r="F135" s="53">
        <v>-209234</v>
      </c>
      <c r="G135" s="53">
        <v>-92966</v>
      </c>
      <c r="H135" s="53">
        <v>-20658</v>
      </c>
    </row>
    <row r="136" spans="1:8" x14ac:dyDescent="0.2">
      <c r="A136" s="32">
        <v>283</v>
      </c>
      <c r="B136" s="32" t="s">
        <v>156</v>
      </c>
      <c r="C136" s="53">
        <v>-1130927</v>
      </c>
      <c r="D136" s="53">
        <v>-1130927</v>
      </c>
      <c r="E136" s="53">
        <v>-951858</v>
      </c>
      <c r="F136" s="53">
        <v>-531424</v>
      </c>
      <c r="G136" s="53">
        <v>-221752</v>
      </c>
      <c r="H136" s="53">
        <v>-47886</v>
      </c>
    </row>
    <row r="137" spans="1:8" x14ac:dyDescent="0.2">
      <c r="A137" s="32">
        <v>284</v>
      </c>
      <c r="B137" s="32" t="s">
        <v>157</v>
      </c>
      <c r="C137" s="53">
        <v>-133874</v>
      </c>
      <c r="D137" s="53">
        <v>-133874</v>
      </c>
      <c r="E137" s="53">
        <v>-117899</v>
      </c>
      <c r="F137" s="53">
        <v>-66082</v>
      </c>
      <c r="G137" s="53">
        <v>-24048</v>
      </c>
      <c r="H137" s="53">
        <v>-4473</v>
      </c>
    </row>
    <row r="138" spans="1:8" x14ac:dyDescent="0.2">
      <c r="A138" s="32">
        <v>285</v>
      </c>
      <c r="B138" s="32" t="s">
        <v>158</v>
      </c>
      <c r="C138" s="53">
        <v>-403475</v>
      </c>
      <c r="D138" s="53">
        <v>-403475</v>
      </c>
      <c r="E138" s="53">
        <v>-349707</v>
      </c>
      <c r="F138" s="53">
        <v>-191478</v>
      </c>
      <c r="G138" s="53">
        <v>-64715</v>
      </c>
      <c r="H138" s="53">
        <v>-10764</v>
      </c>
    </row>
    <row r="139" spans="1:8" x14ac:dyDescent="0.2">
      <c r="A139" s="32">
        <v>286</v>
      </c>
      <c r="B139" s="32" t="s">
        <v>159</v>
      </c>
      <c r="C139" s="53">
        <v>-640265</v>
      </c>
      <c r="D139" s="53">
        <v>-640265</v>
      </c>
      <c r="E139" s="53">
        <v>-531445</v>
      </c>
      <c r="F139" s="53">
        <v>-297394</v>
      </c>
      <c r="G139" s="53">
        <v>-115324</v>
      </c>
      <c r="H139" s="53">
        <v>-22614</v>
      </c>
    </row>
    <row r="140" spans="1:8" x14ac:dyDescent="0.2">
      <c r="A140" s="32">
        <v>287</v>
      </c>
      <c r="B140" s="32" t="s">
        <v>160</v>
      </c>
      <c r="C140" s="53">
        <v>-178204</v>
      </c>
      <c r="D140" s="53">
        <v>-178204</v>
      </c>
      <c r="E140" s="53">
        <v>-156041</v>
      </c>
      <c r="F140" s="53">
        <v>-97215</v>
      </c>
      <c r="G140" s="53">
        <v>-49906</v>
      </c>
      <c r="H140" s="53">
        <v>-12725</v>
      </c>
    </row>
    <row r="141" spans="1:8" x14ac:dyDescent="0.2">
      <c r="A141" s="32">
        <v>288</v>
      </c>
      <c r="B141" s="32" t="s">
        <v>161</v>
      </c>
      <c r="C141" s="53">
        <v>-291378</v>
      </c>
      <c r="D141" s="53">
        <v>-291378</v>
      </c>
      <c r="E141" s="53">
        <v>-249639</v>
      </c>
      <c r="F141" s="53">
        <v>-143605</v>
      </c>
      <c r="G141" s="53">
        <v>-52625</v>
      </c>
      <c r="H141" s="53">
        <v>-9566</v>
      </c>
    </row>
    <row r="142" spans="1:8" x14ac:dyDescent="0.2">
      <c r="A142" s="32">
        <v>290</v>
      </c>
      <c r="B142" s="32" t="s">
        <v>162</v>
      </c>
      <c r="C142" s="53">
        <v>-695969</v>
      </c>
      <c r="D142" s="53">
        <v>-695969</v>
      </c>
      <c r="E142" s="53">
        <v>-582306</v>
      </c>
      <c r="F142" s="53">
        <v>-292533</v>
      </c>
      <c r="G142" s="53">
        <v>-110906</v>
      </c>
      <c r="H142" s="53">
        <v>-22549</v>
      </c>
    </row>
    <row r="143" spans="1:8" x14ac:dyDescent="0.2">
      <c r="A143" s="32">
        <v>291</v>
      </c>
      <c r="B143" s="32" t="s">
        <v>163</v>
      </c>
      <c r="C143" s="53">
        <v>-462260</v>
      </c>
      <c r="D143" s="53">
        <v>-462260</v>
      </c>
      <c r="E143" s="53">
        <v>-373700</v>
      </c>
      <c r="F143" s="53">
        <v>-184639</v>
      </c>
      <c r="G143" s="53">
        <v>-78221</v>
      </c>
      <c r="H143" s="53">
        <v>-17784</v>
      </c>
    </row>
    <row r="144" spans="1:8" x14ac:dyDescent="0.2">
      <c r="A144" s="32">
        <v>292</v>
      </c>
      <c r="B144" s="32" t="s">
        <v>164</v>
      </c>
      <c r="C144" s="53">
        <v>-348592</v>
      </c>
      <c r="D144" s="53">
        <v>-348592</v>
      </c>
      <c r="E144" s="53">
        <v>-284858</v>
      </c>
      <c r="F144" s="53">
        <v>-147962</v>
      </c>
      <c r="G144" s="53">
        <v>-53440</v>
      </c>
      <c r="H144" s="53">
        <v>-9816</v>
      </c>
    </row>
    <row r="145" spans="1:8" x14ac:dyDescent="0.2">
      <c r="A145" s="32">
        <v>293</v>
      </c>
      <c r="B145" s="32" t="s">
        <v>165</v>
      </c>
      <c r="C145" s="53">
        <v>-881218</v>
      </c>
      <c r="D145" s="53">
        <v>-881218</v>
      </c>
      <c r="E145" s="53">
        <v>-789932</v>
      </c>
      <c r="F145" s="53">
        <v>-518276</v>
      </c>
      <c r="G145" s="53">
        <v>-262661</v>
      </c>
      <c r="H145" s="53">
        <v>-65727</v>
      </c>
    </row>
    <row r="146" spans="1:8" x14ac:dyDescent="0.2">
      <c r="A146" s="32">
        <v>294</v>
      </c>
      <c r="B146" s="32" t="s">
        <v>166</v>
      </c>
      <c r="C146" s="53">
        <v>-316091</v>
      </c>
      <c r="D146" s="53">
        <v>-316091</v>
      </c>
      <c r="E146" s="53">
        <v>-276951</v>
      </c>
      <c r="F146" s="53">
        <v>-145289</v>
      </c>
      <c r="G146" s="53">
        <v>-47024</v>
      </c>
      <c r="H146" s="53">
        <v>-7570</v>
      </c>
    </row>
    <row r="147" spans="1:8" x14ac:dyDescent="0.2">
      <c r="A147" s="32">
        <v>295</v>
      </c>
      <c r="B147" s="32" t="s">
        <v>167</v>
      </c>
      <c r="C147" s="53">
        <v>-2290813</v>
      </c>
      <c r="D147" s="53">
        <v>-2290813</v>
      </c>
      <c r="E147" s="53">
        <v>-2004692</v>
      </c>
      <c r="F147" s="53">
        <v>-1229300</v>
      </c>
      <c r="G147" s="53">
        <v>-500222</v>
      </c>
      <c r="H147" s="53">
        <v>-102323</v>
      </c>
    </row>
    <row r="148" spans="1:8" x14ac:dyDescent="0.2">
      <c r="A148" s="32">
        <v>296</v>
      </c>
      <c r="B148" s="32" t="s">
        <v>168</v>
      </c>
      <c r="C148" s="53">
        <v>-283611</v>
      </c>
      <c r="D148" s="53">
        <v>-283611</v>
      </c>
      <c r="E148" s="53">
        <v>-246470</v>
      </c>
      <c r="F148" s="53">
        <v>-141995</v>
      </c>
      <c r="G148" s="53">
        <v>-56230</v>
      </c>
      <c r="H148" s="53">
        <v>-11432</v>
      </c>
    </row>
    <row r="149" spans="1:8" x14ac:dyDescent="0.2">
      <c r="A149" s="32">
        <v>297</v>
      </c>
      <c r="B149" s="32" t="s">
        <v>169</v>
      </c>
      <c r="C149" s="53">
        <v>-496398</v>
      </c>
      <c r="D149" s="53">
        <v>-496398</v>
      </c>
      <c r="E149" s="53">
        <v>-424101</v>
      </c>
      <c r="F149" s="53">
        <v>-222603</v>
      </c>
      <c r="G149" s="53">
        <v>-76907</v>
      </c>
      <c r="H149" s="53">
        <v>-13546</v>
      </c>
    </row>
    <row r="150" spans="1:8" x14ac:dyDescent="0.2">
      <c r="A150" s="32">
        <v>298</v>
      </c>
      <c r="B150" s="32" t="s">
        <v>170</v>
      </c>
      <c r="C150" s="53">
        <v>-571296</v>
      </c>
      <c r="D150" s="53">
        <v>-571296</v>
      </c>
      <c r="E150" s="53">
        <v>-488874</v>
      </c>
      <c r="F150" s="53">
        <v>-250933</v>
      </c>
      <c r="G150" s="53">
        <v>-96399</v>
      </c>
      <c r="H150" s="53">
        <v>-19937</v>
      </c>
    </row>
    <row r="151" spans="1:8" x14ac:dyDescent="0.2">
      <c r="A151" s="32">
        <v>299</v>
      </c>
      <c r="B151" s="32" t="s">
        <v>171</v>
      </c>
      <c r="C151" s="53">
        <v>-307192</v>
      </c>
      <c r="D151" s="53">
        <v>-307192</v>
      </c>
      <c r="E151" s="53">
        <v>-253278</v>
      </c>
      <c r="F151" s="53">
        <v>-143753</v>
      </c>
      <c r="G151" s="53">
        <v>-62243</v>
      </c>
      <c r="H151" s="53">
        <v>-13752</v>
      </c>
    </row>
    <row r="152" spans="1:8" x14ac:dyDescent="0.2">
      <c r="A152" s="32">
        <v>301</v>
      </c>
      <c r="B152" s="32" t="s">
        <v>172</v>
      </c>
      <c r="C152" s="53">
        <v>-1069636</v>
      </c>
      <c r="D152" s="53">
        <v>-1069636</v>
      </c>
      <c r="E152" s="53">
        <v>-897430</v>
      </c>
      <c r="F152" s="53">
        <v>-494236</v>
      </c>
      <c r="G152" s="53">
        <v>-193056</v>
      </c>
      <c r="H152" s="53">
        <v>-38770</v>
      </c>
    </row>
    <row r="153" spans="1:8" x14ac:dyDescent="0.2">
      <c r="A153" s="32">
        <v>305</v>
      </c>
      <c r="B153" s="32" t="s">
        <v>173</v>
      </c>
      <c r="C153" s="53">
        <v>0</v>
      </c>
      <c r="D153" s="53">
        <v>0</v>
      </c>
      <c r="E153" s="53">
        <v>0</v>
      </c>
      <c r="F153" s="53">
        <v>0</v>
      </c>
      <c r="G153" s="53">
        <v>0</v>
      </c>
      <c r="H153" s="53">
        <v>0</v>
      </c>
    </row>
    <row r="154" spans="1:8" x14ac:dyDescent="0.2">
      <c r="A154" s="32">
        <v>310</v>
      </c>
      <c r="B154" s="32" t="s">
        <v>174</v>
      </c>
      <c r="C154" s="53">
        <v>-230658</v>
      </c>
      <c r="D154" s="53">
        <v>-230658</v>
      </c>
      <c r="E154" s="53">
        <v>-193910</v>
      </c>
      <c r="F154" s="53">
        <v>-117704</v>
      </c>
      <c r="G154" s="53">
        <v>-27580</v>
      </c>
      <c r="H154" s="53">
        <v>-451</v>
      </c>
    </row>
    <row r="155" spans="1:8" x14ac:dyDescent="0.2">
      <c r="A155" s="32">
        <v>311</v>
      </c>
      <c r="B155" s="32" t="s">
        <v>175</v>
      </c>
      <c r="C155" s="53">
        <v>0</v>
      </c>
      <c r="D155" s="53">
        <v>0</v>
      </c>
      <c r="E155" s="53">
        <v>0</v>
      </c>
      <c r="F155" s="53">
        <v>0</v>
      </c>
      <c r="G155" s="53">
        <v>0</v>
      </c>
      <c r="H155" s="53">
        <v>0</v>
      </c>
    </row>
    <row r="156" spans="1:8" x14ac:dyDescent="0.2">
      <c r="A156" s="32">
        <v>319</v>
      </c>
      <c r="B156" s="32" t="s">
        <v>176</v>
      </c>
      <c r="C156" s="53">
        <v>0</v>
      </c>
      <c r="D156" s="53">
        <v>0</v>
      </c>
      <c r="E156" s="53">
        <v>0</v>
      </c>
      <c r="F156" s="53">
        <v>0</v>
      </c>
      <c r="G156" s="53">
        <v>0</v>
      </c>
      <c r="H156" s="53">
        <v>0</v>
      </c>
    </row>
    <row r="157" spans="1:8" x14ac:dyDescent="0.2">
      <c r="A157" s="32">
        <v>320</v>
      </c>
      <c r="B157" s="32" t="s">
        <v>177</v>
      </c>
      <c r="C157" s="53">
        <v>-152759</v>
      </c>
      <c r="D157" s="53">
        <v>-152759</v>
      </c>
      <c r="E157" s="53">
        <v>-124110</v>
      </c>
      <c r="F157" s="53">
        <v>-70368</v>
      </c>
      <c r="G157" s="53">
        <v>-34125</v>
      </c>
      <c r="H157" s="53">
        <v>-8349</v>
      </c>
    </row>
    <row r="158" spans="1:8" x14ac:dyDescent="0.2">
      <c r="A158" s="32">
        <v>325</v>
      </c>
      <c r="B158" s="32" t="s">
        <v>178</v>
      </c>
      <c r="C158" s="53">
        <v>0</v>
      </c>
      <c r="D158" s="53">
        <v>0</v>
      </c>
      <c r="E158" s="53">
        <v>0</v>
      </c>
      <c r="F158" s="53">
        <v>0</v>
      </c>
      <c r="G158" s="53">
        <v>0</v>
      </c>
      <c r="H158" s="53">
        <v>0</v>
      </c>
    </row>
    <row r="159" spans="1:8" x14ac:dyDescent="0.2">
      <c r="A159" s="32">
        <v>326</v>
      </c>
      <c r="B159" s="32" t="s">
        <v>179</v>
      </c>
      <c r="C159" s="53">
        <v>0</v>
      </c>
      <c r="D159" s="53">
        <v>0</v>
      </c>
      <c r="E159" s="53">
        <v>0</v>
      </c>
      <c r="F159" s="53">
        <v>0</v>
      </c>
      <c r="G159" s="53">
        <v>0</v>
      </c>
      <c r="H159" s="53">
        <v>0</v>
      </c>
    </row>
    <row r="160" spans="1:8" x14ac:dyDescent="0.2">
      <c r="A160" s="32">
        <v>330</v>
      </c>
      <c r="B160" s="32" t="s">
        <v>180</v>
      </c>
      <c r="C160" s="53">
        <v>-2781</v>
      </c>
      <c r="D160" s="53">
        <v>-2781</v>
      </c>
      <c r="E160" s="53">
        <v>-2366</v>
      </c>
      <c r="F160" s="53">
        <v>565</v>
      </c>
      <c r="G160" s="53">
        <v>1031</v>
      </c>
      <c r="H160" s="53">
        <v>332</v>
      </c>
    </row>
    <row r="161" spans="1:8" x14ac:dyDescent="0.2">
      <c r="A161" s="32">
        <v>350</v>
      </c>
      <c r="B161" s="32" t="s">
        <v>181</v>
      </c>
      <c r="C161" s="53">
        <v>-58693</v>
      </c>
      <c r="D161" s="53">
        <v>-58693</v>
      </c>
      <c r="E161" s="53">
        <v>-50030</v>
      </c>
      <c r="F161" s="53">
        <v>-25449</v>
      </c>
      <c r="G161" s="53">
        <v>-10630</v>
      </c>
      <c r="H161" s="53">
        <v>-2417</v>
      </c>
    </row>
    <row r="162" spans="1:8" x14ac:dyDescent="0.2">
      <c r="A162" s="32">
        <v>360</v>
      </c>
      <c r="B162" s="32" t="s">
        <v>182</v>
      </c>
      <c r="C162" s="53">
        <v>-45894</v>
      </c>
      <c r="D162" s="53">
        <v>-45894</v>
      </c>
      <c r="E162" s="53">
        <v>-37696</v>
      </c>
      <c r="F162" s="53">
        <v>-35827</v>
      </c>
      <c r="G162" s="53">
        <v>-18284</v>
      </c>
      <c r="H162" s="53">
        <v>-4115</v>
      </c>
    </row>
    <row r="163" spans="1:8" x14ac:dyDescent="0.2">
      <c r="A163" s="32">
        <v>400</v>
      </c>
      <c r="B163" s="32" t="s">
        <v>183</v>
      </c>
      <c r="C163" s="53">
        <v>1605</v>
      </c>
      <c r="D163" s="53">
        <v>1605</v>
      </c>
      <c r="E163" s="53">
        <v>-2756</v>
      </c>
      <c r="F163" s="53">
        <v>-11984</v>
      </c>
      <c r="G163" s="53">
        <v>-18596</v>
      </c>
      <c r="H163" s="53">
        <v>-6912</v>
      </c>
    </row>
    <row r="164" spans="1:8" x14ac:dyDescent="0.2">
      <c r="A164" s="32">
        <v>402</v>
      </c>
      <c r="B164" s="32" t="s">
        <v>184</v>
      </c>
      <c r="C164" s="53">
        <v>-379516</v>
      </c>
      <c r="D164" s="53">
        <v>-379516</v>
      </c>
      <c r="E164" s="53">
        <v>-313812</v>
      </c>
      <c r="F164" s="53">
        <v>-161594</v>
      </c>
      <c r="G164" s="53">
        <v>-57978</v>
      </c>
      <c r="H164" s="53">
        <v>-10700</v>
      </c>
    </row>
    <row r="165" spans="1:8" x14ac:dyDescent="0.2">
      <c r="A165" s="32">
        <v>403</v>
      </c>
      <c r="B165" s="32" t="s">
        <v>185</v>
      </c>
      <c r="C165" s="53">
        <v>-1097069</v>
      </c>
      <c r="D165" s="53">
        <v>-1097069</v>
      </c>
      <c r="E165" s="53">
        <v>-939817</v>
      </c>
      <c r="F165" s="53">
        <v>-560827</v>
      </c>
      <c r="G165" s="53">
        <v>-244505</v>
      </c>
      <c r="H165" s="53">
        <v>-54205</v>
      </c>
    </row>
    <row r="166" spans="1:8" x14ac:dyDescent="0.2">
      <c r="A166" s="32">
        <v>405</v>
      </c>
      <c r="B166" s="32" t="s">
        <v>186</v>
      </c>
      <c r="C166" s="53">
        <v>-5771</v>
      </c>
      <c r="D166" s="53">
        <v>-5771</v>
      </c>
      <c r="E166" s="53">
        <v>-3605</v>
      </c>
      <c r="F166" s="53">
        <v>-2184</v>
      </c>
      <c r="G166" s="53">
        <v>-644</v>
      </c>
      <c r="H166" s="53">
        <v>-43</v>
      </c>
    </row>
    <row r="167" spans="1:8" x14ac:dyDescent="0.2">
      <c r="A167" s="32">
        <v>407</v>
      </c>
      <c r="B167" s="32" t="s">
        <v>187</v>
      </c>
      <c r="C167" s="53">
        <v>-12921</v>
      </c>
      <c r="D167" s="53">
        <v>-12921</v>
      </c>
      <c r="E167" s="53">
        <v>-10248</v>
      </c>
      <c r="F167" s="53">
        <v>-6005</v>
      </c>
      <c r="G167" s="53">
        <v>-1709</v>
      </c>
      <c r="H167" s="53">
        <v>-151</v>
      </c>
    </row>
    <row r="168" spans="1:8" x14ac:dyDescent="0.2">
      <c r="A168" s="32">
        <v>408</v>
      </c>
      <c r="B168" s="32" t="s">
        <v>188</v>
      </c>
      <c r="C168" s="53">
        <v>0</v>
      </c>
      <c r="D168" s="53">
        <v>0</v>
      </c>
      <c r="E168" s="53">
        <v>0</v>
      </c>
      <c r="F168" s="53">
        <v>0</v>
      </c>
      <c r="G168" s="53">
        <v>0</v>
      </c>
      <c r="H168" s="53">
        <v>0</v>
      </c>
    </row>
    <row r="169" spans="1:8" x14ac:dyDescent="0.2">
      <c r="A169" s="32">
        <v>409</v>
      </c>
      <c r="B169" s="32" t="s">
        <v>189</v>
      </c>
      <c r="C169" s="53">
        <v>-510041</v>
      </c>
      <c r="D169" s="53">
        <v>-510041</v>
      </c>
      <c r="E169" s="53">
        <v>-428668</v>
      </c>
      <c r="F169" s="53">
        <v>-241487</v>
      </c>
      <c r="G169" s="53">
        <v>-89443</v>
      </c>
      <c r="H169" s="53">
        <v>-16525</v>
      </c>
    </row>
    <row r="170" spans="1:8" x14ac:dyDescent="0.2">
      <c r="A170" s="32">
        <v>411</v>
      </c>
      <c r="B170" s="32" t="s">
        <v>190</v>
      </c>
      <c r="C170" s="53">
        <v>-614053</v>
      </c>
      <c r="D170" s="53">
        <v>-614053</v>
      </c>
      <c r="E170" s="53">
        <v>-515239</v>
      </c>
      <c r="F170" s="53">
        <v>-274417</v>
      </c>
      <c r="G170" s="53">
        <v>-100545</v>
      </c>
      <c r="H170" s="53">
        <v>-18900</v>
      </c>
    </row>
    <row r="171" spans="1:8" x14ac:dyDescent="0.2">
      <c r="A171" s="32">
        <v>413</v>
      </c>
      <c r="B171" s="32" t="s">
        <v>191</v>
      </c>
      <c r="C171" s="53">
        <v>-18772</v>
      </c>
      <c r="D171" s="53">
        <v>-18772</v>
      </c>
      <c r="E171" s="53">
        <v>-15841</v>
      </c>
      <c r="F171" s="53">
        <v>-9238</v>
      </c>
      <c r="G171" s="53">
        <v>-1049</v>
      </c>
      <c r="H171" s="53">
        <v>455</v>
      </c>
    </row>
    <row r="172" spans="1:8" x14ac:dyDescent="0.2">
      <c r="A172" s="32">
        <v>417</v>
      </c>
      <c r="B172" s="32" t="s">
        <v>192</v>
      </c>
      <c r="C172" s="53">
        <v>-10423</v>
      </c>
      <c r="D172" s="53">
        <v>-10423</v>
      </c>
      <c r="E172" s="53">
        <v>-8297</v>
      </c>
      <c r="F172" s="53">
        <v>-5934</v>
      </c>
      <c r="G172" s="53">
        <v>-2387</v>
      </c>
      <c r="H172" s="53">
        <v>-432</v>
      </c>
    </row>
    <row r="173" spans="1:8" x14ac:dyDescent="0.2">
      <c r="A173" s="32">
        <v>423</v>
      </c>
      <c r="B173" s="32" t="s">
        <v>193</v>
      </c>
      <c r="C173" s="53">
        <v>-77222</v>
      </c>
      <c r="D173" s="53">
        <v>-77222</v>
      </c>
      <c r="E173" s="53">
        <v>-60659</v>
      </c>
      <c r="F173" s="53">
        <v>-34558</v>
      </c>
      <c r="G173" s="53">
        <v>-13729</v>
      </c>
      <c r="H173" s="53">
        <v>-2671</v>
      </c>
    </row>
    <row r="174" spans="1:8" x14ac:dyDescent="0.2">
      <c r="A174" s="32">
        <v>425</v>
      </c>
      <c r="B174" s="32" t="s">
        <v>194</v>
      </c>
      <c r="C174" s="53">
        <v>-238424</v>
      </c>
      <c r="D174" s="53">
        <v>-238424</v>
      </c>
      <c r="E174" s="53">
        <v>-194600</v>
      </c>
      <c r="F174" s="53">
        <v>-116572</v>
      </c>
      <c r="G174" s="53">
        <v>-49512</v>
      </c>
      <c r="H174" s="53">
        <v>-10429</v>
      </c>
    </row>
    <row r="175" spans="1:8" x14ac:dyDescent="0.2">
      <c r="A175" s="32">
        <v>440</v>
      </c>
      <c r="B175" s="32" t="s">
        <v>195</v>
      </c>
      <c r="C175" s="53">
        <v>-1973518</v>
      </c>
      <c r="D175" s="53">
        <v>-1973518</v>
      </c>
      <c r="E175" s="53">
        <v>-1645615</v>
      </c>
      <c r="F175" s="53">
        <v>-928568</v>
      </c>
      <c r="G175" s="53">
        <v>-379584</v>
      </c>
      <c r="H175" s="53">
        <v>-79329</v>
      </c>
    </row>
    <row r="176" spans="1:8" x14ac:dyDescent="0.2">
      <c r="A176" s="32">
        <v>450</v>
      </c>
      <c r="B176" s="32" t="s">
        <v>196</v>
      </c>
      <c r="C176" s="53">
        <v>0</v>
      </c>
      <c r="D176" s="53">
        <v>0</v>
      </c>
      <c r="E176" s="53">
        <v>0</v>
      </c>
      <c r="F176" s="53">
        <v>0</v>
      </c>
      <c r="G176" s="53">
        <v>0</v>
      </c>
      <c r="H176" s="53">
        <v>0</v>
      </c>
    </row>
    <row r="177" spans="1:8" x14ac:dyDescent="0.2">
      <c r="A177" s="32">
        <v>451</v>
      </c>
      <c r="B177" s="32" t="s">
        <v>197</v>
      </c>
      <c r="C177" s="53">
        <v>0</v>
      </c>
      <c r="D177" s="53">
        <v>0</v>
      </c>
      <c r="E177" s="53">
        <v>0</v>
      </c>
      <c r="F177" s="53">
        <v>0</v>
      </c>
      <c r="G177" s="53">
        <v>0</v>
      </c>
      <c r="H177" s="53">
        <v>0</v>
      </c>
    </row>
    <row r="178" spans="1:8" x14ac:dyDescent="0.2">
      <c r="A178" s="32">
        <v>452</v>
      </c>
      <c r="B178" s="32" t="s">
        <v>198</v>
      </c>
      <c r="C178" s="53">
        <v>0</v>
      </c>
      <c r="D178" s="53">
        <v>0</v>
      </c>
      <c r="E178" s="53">
        <v>0</v>
      </c>
      <c r="F178" s="53">
        <v>0</v>
      </c>
      <c r="G178" s="53">
        <v>0</v>
      </c>
      <c r="H178" s="53">
        <v>0</v>
      </c>
    </row>
    <row r="179" spans="1:8" x14ac:dyDescent="0.2">
      <c r="A179" s="32">
        <v>453</v>
      </c>
      <c r="B179" s="32" t="s">
        <v>199</v>
      </c>
      <c r="C179" s="53">
        <v>0</v>
      </c>
      <c r="D179" s="53">
        <v>0</v>
      </c>
      <c r="E179" s="53">
        <v>0</v>
      </c>
      <c r="F179" s="53">
        <v>0</v>
      </c>
      <c r="G179" s="53">
        <v>0</v>
      </c>
      <c r="H179" s="53">
        <v>0</v>
      </c>
    </row>
    <row r="180" spans="1:8" x14ac:dyDescent="0.2">
      <c r="A180" s="32">
        <v>454</v>
      </c>
      <c r="B180" s="32" t="s">
        <v>200</v>
      </c>
      <c r="C180" s="53">
        <v>-4462</v>
      </c>
      <c r="D180" s="53">
        <v>-4462</v>
      </c>
      <c r="E180" s="53">
        <v>-3132</v>
      </c>
      <c r="F180" s="53">
        <v>-2729</v>
      </c>
      <c r="G180" s="53">
        <v>-2036</v>
      </c>
      <c r="H180" s="53">
        <v>-600</v>
      </c>
    </row>
    <row r="181" spans="1:8" x14ac:dyDescent="0.2">
      <c r="A181" s="32">
        <v>501</v>
      </c>
      <c r="B181" s="32" t="s">
        <v>201</v>
      </c>
      <c r="C181" s="53">
        <v>-18568987</v>
      </c>
      <c r="D181" s="53">
        <v>-18568987</v>
      </c>
      <c r="E181" s="53">
        <v>-15921652</v>
      </c>
      <c r="F181" s="53">
        <v>-9392190</v>
      </c>
      <c r="G181" s="53">
        <v>-3938768</v>
      </c>
      <c r="H181" s="53">
        <v>-841592</v>
      </c>
    </row>
    <row r="182" spans="1:8" x14ac:dyDescent="0.2">
      <c r="A182" s="32">
        <v>502</v>
      </c>
      <c r="B182" s="32" t="s">
        <v>202</v>
      </c>
      <c r="C182" s="53">
        <v>0</v>
      </c>
      <c r="D182" s="53">
        <v>0</v>
      </c>
      <c r="E182" s="53">
        <v>0</v>
      </c>
      <c r="F182" s="53">
        <v>0</v>
      </c>
      <c r="G182" s="53">
        <v>0</v>
      </c>
      <c r="H182" s="53">
        <v>0</v>
      </c>
    </row>
    <row r="183" spans="1:8" x14ac:dyDescent="0.2">
      <c r="A183" s="32">
        <v>505</v>
      </c>
      <c r="B183" s="32" t="s">
        <v>203</v>
      </c>
      <c r="C183" s="53">
        <v>-105520</v>
      </c>
      <c r="D183" s="53">
        <v>-105520</v>
      </c>
      <c r="E183" s="53">
        <v>-93516</v>
      </c>
      <c r="F183" s="53">
        <v>-55063</v>
      </c>
      <c r="G183" s="53">
        <v>-12644</v>
      </c>
      <c r="H183" s="53">
        <v>-276</v>
      </c>
    </row>
    <row r="184" spans="1:8" x14ac:dyDescent="0.2">
      <c r="A184" s="32">
        <v>506</v>
      </c>
      <c r="B184" s="32" t="s">
        <v>204</v>
      </c>
      <c r="C184" s="53">
        <v>-51229</v>
      </c>
      <c r="D184" s="53">
        <v>-51229</v>
      </c>
      <c r="E184" s="53">
        <v>-46520</v>
      </c>
      <c r="F184" s="53">
        <v>-28036</v>
      </c>
      <c r="G184" s="53">
        <v>-10489</v>
      </c>
      <c r="H184" s="53">
        <v>-1976</v>
      </c>
    </row>
    <row r="185" spans="1:8" x14ac:dyDescent="0.2">
      <c r="A185" s="32">
        <v>507</v>
      </c>
      <c r="B185" s="32" t="s">
        <v>205</v>
      </c>
      <c r="C185" s="53">
        <v>0</v>
      </c>
      <c r="D185" s="53">
        <v>0</v>
      </c>
      <c r="E185" s="53">
        <v>0</v>
      </c>
      <c r="F185" s="53">
        <v>0</v>
      </c>
      <c r="G185" s="53">
        <v>0</v>
      </c>
      <c r="H185" s="53">
        <v>0</v>
      </c>
    </row>
    <row r="186" spans="1:8" x14ac:dyDescent="0.2">
      <c r="A186" s="32">
        <v>601</v>
      </c>
      <c r="B186" s="32" t="s">
        <v>206</v>
      </c>
      <c r="C186" s="53">
        <v>-7411752</v>
      </c>
      <c r="D186" s="53">
        <v>-7411752</v>
      </c>
      <c r="E186" s="53">
        <v>-6180010</v>
      </c>
      <c r="F186" s="53">
        <v>-3438980</v>
      </c>
      <c r="G186" s="53">
        <v>-1397257</v>
      </c>
      <c r="H186" s="53">
        <v>-291838</v>
      </c>
    </row>
    <row r="187" spans="1:8" x14ac:dyDescent="0.2">
      <c r="A187" s="32">
        <v>602</v>
      </c>
      <c r="B187" s="32" t="s">
        <v>207</v>
      </c>
      <c r="C187" s="53">
        <v>-880283</v>
      </c>
      <c r="D187" s="53">
        <v>-880283</v>
      </c>
      <c r="E187" s="53">
        <v>-729525</v>
      </c>
      <c r="F187" s="53">
        <v>-396545</v>
      </c>
      <c r="G187" s="53">
        <v>-135604</v>
      </c>
      <c r="H187" s="53">
        <v>-22360</v>
      </c>
    </row>
    <row r="188" spans="1:8" x14ac:dyDescent="0.2">
      <c r="A188" s="32">
        <v>606</v>
      </c>
      <c r="B188" s="32" t="s">
        <v>208</v>
      </c>
      <c r="C188" s="53">
        <v>-21319</v>
      </c>
      <c r="D188" s="53">
        <v>-21319</v>
      </c>
      <c r="E188" s="53">
        <v>-15738</v>
      </c>
      <c r="F188" s="53">
        <v>-9844</v>
      </c>
      <c r="G188" s="53">
        <v>-5503</v>
      </c>
      <c r="H188" s="53">
        <v>-1424</v>
      </c>
    </row>
    <row r="189" spans="1:8" x14ac:dyDescent="0.2">
      <c r="A189" s="32">
        <v>701</v>
      </c>
      <c r="B189" s="32" t="s">
        <v>209</v>
      </c>
      <c r="C189" s="53">
        <v>-733160</v>
      </c>
      <c r="D189" s="53">
        <v>-733160</v>
      </c>
      <c r="E189" s="53">
        <v>-622135</v>
      </c>
      <c r="F189" s="53">
        <v>-357935</v>
      </c>
      <c r="G189" s="53">
        <v>-146072</v>
      </c>
      <c r="H189" s="53">
        <v>-30448</v>
      </c>
    </row>
    <row r="190" spans="1:8" x14ac:dyDescent="0.2">
      <c r="A190" s="32">
        <v>702</v>
      </c>
      <c r="B190" s="32" t="s">
        <v>210</v>
      </c>
      <c r="C190" s="53">
        <v>-510435</v>
      </c>
      <c r="D190" s="53">
        <v>-510435</v>
      </c>
      <c r="E190" s="53">
        <v>-448427</v>
      </c>
      <c r="F190" s="53">
        <v>-283059</v>
      </c>
      <c r="G190" s="53">
        <v>-119961</v>
      </c>
      <c r="H190" s="53">
        <v>-25453</v>
      </c>
    </row>
    <row r="191" spans="1:8" x14ac:dyDescent="0.2">
      <c r="A191" s="32">
        <v>703</v>
      </c>
      <c r="B191" s="32" t="s">
        <v>211</v>
      </c>
      <c r="C191" s="53">
        <v>-1763539</v>
      </c>
      <c r="D191" s="53">
        <v>-1763539</v>
      </c>
      <c r="E191" s="53">
        <v>-1433831</v>
      </c>
      <c r="F191" s="53">
        <v>-778242</v>
      </c>
      <c r="G191" s="53">
        <v>-296748</v>
      </c>
      <c r="H191" s="53">
        <v>-57139</v>
      </c>
    </row>
    <row r="192" spans="1:8" x14ac:dyDescent="0.2">
      <c r="A192" s="32">
        <v>704</v>
      </c>
      <c r="B192" s="32" t="s">
        <v>212</v>
      </c>
      <c r="C192" s="53">
        <v>-1633970</v>
      </c>
      <c r="D192" s="53">
        <v>-1633970</v>
      </c>
      <c r="E192" s="53">
        <v>-1339279</v>
      </c>
      <c r="F192" s="53">
        <v>-754973</v>
      </c>
      <c r="G192" s="53">
        <v>-249357</v>
      </c>
      <c r="H192" s="53">
        <v>-37103</v>
      </c>
    </row>
    <row r="193" spans="1:8" x14ac:dyDescent="0.2">
      <c r="A193" s="32">
        <v>705</v>
      </c>
      <c r="B193" s="32" t="s">
        <v>213</v>
      </c>
      <c r="C193" s="53">
        <v>-1117251</v>
      </c>
      <c r="D193" s="53">
        <v>-1117251</v>
      </c>
      <c r="E193" s="53">
        <v>-958180</v>
      </c>
      <c r="F193" s="53">
        <v>-552117</v>
      </c>
      <c r="G193" s="53">
        <v>-226396</v>
      </c>
      <c r="H193" s="53">
        <v>-47662</v>
      </c>
    </row>
    <row r="194" spans="1:8" x14ac:dyDescent="0.2">
      <c r="A194" s="32">
        <v>706</v>
      </c>
      <c r="B194" s="32" t="s">
        <v>214</v>
      </c>
      <c r="C194" s="53">
        <v>-1397770</v>
      </c>
      <c r="D194" s="53">
        <v>-1397770</v>
      </c>
      <c r="E194" s="53">
        <v>-1201835</v>
      </c>
      <c r="F194" s="53">
        <v>-695330</v>
      </c>
      <c r="G194" s="53">
        <v>-302783</v>
      </c>
      <c r="H194" s="53">
        <v>-67992</v>
      </c>
    </row>
    <row r="195" spans="1:8" x14ac:dyDescent="0.2">
      <c r="A195" s="32">
        <v>707</v>
      </c>
      <c r="B195" s="32" t="s">
        <v>215</v>
      </c>
      <c r="C195" s="53">
        <v>-2154096</v>
      </c>
      <c r="D195" s="53">
        <v>-2154096</v>
      </c>
      <c r="E195" s="53">
        <v>-1789129</v>
      </c>
      <c r="F195" s="53">
        <v>-1075189</v>
      </c>
      <c r="G195" s="53">
        <v>-568063</v>
      </c>
      <c r="H195" s="53">
        <v>-147328</v>
      </c>
    </row>
    <row r="196" spans="1:8" x14ac:dyDescent="0.2">
      <c r="A196" s="32">
        <v>708</v>
      </c>
      <c r="B196" s="32" t="s">
        <v>216</v>
      </c>
      <c r="C196" s="53">
        <v>-258503</v>
      </c>
      <c r="D196" s="53">
        <v>-258503</v>
      </c>
      <c r="E196" s="53">
        <v>-192089</v>
      </c>
      <c r="F196" s="53">
        <v>-95874</v>
      </c>
      <c r="G196" s="53">
        <v>-45624</v>
      </c>
      <c r="H196" s="53">
        <v>-11043</v>
      </c>
    </row>
    <row r="197" spans="1:8" x14ac:dyDescent="0.2">
      <c r="A197" s="32">
        <v>709</v>
      </c>
      <c r="B197" s="32" t="s">
        <v>217</v>
      </c>
      <c r="C197" s="53">
        <v>0</v>
      </c>
      <c r="D197" s="53">
        <v>0</v>
      </c>
      <c r="E197" s="53">
        <v>0</v>
      </c>
      <c r="F197" s="53">
        <v>0</v>
      </c>
      <c r="G197" s="53">
        <v>0</v>
      </c>
      <c r="H197" s="53">
        <v>0</v>
      </c>
    </row>
    <row r="198" spans="1:8" x14ac:dyDescent="0.2">
      <c r="A198" s="32">
        <v>711</v>
      </c>
      <c r="B198" s="32" t="s">
        <v>218</v>
      </c>
      <c r="C198" s="53">
        <v>-402316</v>
      </c>
      <c r="D198" s="53">
        <v>-402316</v>
      </c>
      <c r="E198" s="53">
        <v>-342127</v>
      </c>
      <c r="F198" s="53">
        <v>-229753</v>
      </c>
      <c r="G198" s="53">
        <v>-134896</v>
      </c>
      <c r="H198" s="53">
        <v>-36893</v>
      </c>
    </row>
    <row r="199" spans="1:8" x14ac:dyDescent="0.2">
      <c r="A199" s="32">
        <v>716</v>
      </c>
      <c r="B199" s="32" t="s">
        <v>219</v>
      </c>
      <c r="C199" s="53">
        <v>-617103</v>
      </c>
      <c r="D199" s="53">
        <v>-617103</v>
      </c>
      <c r="E199" s="53">
        <v>-504228</v>
      </c>
      <c r="F199" s="53">
        <v>-256484</v>
      </c>
      <c r="G199" s="53">
        <v>-134331</v>
      </c>
      <c r="H199" s="53">
        <v>-36150</v>
      </c>
    </row>
    <row r="200" spans="1:8" x14ac:dyDescent="0.2">
      <c r="A200" s="32">
        <v>717</v>
      </c>
      <c r="B200" s="32" t="s">
        <v>220</v>
      </c>
      <c r="C200" s="53">
        <v>0</v>
      </c>
      <c r="D200" s="53">
        <v>0</v>
      </c>
      <c r="E200" s="53">
        <v>0</v>
      </c>
      <c r="F200" s="53">
        <v>0</v>
      </c>
      <c r="G200" s="53">
        <v>0</v>
      </c>
      <c r="H200" s="53">
        <v>0</v>
      </c>
    </row>
    <row r="201" spans="1:8" x14ac:dyDescent="0.2">
      <c r="A201" s="32">
        <v>718</v>
      </c>
      <c r="B201" s="32" t="s">
        <v>221</v>
      </c>
      <c r="C201" s="53">
        <v>-645265</v>
      </c>
      <c r="D201" s="53">
        <v>-645265</v>
      </c>
      <c r="E201" s="53">
        <v>-536995</v>
      </c>
      <c r="F201" s="53">
        <v>-311054</v>
      </c>
      <c r="G201" s="53">
        <v>-126576</v>
      </c>
      <c r="H201" s="53">
        <v>-25961</v>
      </c>
    </row>
    <row r="202" spans="1:8" x14ac:dyDescent="0.2">
      <c r="A202" s="32">
        <v>719</v>
      </c>
      <c r="B202" s="32" t="s">
        <v>222</v>
      </c>
      <c r="C202" s="53">
        <v>0</v>
      </c>
      <c r="D202" s="53">
        <v>0</v>
      </c>
      <c r="E202" s="53">
        <v>0</v>
      </c>
      <c r="F202" s="53">
        <v>0</v>
      </c>
      <c r="G202" s="53">
        <v>0</v>
      </c>
      <c r="H202" s="53">
        <v>0</v>
      </c>
    </row>
    <row r="203" spans="1:8" x14ac:dyDescent="0.2">
      <c r="A203" s="32">
        <v>720</v>
      </c>
      <c r="B203" s="32" t="s">
        <v>223</v>
      </c>
      <c r="C203" s="53">
        <v>-741499</v>
      </c>
      <c r="D203" s="53">
        <v>-741499</v>
      </c>
      <c r="E203" s="53">
        <v>-639862</v>
      </c>
      <c r="F203" s="53">
        <v>-376030</v>
      </c>
      <c r="G203" s="53">
        <v>-129380</v>
      </c>
      <c r="H203" s="53">
        <v>-21014</v>
      </c>
    </row>
    <row r="204" spans="1:8" x14ac:dyDescent="0.2">
      <c r="A204" s="32">
        <v>721</v>
      </c>
      <c r="B204" s="32" t="s">
        <v>224</v>
      </c>
      <c r="C204" s="53">
        <v>0</v>
      </c>
      <c r="D204" s="53">
        <v>0</v>
      </c>
      <c r="E204" s="53">
        <v>0</v>
      </c>
      <c r="F204" s="53">
        <v>0</v>
      </c>
      <c r="G204" s="53">
        <v>0</v>
      </c>
      <c r="H204" s="53">
        <v>0</v>
      </c>
    </row>
    <row r="205" spans="1:8" x14ac:dyDescent="0.2">
      <c r="A205" s="32">
        <v>722</v>
      </c>
      <c r="B205" s="32" t="s">
        <v>225</v>
      </c>
      <c r="C205" s="53">
        <v>0</v>
      </c>
      <c r="D205" s="53">
        <v>0</v>
      </c>
      <c r="E205" s="53">
        <v>0</v>
      </c>
      <c r="F205" s="53">
        <v>0</v>
      </c>
      <c r="G205" s="53">
        <v>0</v>
      </c>
      <c r="H205" s="53">
        <v>0</v>
      </c>
    </row>
    <row r="206" spans="1:8" x14ac:dyDescent="0.2">
      <c r="A206" s="32">
        <v>723</v>
      </c>
      <c r="B206" s="32" t="s">
        <v>226</v>
      </c>
      <c r="C206" s="53">
        <v>-688186</v>
      </c>
      <c r="D206" s="53">
        <v>-688186</v>
      </c>
      <c r="E206" s="53">
        <v>-573740</v>
      </c>
      <c r="F206" s="53">
        <v>-283758</v>
      </c>
      <c r="G206" s="53">
        <v>-105611</v>
      </c>
      <c r="H206" s="53">
        <v>-21128</v>
      </c>
    </row>
    <row r="207" spans="1:8" x14ac:dyDescent="0.2">
      <c r="A207" s="32">
        <v>724</v>
      </c>
      <c r="B207" s="32" t="s">
        <v>227</v>
      </c>
      <c r="C207" s="53">
        <v>-556975</v>
      </c>
      <c r="D207" s="53">
        <v>-556975</v>
      </c>
      <c r="E207" s="53">
        <v>-451806</v>
      </c>
      <c r="F207" s="53">
        <v>-232062</v>
      </c>
      <c r="G207" s="53">
        <v>-87060</v>
      </c>
      <c r="H207" s="53">
        <v>-16903</v>
      </c>
    </row>
    <row r="208" spans="1:8" x14ac:dyDescent="0.2">
      <c r="A208" s="32">
        <v>725</v>
      </c>
      <c r="B208" s="32" t="s">
        <v>228</v>
      </c>
      <c r="C208" s="53">
        <v>-709007</v>
      </c>
      <c r="D208" s="53">
        <v>-709007</v>
      </c>
      <c r="E208" s="53">
        <v>-414512</v>
      </c>
      <c r="F208" s="53">
        <v>-37491</v>
      </c>
      <c r="G208" s="53">
        <v>-291</v>
      </c>
      <c r="H208" s="53">
        <v>0</v>
      </c>
    </row>
    <row r="209" spans="1:8" x14ac:dyDescent="0.2">
      <c r="A209" s="32">
        <v>726</v>
      </c>
      <c r="B209" s="32" t="s">
        <v>229</v>
      </c>
      <c r="C209" s="53">
        <v>-995</v>
      </c>
      <c r="D209" s="53">
        <v>-995</v>
      </c>
      <c r="E209" s="53">
        <v>-431</v>
      </c>
      <c r="F209" s="53">
        <v>0</v>
      </c>
      <c r="G209" s="53">
        <v>0</v>
      </c>
      <c r="H209" s="53">
        <v>0</v>
      </c>
    </row>
    <row r="210" spans="1:8" x14ac:dyDescent="0.2">
      <c r="A210" s="32">
        <v>728</v>
      </c>
      <c r="B210" s="32" t="s">
        <v>230</v>
      </c>
      <c r="C210" s="53">
        <v>-651564</v>
      </c>
      <c r="D210" s="53">
        <v>-651564</v>
      </c>
      <c r="E210" s="53">
        <v>-523236</v>
      </c>
      <c r="F210" s="53">
        <v>-290680</v>
      </c>
      <c r="G210" s="53">
        <v>-102587</v>
      </c>
      <c r="H210" s="53">
        <v>-17173</v>
      </c>
    </row>
    <row r="211" spans="1:8" x14ac:dyDescent="0.2">
      <c r="A211" s="32">
        <v>729</v>
      </c>
      <c r="B211" s="32" t="s">
        <v>231</v>
      </c>
      <c r="C211" s="53">
        <v>-763529</v>
      </c>
      <c r="D211" s="53">
        <v>-763529</v>
      </c>
      <c r="E211" s="53">
        <v>-648245</v>
      </c>
      <c r="F211" s="53">
        <v>-366269</v>
      </c>
      <c r="G211" s="53">
        <v>-160861</v>
      </c>
      <c r="H211" s="53">
        <v>-36598</v>
      </c>
    </row>
    <row r="212" spans="1:8" x14ac:dyDescent="0.2">
      <c r="A212" s="32">
        <v>730</v>
      </c>
      <c r="B212" s="32" t="s">
        <v>232</v>
      </c>
      <c r="C212" s="53">
        <v>0</v>
      </c>
      <c r="D212" s="53">
        <v>0</v>
      </c>
      <c r="E212" s="53">
        <v>0</v>
      </c>
      <c r="F212" s="53">
        <v>0</v>
      </c>
      <c r="G212" s="53">
        <v>0</v>
      </c>
      <c r="H212" s="53">
        <v>0</v>
      </c>
    </row>
    <row r="213" spans="1:8" x14ac:dyDescent="0.2">
      <c r="A213" s="32">
        <v>731</v>
      </c>
      <c r="B213" s="32" t="s">
        <v>233</v>
      </c>
      <c r="C213" s="53">
        <v>0</v>
      </c>
      <c r="D213" s="53">
        <v>0</v>
      </c>
      <c r="E213" s="53">
        <v>0</v>
      </c>
      <c r="F213" s="53">
        <v>0</v>
      </c>
      <c r="G213" s="53">
        <v>0</v>
      </c>
      <c r="H213" s="53">
        <v>0</v>
      </c>
    </row>
    <row r="214" spans="1:8" x14ac:dyDescent="0.2">
      <c r="A214" s="32">
        <v>733</v>
      </c>
      <c r="B214" s="32" t="s">
        <v>234</v>
      </c>
      <c r="C214" s="53">
        <v>-785816</v>
      </c>
      <c r="D214" s="53">
        <v>-785816</v>
      </c>
      <c r="E214" s="53">
        <v>-690373</v>
      </c>
      <c r="F214" s="53">
        <v>-413222</v>
      </c>
      <c r="G214" s="53">
        <v>-191761</v>
      </c>
      <c r="H214" s="53">
        <v>-45555</v>
      </c>
    </row>
    <row r="215" spans="1:8" x14ac:dyDescent="0.2">
      <c r="A215" s="32">
        <v>734</v>
      </c>
      <c r="B215" s="32" t="s">
        <v>235</v>
      </c>
      <c r="C215" s="53">
        <v>-769804</v>
      </c>
      <c r="D215" s="53">
        <v>-769804</v>
      </c>
      <c r="E215" s="53">
        <v>-646319</v>
      </c>
      <c r="F215" s="53">
        <v>-333531</v>
      </c>
      <c r="G215" s="53">
        <v>-152876</v>
      </c>
      <c r="H215" s="53">
        <v>-37340</v>
      </c>
    </row>
    <row r="216" spans="1:8" x14ac:dyDescent="0.2">
      <c r="A216" s="32">
        <v>735</v>
      </c>
      <c r="B216" s="32" t="s">
        <v>236</v>
      </c>
      <c r="C216" s="53">
        <v>-1178231</v>
      </c>
      <c r="D216" s="53">
        <v>-1178231</v>
      </c>
      <c r="E216" s="53">
        <v>-994597</v>
      </c>
      <c r="F216" s="53">
        <v>-567874</v>
      </c>
      <c r="G216" s="53">
        <v>-249944</v>
      </c>
      <c r="H216" s="53">
        <v>-56610</v>
      </c>
    </row>
    <row r="217" spans="1:8" x14ac:dyDescent="0.2">
      <c r="A217" s="32">
        <v>736</v>
      </c>
      <c r="B217" s="32" t="s">
        <v>237</v>
      </c>
      <c r="C217" s="53">
        <v>0</v>
      </c>
      <c r="D217" s="53">
        <v>0</v>
      </c>
      <c r="E217" s="53">
        <v>0</v>
      </c>
      <c r="F217" s="53">
        <v>0</v>
      </c>
      <c r="G217" s="53">
        <v>0</v>
      </c>
      <c r="H217" s="53">
        <v>0</v>
      </c>
    </row>
    <row r="218" spans="1:8" x14ac:dyDescent="0.2">
      <c r="A218" s="32">
        <v>737</v>
      </c>
      <c r="B218" s="32" t="s">
        <v>238</v>
      </c>
      <c r="C218" s="53">
        <v>-587240</v>
      </c>
      <c r="D218" s="53">
        <v>-587240</v>
      </c>
      <c r="E218" s="53">
        <v>-508997</v>
      </c>
      <c r="F218" s="53">
        <v>-321094</v>
      </c>
      <c r="G218" s="53">
        <v>-136305</v>
      </c>
      <c r="H218" s="53">
        <v>-28830</v>
      </c>
    </row>
    <row r="219" spans="1:8" x14ac:dyDescent="0.2">
      <c r="A219" s="32">
        <v>738</v>
      </c>
      <c r="B219" s="32" t="s">
        <v>239</v>
      </c>
      <c r="C219" s="53">
        <v>-970213</v>
      </c>
      <c r="D219" s="53">
        <v>-970213</v>
      </c>
      <c r="E219" s="53">
        <v>-883703</v>
      </c>
      <c r="F219" s="53">
        <v>-708765</v>
      </c>
      <c r="G219" s="53">
        <v>-382159</v>
      </c>
      <c r="H219" s="53">
        <v>-95836</v>
      </c>
    </row>
    <row r="220" spans="1:8" x14ac:dyDescent="0.2">
      <c r="A220" s="32">
        <v>739</v>
      </c>
      <c r="B220" s="32" t="s">
        <v>240</v>
      </c>
      <c r="C220" s="53">
        <v>-392945</v>
      </c>
      <c r="D220" s="53">
        <v>-392945</v>
      </c>
      <c r="E220" s="53">
        <v>-324316</v>
      </c>
      <c r="F220" s="53">
        <v>-178534</v>
      </c>
      <c r="G220" s="53">
        <v>-71119</v>
      </c>
      <c r="H220" s="53">
        <v>-14505</v>
      </c>
    </row>
    <row r="221" spans="1:8" x14ac:dyDescent="0.2">
      <c r="A221" s="32">
        <v>740</v>
      </c>
      <c r="B221" s="32" t="s">
        <v>241</v>
      </c>
      <c r="C221" s="53">
        <v>0</v>
      </c>
      <c r="D221" s="53">
        <v>0</v>
      </c>
      <c r="E221" s="53">
        <v>0</v>
      </c>
      <c r="F221" s="53">
        <v>0</v>
      </c>
      <c r="G221" s="53">
        <v>0</v>
      </c>
      <c r="H221" s="53">
        <v>0</v>
      </c>
    </row>
    <row r="222" spans="1:8" x14ac:dyDescent="0.2">
      <c r="A222" s="32">
        <v>741</v>
      </c>
      <c r="B222" s="32" t="s">
        <v>242</v>
      </c>
      <c r="C222" s="53">
        <v>-1168661</v>
      </c>
      <c r="D222" s="53">
        <v>-1168661</v>
      </c>
      <c r="E222" s="53">
        <v>-1013979</v>
      </c>
      <c r="F222" s="53">
        <v>-623156</v>
      </c>
      <c r="G222" s="53">
        <v>-272294</v>
      </c>
      <c r="H222" s="53">
        <v>-60106</v>
      </c>
    </row>
    <row r="223" spans="1:8" x14ac:dyDescent="0.2">
      <c r="A223" s="32">
        <v>742</v>
      </c>
      <c r="B223" s="32" t="s">
        <v>243</v>
      </c>
      <c r="C223" s="53">
        <v>-253200</v>
      </c>
      <c r="D223" s="53">
        <v>-253200</v>
      </c>
      <c r="E223" s="53">
        <v>-207577</v>
      </c>
      <c r="F223" s="53">
        <v>-110015</v>
      </c>
      <c r="G223" s="53">
        <v>-34258</v>
      </c>
      <c r="H223" s="53">
        <v>-4744</v>
      </c>
    </row>
    <row r="224" spans="1:8" x14ac:dyDescent="0.2">
      <c r="A224" s="32">
        <v>743</v>
      </c>
      <c r="B224" s="32" t="s">
        <v>244</v>
      </c>
      <c r="C224" s="53">
        <v>-740817</v>
      </c>
      <c r="D224" s="53">
        <v>-740817</v>
      </c>
      <c r="E224" s="53">
        <v>-592633</v>
      </c>
      <c r="F224" s="53">
        <v>-289835</v>
      </c>
      <c r="G224" s="53">
        <v>-114566</v>
      </c>
      <c r="H224" s="53">
        <v>-24167</v>
      </c>
    </row>
    <row r="225" spans="1:8" x14ac:dyDescent="0.2">
      <c r="A225" s="32">
        <v>744</v>
      </c>
      <c r="B225" s="32" t="s">
        <v>245</v>
      </c>
      <c r="C225" s="53">
        <v>0</v>
      </c>
      <c r="D225" s="53">
        <v>0</v>
      </c>
      <c r="E225" s="53">
        <v>0</v>
      </c>
      <c r="F225" s="53">
        <v>0</v>
      </c>
      <c r="G225" s="53">
        <v>0</v>
      </c>
      <c r="H225" s="53">
        <v>0</v>
      </c>
    </row>
    <row r="226" spans="1:8" x14ac:dyDescent="0.2">
      <c r="A226" s="32">
        <v>745</v>
      </c>
      <c r="B226" s="32" t="s">
        <v>246</v>
      </c>
      <c r="C226" s="53">
        <v>-909051</v>
      </c>
      <c r="D226" s="53">
        <v>-909051</v>
      </c>
      <c r="E226" s="53">
        <v>-772558</v>
      </c>
      <c r="F226" s="53">
        <v>-460817</v>
      </c>
      <c r="G226" s="53">
        <v>-195038</v>
      </c>
      <c r="H226" s="53">
        <v>-41741</v>
      </c>
    </row>
    <row r="227" spans="1:8" x14ac:dyDescent="0.2">
      <c r="A227" s="32">
        <v>747</v>
      </c>
      <c r="B227" s="32" t="s">
        <v>247</v>
      </c>
      <c r="C227" s="53">
        <v>-562663</v>
      </c>
      <c r="D227" s="53">
        <v>-562663</v>
      </c>
      <c r="E227" s="53">
        <v>-463024</v>
      </c>
      <c r="F227" s="53">
        <v>-257068</v>
      </c>
      <c r="G227" s="53">
        <v>-85635</v>
      </c>
      <c r="H227" s="53">
        <v>-13162</v>
      </c>
    </row>
    <row r="228" spans="1:8" x14ac:dyDescent="0.2">
      <c r="A228" s="32">
        <v>748</v>
      </c>
      <c r="B228" s="32" t="s">
        <v>248</v>
      </c>
      <c r="C228" s="53">
        <v>-357024</v>
      </c>
      <c r="D228" s="53">
        <v>-357024</v>
      </c>
      <c r="E228" s="53">
        <v>-305059</v>
      </c>
      <c r="F228" s="53">
        <v>-159936</v>
      </c>
      <c r="G228" s="53">
        <v>-48689</v>
      </c>
      <c r="H228" s="53">
        <v>-6765</v>
      </c>
    </row>
    <row r="229" spans="1:8" x14ac:dyDescent="0.2">
      <c r="A229" s="32">
        <v>749</v>
      </c>
      <c r="B229" s="32" t="s">
        <v>249</v>
      </c>
      <c r="C229" s="53">
        <v>-897088</v>
      </c>
      <c r="D229" s="53">
        <v>-897088</v>
      </c>
      <c r="E229" s="53">
        <v>-745548</v>
      </c>
      <c r="F229" s="53">
        <v>-401666</v>
      </c>
      <c r="G229" s="53">
        <v>-155882</v>
      </c>
      <c r="H229" s="53">
        <v>-31249</v>
      </c>
    </row>
    <row r="230" spans="1:8" x14ac:dyDescent="0.2">
      <c r="A230" s="32">
        <v>750</v>
      </c>
      <c r="B230" s="32" t="s">
        <v>250</v>
      </c>
      <c r="C230" s="53">
        <v>0</v>
      </c>
      <c r="D230" s="53">
        <v>0</v>
      </c>
      <c r="E230" s="53">
        <v>0</v>
      </c>
      <c r="F230" s="53">
        <v>0</v>
      </c>
      <c r="G230" s="53">
        <v>0</v>
      </c>
      <c r="H230" s="53">
        <v>0</v>
      </c>
    </row>
    <row r="231" spans="1:8" x14ac:dyDescent="0.2">
      <c r="A231" s="32">
        <v>751</v>
      </c>
      <c r="B231" s="32" t="s">
        <v>251</v>
      </c>
      <c r="C231" s="53">
        <v>-16454</v>
      </c>
      <c r="D231" s="53">
        <v>-16454</v>
      </c>
      <c r="E231" s="53">
        <v>-14386</v>
      </c>
      <c r="F231" s="53">
        <v>-7547</v>
      </c>
      <c r="G231" s="53">
        <v>-1449</v>
      </c>
      <c r="H231" s="53">
        <v>61</v>
      </c>
    </row>
    <row r="232" spans="1:8" x14ac:dyDescent="0.2">
      <c r="A232" s="32">
        <v>752</v>
      </c>
      <c r="B232" s="32" t="s">
        <v>252</v>
      </c>
      <c r="C232" s="53">
        <v>-1315620</v>
      </c>
      <c r="D232" s="53">
        <v>-1315620</v>
      </c>
      <c r="E232" s="53">
        <v>-1128110</v>
      </c>
      <c r="F232" s="53">
        <v>-644054</v>
      </c>
      <c r="G232" s="53">
        <v>-227275</v>
      </c>
      <c r="H232" s="53">
        <v>-39148</v>
      </c>
    </row>
    <row r="233" spans="1:8" x14ac:dyDescent="0.2">
      <c r="A233" s="32">
        <v>753</v>
      </c>
      <c r="B233" s="32" t="s">
        <v>253</v>
      </c>
      <c r="C233" s="53">
        <v>-1029350</v>
      </c>
      <c r="D233" s="53">
        <v>-1029350</v>
      </c>
      <c r="E233" s="53">
        <v>-896390</v>
      </c>
      <c r="F233" s="53">
        <v>-533220</v>
      </c>
      <c r="G233" s="53">
        <v>-258282</v>
      </c>
      <c r="H233" s="53">
        <v>-63643</v>
      </c>
    </row>
    <row r="234" spans="1:8" x14ac:dyDescent="0.2">
      <c r="A234" s="32">
        <v>754</v>
      </c>
      <c r="B234" s="32" t="s">
        <v>254</v>
      </c>
      <c r="C234" s="53">
        <v>-729553</v>
      </c>
      <c r="D234" s="53">
        <v>-729553</v>
      </c>
      <c r="E234" s="53">
        <v>-610700</v>
      </c>
      <c r="F234" s="53">
        <v>-269268</v>
      </c>
      <c r="G234" s="53">
        <v>-54882</v>
      </c>
      <c r="H234" s="53">
        <v>-1059</v>
      </c>
    </row>
    <row r="235" spans="1:8" x14ac:dyDescent="0.2">
      <c r="A235" s="32">
        <v>756</v>
      </c>
      <c r="B235" s="32" t="s">
        <v>255</v>
      </c>
      <c r="C235" s="53">
        <v>-1288980</v>
      </c>
      <c r="D235" s="53">
        <v>-1288980</v>
      </c>
      <c r="E235" s="53">
        <v>-1063568</v>
      </c>
      <c r="F235" s="53">
        <v>-591049</v>
      </c>
      <c r="G235" s="53">
        <v>-228792</v>
      </c>
      <c r="H235" s="53">
        <v>-44776</v>
      </c>
    </row>
    <row r="236" spans="1:8" x14ac:dyDescent="0.2">
      <c r="A236" s="32">
        <v>757</v>
      </c>
      <c r="B236" s="32" t="s">
        <v>256</v>
      </c>
      <c r="C236" s="53">
        <v>-374259</v>
      </c>
      <c r="D236" s="53">
        <v>-374259</v>
      </c>
      <c r="E236" s="53">
        <v>-311981</v>
      </c>
      <c r="F236" s="53">
        <v>-172681</v>
      </c>
      <c r="G236" s="53">
        <v>-59504</v>
      </c>
      <c r="H236" s="53">
        <v>-9862</v>
      </c>
    </row>
    <row r="237" spans="1:8" x14ac:dyDescent="0.2">
      <c r="A237" s="32">
        <v>759</v>
      </c>
      <c r="B237" s="32" t="s">
        <v>257</v>
      </c>
      <c r="C237" s="53">
        <v>0</v>
      </c>
      <c r="D237" s="53">
        <v>0</v>
      </c>
      <c r="E237" s="53">
        <v>0</v>
      </c>
      <c r="F237" s="53">
        <v>0</v>
      </c>
      <c r="G237" s="53">
        <v>0</v>
      </c>
      <c r="H237" s="53">
        <v>0</v>
      </c>
    </row>
    <row r="238" spans="1:8" x14ac:dyDescent="0.2">
      <c r="A238" s="32">
        <v>760</v>
      </c>
      <c r="B238" s="32" t="s">
        <v>258</v>
      </c>
      <c r="C238" s="53">
        <v>0</v>
      </c>
      <c r="D238" s="53">
        <v>0</v>
      </c>
      <c r="E238" s="53">
        <v>0</v>
      </c>
      <c r="F238" s="53">
        <v>0</v>
      </c>
      <c r="G238" s="53">
        <v>0</v>
      </c>
      <c r="H238" s="53">
        <v>0</v>
      </c>
    </row>
    <row r="239" spans="1:8" x14ac:dyDescent="0.2">
      <c r="A239" s="32">
        <v>761</v>
      </c>
      <c r="B239" s="32" t="s">
        <v>259</v>
      </c>
      <c r="C239" s="53">
        <v>-348706</v>
      </c>
      <c r="D239" s="53">
        <v>-348706</v>
      </c>
      <c r="E239" s="53">
        <v>-296431</v>
      </c>
      <c r="F239" s="53">
        <v>-170108</v>
      </c>
      <c r="G239" s="53">
        <v>-72827</v>
      </c>
      <c r="H239" s="53">
        <v>-16049</v>
      </c>
    </row>
    <row r="240" spans="1:8" x14ac:dyDescent="0.2">
      <c r="A240" s="32">
        <v>762</v>
      </c>
      <c r="B240" s="32" t="s">
        <v>260</v>
      </c>
      <c r="C240" s="53">
        <v>0</v>
      </c>
      <c r="D240" s="53">
        <v>0</v>
      </c>
      <c r="E240" s="53">
        <v>0</v>
      </c>
      <c r="F240" s="53">
        <v>0</v>
      </c>
      <c r="G240" s="53">
        <v>0</v>
      </c>
      <c r="H240" s="53">
        <v>0</v>
      </c>
    </row>
    <row r="241" spans="1:8" x14ac:dyDescent="0.2">
      <c r="A241" s="32">
        <v>765</v>
      </c>
      <c r="B241" s="32" t="s">
        <v>261</v>
      </c>
      <c r="C241" s="53">
        <v>-3778812</v>
      </c>
      <c r="D241" s="53">
        <v>-3778812</v>
      </c>
      <c r="E241" s="53">
        <v>-3123471</v>
      </c>
      <c r="F241" s="53">
        <v>-1636795</v>
      </c>
      <c r="G241" s="53">
        <v>-612983</v>
      </c>
      <c r="H241" s="53">
        <v>-118760</v>
      </c>
    </row>
    <row r="242" spans="1:8" x14ac:dyDescent="0.2">
      <c r="A242" s="32">
        <v>766</v>
      </c>
      <c r="B242" s="32" t="s">
        <v>262</v>
      </c>
      <c r="C242" s="53">
        <v>-28443</v>
      </c>
      <c r="D242" s="53">
        <v>-28443</v>
      </c>
      <c r="E242" s="53">
        <v>-24579</v>
      </c>
      <c r="F242" s="53">
        <v>-16492</v>
      </c>
      <c r="G242" s="53">
        <v>-7558</v>
      </c>
      <c r="H242" s="53">
        <v>-1692</v>
      </c>
    </row>
    <row r="243" spans="1:8" x14ac:dyDescent="0.2">
      <c r="A243" s="32">
        <v>767</v>
      </c>
      <c r="B243" s="32" t="s">
        <v>263</v>
      </c>
      <c r="C243" s="53">
        <v>-2937168</v>
      </c>
      <c r="D243" s="53">
        <v>-2937168</v>
      </c>
      <c r="E243" s="53">
        <v>-2403846</v>
      </c>
      <c r="F243" s="53">
        <v>-1323486</v>
      </c>
      <c r="G243" s="53">
        <v>-526502</v>
      </c>
      <c r="H243" s="53">
        <v>-106712</v>
      </c>
    </row>
    <row r="244" spans="1:8" x14ac:dyDescent="0.2">
      <c r="A244" s="32">
        <v>768</v>
      </c>
      <c r="B244" s="32" t="s">
        <v>264</v>
      </c>
      <c r="C244" s="53">
        <v>-800015</v>
      </c>
      <c r="D244" s="53">
        <v>-800015</v>
      </c>
      <c r="E244" s="53">
        <v>-681734</v>
      </c>
      <c r="F244" s="53">
        <v>-387249</v>
      </c>
      <c r="G244" s="53">
        <v>-157493</v>
      </c>
      <c r="H244" s="53">
        <v>-32964</v>
      </c>
    </row>
    <row r="245" spans="1:8" x14ac:dyDescent="0.2">
      <c r="A245" s="32">
        <v>769</v>
      </c>
      <c r="B245" s="32" t="s">
        <v>265</v>
      </c>
      <c r="C245" s="53">
        <v>-1898316</v>
      </c>
      <c r="D245" s="53">
        <v>-1898316</v>
      </c>
      <c r="E245" s="53">
        <v>-1599248</v>
      </c>
      <c r="F245" s="53">
        <v>-888097</v>
      </c>
      <c r="G245" s="53">
        <v>-381956</v>
      </c>
      <c r="H245" s="53">
        <v>-85412</v>
      </c>
    </row>
    <row r="246" spans="1:8" x14ac:dyDescent="0.2">
      <c r="A246" s="32">
        <v>770</v>
      </c>
      <c r="B246" s="32" t="s">
        <v>266</v>
      </c>
      <c r="C246" s="53">
        <v>-868359</v>
      </c>
      <c r="D246" s="53">
        <v>-868359</v>
      </c>
      <c r="E246" s="53">
        <v>-731066</v>
      </c>
      <c r="F246" s="53">
        <v>-415036</v>
      </c>
      <c r="G246" s="53">
        <v>-169914</v>
      </c>
      <c r="H246" s="53">
        <v>-35638</v>
      </c>
    </row>
    <row r="247" spans="1:8" x14ac:dyDescent="0.2">
      <c r="A247" s="32">
        <v>771</v>
      </c>
      <c r="B247" s="32" t="s">
        <v>267</v>
      </c>
      <c r="C247" s="53">
        <v>-510931</v>
      </c>
      <c r="D247" s="53">
        <v>-510931</v>
      </c>
      <c r="E247" s="53">
        <v>-427889</v>
      </c>
      <c r="F247" s="53">
        <v>-226032</v>
      </c>
      <c r="G247" s="53">
        <v>-94580</v>
      </c>
      <c r="H247" s="53">
        <v>-20957</v>
      </c>
    </row>
    <row r="248" spans="1:8" x14ac:dyDescent="0.2">
      <c r="A248" s="32">
        <v>772</v>
      </c>
      <c r="B248" s="32" t="s">
        <v>268</v>
      </c>
      <c r="C248" s="53">
        <v>-902644</v>
      </c>
      <c r="D248" s="53">
        <v>-902644</v>
      </c>
      <c r="E248" s="53">
        <v>-765803</v>
      </c>
      <c r="F248" s="53">
        <v>-468578</v>
      </c>
      <c r="G248" s="53">
        <v>-204484</v>
      </c>
      <c r="H248" s="53">
        <v>-44754</v>
      </c>
    </row>
    <row r="249" spans="1:8" x14ac:dyDescent="0.2">
      <c r="A249" s="32">
        <v>773</v>
      </c>
      <c r="B249" s="32" t="s">
        <v>269</v>
      </c>
      <c r="C249" s="53">
        <v>-642733</v>
      </c>
      <c r="D249" s="53">
        <v>-642733</v>
      </c>
      <c r="E249" s="53">
        <v>-540135</v>
      </c>
      <c r="F249" s="53">
        <v>-315171</v>
      </c>
      <c r="G249" s="53">
        <v>-132972</v>
      </c>
      <c r="H249" s="53">
        <v>-28488</v>
      </c>
    </row>
    <row r="250" spans="1:8" x14ac:dyDescent="0.2">
      <c r="A250" s="32">
        <v>774</v>
      </c>
      <c r="B250" s="32" t="s">
        <v>270</v>
      </c>
      <c r="C250" s="53">
        <v>-631307</v>
      </c>
      <c r="D250" s="53">
        <v>-631307</v>
      </c>
      <c r="E250" s="53">
        <v>-538856</v>
      </c>
      <c r="F250" s="53">
        <v>-309642</v>
      </c>
      <c r="G250" s="53">
        <v>-131141</v>
      </c>
      <c r="H250" s="53">
        <v>-28594</v>
      </c>
    </row>
    <row r="251" spans="1:8" x14ac:dyDescent="0.2">
      <c r="A251" s="32">
        <v>775</v>
      </c>
      <c r="B251" s="32" t="s">
        <v>271</v>
      </c>
      <c r="C251" s="53">
        <v>-705371</v>
      </c>
      <c r="D251" s="53">
        <v>-705371</v>
      </c>
      <c r="E251" s="53">
        <v>-595188</v>
      </c>
      <c r="F251" s="53">
        <v>-359729</v>
      </c>
      <c r="G251" s="53">
        <v>-158055</v>
      </c>
      <c r="H251" s="53">
        <v>-34930</v>
      </c>
    </row>
    <row r="252" spans="1:8" x14ac:dyDescent="0.2">
      <c r="A252" s="32">
        <v>776</v>
      </c>
      <c r="B252" s="32" t="s">
        <v>272</v>
      </c>
      <c r="C252" s="53">
        <v>-690972</v>
      </c>
      <c r="D252" s="53">
        <v>-690972</v>
      </c>
      <c r="E252" s="53">
        <v>-578212</v>
      </c>
      <c r="F252" s="53">
        <v>-319406</v>
      </c>
      <c r="G252" s="53">
        <v>-129528</v>
      </c>
      <c r="H252" s="53">
        <v>-27137</v>
      </c>
    </row>
    <row r="253" spans="1:8" x14ac:dyDescent="0.2">
      <c r="A253" s="32">
        <v>777</v>
      </c>
      <c r="B253" s="32" t="s">
        <v>273</v>
      </c>
      <c r="C253" s="53">
        <v>-3883941</v>
      </c>
      <c r="D253" s="53">
        <v>-3883941</v>
      </c>
      <c r="E253" s="53">
        <v>-3202858</v>
      </c>
      <c r="F253" s="53">
        <v>-1761438</v>
      </c>
      <c r="G253" s="53">
        <v>-733471</v>
      </c>
      <c r="H253" s="53">
        <v>-157540</v>
      </c>
    </row>
    <row r="254" spans="1:8" x14ac:dyDescent="0.2">
      <c r="A254" s="32">
        <v>778</v>
      </c>
      <c r="B254" s="32" t="s">
        <v>274</v>
      </c>
      <c r="C254" s="53">
        <v>-633447</v>
      </c>
      <c r="D254" s="53">
        <v>-633447</v>
      </c>
      <c r="E254" s="53">
        <v>-540130</v>
      </c>
      <c r="F254" s="53">
        <v>-321505</v>
      </c>
      <c r="G254" s="53">
        <v>-132030</v>
      </c>
      <c r="H254" s="53">
        <v>-27355</v>
      </c>
    </row>
    <row r="255" spans="1:8" x14ac:dyDescent="0.2">
      <c r="A255" s="32">
        <v>785</v>
      </c>
      <c r="B255" s="32" t="s">
        <v>275</v>
      </c>
      <c r="C255" s="53">
        <v>-752283</v>
      </c>
      <c r="D255" s="53">
        <v>-752283</v>
      </c>
      <c r="E255" s="53">
        <v>-644681</v>
      </c>
      <c r="F255" s="53">
        <v>-399768</v>
      </c>
      <c r="G255" s="53">
        <v>-158385</v>
      </c>
      <c r="H255" s="53">
        <v>-30845</v>
      </c>
    </row>
    <row r="256" spans="1:8" x14ac:dyDescent="0.2">
      <c r="A256" s="32">
        <v>786</v>
      </c>
      <c r="B256" s="32" t="s">
        <v>276</v>
      </c>
      <c r="C256" s="53">
        <v>-7022</v>
      </c>
      <c r="D256" s="53">
        <v>-7022</v>
      </c>
      <c r="E256" s="53">
        <v>-3021</v>
      </c>
      <c r="F256" s="53">
        <v>0</v>
      </c>
      <c r="G256" s="53">
        <v>0</v>
      </c>
      <c r="H256" s="53">
        <v>0</v>
      </c>
    </row>
    <row r="257" spans="1:8" x14ac:dyDescent="0.2">
      <c r="A257" s="32">
        <v>794</v>
      </c>
      <c r="B257" s="32" t="s">
        <v>277</v>
      </c>
      <c r="C257" s="53">
        <v>-889016</v>
      </c>
      <c r="D257" s="53">
        <v>-889016</v>
      </c>
      <c r="E257" s="53">
        <v>-695850</v>
      </c>
      <c r="F257" s="53">
        <v>-308417</v>
      </c>
      <c r="G257" s="53">
        <v>-62206</v>
      </c>
      <c r="H257" s="53">
        <v>329</v>
      </c>
    </row>
    <row r="258" spans="1:8" x14ac:dyDescent="0.2">
      <c r="A258" s="32">
        <v>820</v>
      </c>
      <c r="B258" s="32" t="s">
        <v>278</v>
      </c>
      <c r="C258" s="53">
        <v>0</v>
      </c>
      <c r="D258" s="53">
        <v>0</v>
      </c>
      <c r="E258" s="53">
        <v>0</v>
      </c>
      <c r="F258" s="53">
        <v>0</v>
      </c>
      <c r="G258" s="53">
        <v>0</v>
      </c>
      <c r="H258" s="53">
        <v>0</v>
      </c>
    </row>
    <row r="259" spans="1:8" x14ac:dyDescent="0.2">
      <c r="A259" s="32">
        <v>834</v>
      </c>
      <c r="B259" s="32" t="s">
        <v>279</v>
      </c>
      <c r="C259" s="53">
        <v>0</v>
      </c>
      <c r="D259" s="53">
        <v>0</v>
      </c>
      <c r="E259" s="53">
        <v>0</v>
      </c>
      <c r="F259" s="53">
        <v>0</v>
      </c>
      <c r="G259" s="53">
        <v>0</v>
      </c>
      <c r="H259" s="53">
        <v>0</v>
      </c>
    </row>
    <row r="260" spans="1:8" x14ac:dyDescent="0.2">
      <c r="A260" s="32">
        <v>837</v>
      </c>
      <c r="B260" s="32" t="s">
        <v>280</v>
      </c>
      <c r="C260" s="53">
        <v>0</v>
      </c>
      <c r="D260" s="53">
        <v>0</v>
      </c>
      <c r="E260" s="53">
        <v>0</v>
      </c>
      <c r="F260" s="53">
        <v>0</v>
      </c>
      <c r="G260" s="53">
        <v>0</v>
      </c>
      <c r="H260" s="53">
        <v>0</v>
      </c>
    </row>
    <row r="261" spans="1:8" x14ac:dyDescent="0.2">
      <c r="A261" s="32">
        <v>838</v>
      </c>
      <c r="B261" s="32" t="s">
        <v>281</v>
      </c>
      <c r="C261" s="53">
        <v>0</v>
      </c>
      <c r="D261" s="53">
        <v>0</v>
      </c>
      <c r="E261" s="53">
        <v>0</v>
      </c>
      <c r="F261" s="53">
        <v>0</v>
      </c>
      <c r="G261" s="53">
        <v>0</v>
      </c>
      <c r="H261" s="53">
        <v>0</v>
      </c>
    </row>
    <row r="262" spans="1:8" x14ac:dyDescent="0.2">
      <c r="A262" s="32">
        <v>839</v>
      </c>
      <c r="B262" s="32" t="s">
        <v>282</v>
      </c>
      <c r="C262" s="53">
        <v>0</v>
      </c>
      <c r="D262" s="53">
        <v>0</v>
      </c>
      <c r="E262" s="53">
        <v>0</v>
      </c>
      <c r="F262" s="53">
        <v>0</v>
      </c>
      <c r="G262" s="53">
        <v>0</v>
      </c>
      <c r="H262" s="53">
        <v>0</v>
      </c>
    </row>
    <row r="263" spans="1:8" x14ac:dyDescent="0.2">
      <c r="A263" s="32">
        <v>840</v>
      </c>
      <c r="B263" s="32" t="s">
        <v>283</v>
      </c>
      <c r="C263" s="53">
        <v>0</v>
      </c>
      <c r="D263" s="53">
        <v>0</v>
      </c>
      <c r="E263" s="53">
        <v>0</v>
      </c>
      <c r="F263" s="53">
        <v>0</v>
      </c>
      <c r="G263" s="53">
        <v>0</v>
      </c>
      <c r="H263" s="53">
        <v>0</v>
      </c>
    </row>
    <row r="264" spans="1:8" x14ac:dyDescent="0.2">
      <c r="A264" s="32">
        <v>841</v>
      </c>
      <c r="B264" s="32" t="s">
        <v>284</v>
      </c>
      <c r="C264" s="53">
        <v>-75018</v>
      </c>
      <c r="D264" s="53">
        <v>-75018</v>
      </c>
      <c r="E264" s="53">
        <v>-63769</v>
      </c>
      <c r="F264" s="53">
        <v>-31540</v>
      </c>
      <c r="G264" s="53">
        <v>-11129</v>
      </c>
      <c r="H264" s="53">
        <v>-2099</v>
      </c>
    </row>
    <row r="265" spans="1:8" x14ac:dyDescent="0.2">
      <c r="A265" s="32">
        <v>842</v>
      </c>
      <c r="B265" s="32" t="s">
        <v>285</v>
      </c>
      <c r="C265" s="53">
        <v>0</v>
      </c>
      <c r="D265" s="53">
        <v>0</v>
      </c>
      <c r="E265" s="53">
        <v>0</v>
      </c>
      <c r="F265" s="53">
        <v>0</v>
      </c>
      <c r="G265" s="53">
        <v>0</v>
      </c>
      <c r="H265" s="53">
        <v>0</v>
      </c>
    </row>
    <row r="266" spans="1:8" x14ac:dyDescent="0.2">
      <c r="A266" s="32">
        <v>844</v>
      </c>
      <c r="B266" s="32" t="s">
        <v>286</v>
      </c>
      <c r="C266" s="53">
        <v>0</v>
      </c>
      <c r="D266" s="53">
        <v>0</v>
      </c>
      <c r="E266" s="53">
        <v>0</v>
      </c>
      <c r="F266" s="53">
        <v>0</v>
      </c>
      <c r="G266" s="53">
        <v>0</v>
      </c>
      <c r="H266" s="53">
        <v>0</v>
      </c>
    </row>
    <row r="267" spans="1:8" x14ac:dyDescent="0.2">
      <c r="A267" s="32">
        <v>845</v>
      </c>
      <c r="B267" s="32" t="s">
        <v>287</v>
      </c>
      <c r="C267" s="53">
        <v>0</v>
      </c>
      <c r="D267" s="53">
        <v>0</v>
      </c>
      <c r="E267" s="53">
        <v>0</v>
      </c>
      <c r="F267" s="53">
        <v>0</v>
      </c>
      <c r="G267" s="53">
        <v>0</v>
      </c>
      <c r="H267" s="53">
        <v>0</v>
      </c>
    </row>
    <row r="268" spans="1:8" x14ac:dyDescent="0.2">
      <c r="A268" s="32">
        <v>847</v>
      </c>
      <c r="B268" s="32" t="s">
        <v>288</v>
      </c>
      <c r="C268" s="53">
        <v>0</v>
      </c>
      <c r="D268" s="53">
        <v>0</v>
      </c>
      <c r="E268" s="53">
        <v>0</v>
      </c>
      <c r="F268" s="53">
        <v>0</v>
      </c>
      <c r="G268" s="53">
        <v>0</v>
      </c>
      <c r="H268" s="53">
        <v>0</v>
      </c>
    </row>
    <row r="269" spans="1:8" x14ac:dyDescent="0.2">
      <c r="A269" s="32">
        <v>848</v>
      </c>
      <c r="B269" s="32" t="s">
        <v>289</v>
      </c>
      <c r="C269" s="53">
        <v>-1185103</v>
      </c>
      <c r="D269" s="53">
        <v>-1185103</v>
      </c>
      <c r="E269" s="53">
        <v>-1003459</v>
      </c>
      <c r="F269" s="53">
        <v>-574234</v>
      </c>
      <c r="G269" s="53">
        <v>-243841</v>
      </c>
      <c r="H269" s="53">
        <v>-53232</v>
      </c>
    </row>
    <row r="270" spans="1:8" x14ac:dyDescent="0.2">
      <c r="A270" s="32">
        <v>850</v>
      </c>
      <c r="B270" s="32" t="s">
        <v>290</v>
      </c>
      <c r="C270" s="53">
        <v>0</v>
      </c>
      <c r="D270" s="53">
        <v>0</v>
      </c>
      <c r="E270" s="53">
        <v>0</v>
      </c>
      <c r="F270" s="53">
        <v>0</v>
      </c>
      <c r="G270" s="53">
        <v>0</v>
      </c>
      <c r="H270" s="53">
        <v>0</v>
      </c>
    </row>
    <row r="271" spans="1:8" x14ac:dyDescent="0.2">
      <c r="A271" s="32">
        <v>851</v>
      </c>
      <c r="B271" s="32" t="s">
        <v>291</v>
      </c>
      <c r="C271" s="53">
        <v>-29252</v>
      </c>
      <c r="D271" s="53">
        <v>-29252</v>
      </c>
      <c r="E271" s="53">
        <v>-25241</v>
      </c>
      <c r="F271" s="53">
        <v>-13232</v>
      </c>
      <c r="G271" s="53">
        <v>-4193</v>
      </c>
      <c r="H271" s="53">
        <v>-638</v>
      </c>
    </row>
    <row r="272" spans="1:8" x14ac:dyDescent="0.2">
      <c r="A272" s="32">
        <v>852</v>
      </c>
      <c r="B272" s="32" t="s">
        <v>292</v>
      </c>
      <c r="C272" s="53">
        <v>-44813</v>
      </c>
      <c r="D272" s="53">
        <v>-44813</v>
      </c>
      <c r="E272" s="53">
        <v>-37611</v>
      </c>
      <c r="F272" s="53">
        <v>-21642</v>
      </c>
      <c r="G272" s="53">
        <v>-7825</v>
      </c>
      <c r="H272" s="53">
        <v>-1375</v>
      </c>
    </row>
    <row r="273" spans="1:8" x14ac:dyDescent="0.2">
      <c r="A273" s="32">
        <v>853</v>
      </c>
      <c r="B273" s="32" t="s">
        <v>293</v>
      </c>
      <c r="C273" s="53">
        <v>0</v>
      </c>
      <c r="D273" s="53">
        <v>0</v>
      </c>
      <c r="E273" s="53">
        <v>0</v>
      </c>
      <c r="F273" s="53">
        <v>0</v>
      </c>
      <c r="G273" s="53">
        <v>0</v>
      </c>
      <c r="H273" s="53">
        <v>0</v>
      </c>
    </row>
    <row r="274" spans="1:8" x14ac:dyDescent="0.2">
      <c r="A274" s="32">
        <v>859</v>
      </c>
      <c r="B274" s="32" t="s">
        <v>294</v>
      </c>
      <c r="C274" s="53">
        <v>0</v>
      </c>
      <c r="D274" s="53">
        <v>0</v>
      </c>
      <c r="E274" s="53">
        <v>0</v>
      </c>
      <c r="F274" s="53">
        <v>0</v>
      </c>
      <c r="G274" s="53">
        <v>0</v>
      </c>
      <c r="H274" s="53">
        <v>0</v>
      </c>
    </row>
    <row r="275" spans="1:8" x14ac:dyDescent="0.2">
      <c r="A275" s="32">
        <v>861</v>
      </c>
      <c r="B275" s="32" t="s">
        <v>295</v>
      </c>
      <c r="C275" s="53">
        <v>0</v>
      </c>
      <c r="D275" s="53">
        <v>0</v>
      </c>
      <c r="E275" s="53">
        <v>0</v>
      </c>
      <c r="F275" s="53">
        <v>0</v>
      </c>
      <c r="G275" s="53">
        <v>0</v>
      </c>
      <c r="H275" s="53">
        <v>0</v>
      </c>
    </row>
    <row r="276" spans="1:8" x14ac:dyDescent="0.2">
      <c r="A276" s="32">
        <v>862</v>
      </c>
      <c r="B276" s="32" t="s">
        <v>296</v>
      </c>
      <c r="C276" s="53">
        <v>0</v>
      </c>
      <c r="D276" s="53">
        <v>0</v>
      </c>
      <c r="E276" s="53">
        <v>0</v>
      </c>
      <c r="F276" s="53">
        <v>0</v>
      </c>
      <c r="G276" s="53">
        <v>0</v>
      </c>
      <c r="H276" s="53">
        <v>0</v>
      </c>
    </row>
    <row r="277" spans="1:8" x14ac:dyDescent="0.2">
      <c r="A277" s="32">
        <v>863</v>
      </c>
      <c r="B277" s="32" t="s">
        <v>297</v>
      </c>
      <c r="C277" s="53">
        <v>0</v>
      </c>
      <c r="D277" s="53">
        <v>0</v>
      </c>
      <c r="E277" s="53">
        <v>0</v>
      </c>
      <c r="F277" s="53">
        <v>0</v>
      </c>
      <c r="G277" s="53">
        <v>0</v>
      </c>
      <c r="H277" s="53">
        <v>0</v>
      </c>
    </row>
    <row r="278" spans="1:8" x14ac:dyDescent="0.2">
      <c r="A278" s="32">
        <v>864</v>
      </c>
      <c r="B278" s="32" t="s">
        <v>298</v>
      </c>
      <c r="C278" s="53">
        <v>0</v>
      </c>
      <c r="D278" s="53">
        <v>0</v>
      </c>
      <c r="E278" s="53">
        <v>0</v>
      </c>
      <c r="F278" s="53">
        <v>0</v>
      </c>
      <c r="G278" s="53">
        <v>0</v>
      </c>
      <c r="H278" s="53">
        <v>0</v>
      </c>
    </row>
    <row r="279" spans="1:8" x14ac:dyDescent="0.2">
      <c r="A279" s="32">
        <v>865</v>
      </c>
      <c r="B279" s="32" t="s">
        <v>299</v>
      </c>
      <c r="C279" s="53">
        <v>0</v>
      </c>
      <c r="D279" s="53">
        <v>0</v>
      </c>
      <c r="E279" s="53">
        <v>0</v>
      </c>
      <c r="F279" s="53">
        <v>0</v>
      </c>
      <c r="G279" s="53">
        <v>0</v>
      </c>
      <c r="H279" s="53">
        <v>0</v>
      </c>
    </row>
    <row r="280" spans="1:8" x14ac:dyDescent="0.2">
      <c r="A280" s="32">
        <v>866</v>
      </c>
      <c r="B280" s="32" t="s">
        <v>300</v>
      </c>
      <c r="C280" s="53">
        <v>0</v>
      </c>
      <c r="D280" s="53">
        <v>0</v>
      </c>
      <c r="E280" s="53">
        <v>0</v>
      </c>
      <c r="F280" s="53">
        <v>0</v>
      </c>
      <c r="G280" s="53">
        <v>0</v>
      </c>
      <c r="H280" s="53">
        <v>0</v>
      </c>
    </row>
    <row r="281" spans="1:8" x14ac:dyDescent="0.2">
      <c r="A281" s="32">
        <v>867</v>
      </c>
      <c r="B281" s="32" t="s">
        <v>301</v>
      </c>
      <c r="C281" s="53">
        <v>0</v>
      </c>
      <c r="D281" s="53">
        <v>0</v>
      </c>
      <c r="E281" s="53">
        <v>0</v>
      </c>
      <c r="F281" s="53">
        <v>0</v>
      </c>
      <c r="G281" s="53">
        <v>0</v>
      </c>
      <c r="H281" s="53">
        <v>0</v>
      </c>
    </row>
    <row r="282" spans="1:8" x14ac:dyDescent="0.2">
      <c r="A282" s="32">
        <v>868</v>
      </c>
      <c r="B282" s="32" t="s">
        <v>302</v>
      </c>
      <c r="C282" s="53">
        <v>0</v>
      </c>
      <c r="D282" s="53">
        <v>0</v>
      </c>
      <c r="E282" s="53">
        <v>0</v>
      </c>
      <c r="F282" s="53">
        <v>0</v>
      </c>
      <c r="G282" s="53">
        <v>0</v>
      </c>
      <c r="H282" s="53">
        <v>0</v>
      </c>
    </row>
    <row r="283" spans="1:8" x14ac:dyDescent="0.2">
      <c r="A283" s="32">
        <v>869</v>
      </c>
      <c r="B283" s="32" t="s">
        <v>303</v>
      </c>
      <c r="C283" s="53">
        <v>0</v>
      </c>
      <c r="D283" s="53">
        <v>0</v>
      </c>
      <c r="E283" s="53">
        <v>0</v>
      </c>
      <c r="F283" s="53">
        <v>0</v>
      </c>
      <c r="G283" s="53">
        <v>0</v>
      </c>
      <c r="H283" s="53">
        <v>0</v>
      </c>
    </row>
    <row r="284" spans="1:8" x14ac:dyDescent="0.2">
      <c r="A284" s="32">
        <v>879</v>
      </c>
      <c r="B284" s="32" t="s">
        <v>304</v>
      </c>
      <c r="C284" s="53">
        <v>0</v>
      </c>
      <c r="D284" s="53">
        <v>0</v>
      </c>
      <c r="E284" s="53">
        <v>0</v>
      </c>
      <c r="F284" s="53">
        <v>0</v>
      </c>
      <c r="G284" s="53">
        <v>0</v>
      </c>
      <c r="H284" s="53">
        <v>0</v>
      </c>
    </row>
    <row r="285" spans="1:8" x14ac:dyDescent="0.2">
      <c r="A285" s="32">
        <v>911</v>
      </c>
      <c r="B285" s="32" t="s">
        <v>305</v>
      </c>
      <c r="C285" s="53">
        <v>0</v>
      </c>
      <c r="D285" s="53">
        <v>0</v>
      </c>
      <c r="E285" s="53">
        <v>0</v>
      </c>
      <c r="F285" s="53">
        <v>0</v>
      </c>
      <c r="G285" s="53">
        <v>0</v>
      </c>
      <c r="H285" s="53">
        <v>0</v>
      </c>
    </row>
    <row r="286" spans="1:8" x14ac:dyDescent="0.2">
      <c r="A286" s="32">
        <v>912</v>
      </c>
      <c r="B286" s="32" t="s">
        <v>306</v>
      </c>
      <c r="C286" s="53">
        <v>-255928</v>
      </c>
      <c r="D286" s="53">
        <v>-255928</v>
      </c>
      <c r="E286" s="53">
        <v>-206007</v>
      </c>
      <c r="F286" s="53">
        <v>-142752</v>
      </c>
      <c r="G286" s="53">
        <v>-59640</v>
      </c>
      <c r="H286" s="53">
        <v>-11535</v>
      </c>
    </row>
    <row r="287" spans="1:8" x14ac:dyDescent="0.2">
      <c r="A287" s="32">
        <v>913</v>
      </c>
      <c r="B287" s="32" t="s">
        <v>307</v>
      </c>
      <c r="C287" s="53">
        <v>337</v>
      </c>
      <c r="D287" s="53">
        <v>337</v>
      </c>
      <c r="E287" s="53">
        <v>575</v>
      </c>
      <c r="F287" s="53">
        <v>-231</v>
      </c>
      <c r="G287" s="53">
        <v>-241</v>
      </c>
      <c r="H287" s="53">
        <v>-56</v>
      </c>
    </row>
    <row r="288" spans="1:8" x14ac:dyDescent="0.2">
      <c r="A288" s="32">
        <v>916</v>
      </c>
      <c r="B288" s="32" t="s">
        <v>308</v>
      </c>
      <c r="C288" s="53">
        <v>0</v>
      </c>
      <c r="D288" s="53">
        <v>0</v>
      </c>
      <c r="E288" s="53">
        <v>0</v>
      </c>
      <c r="F288" s="53">
        <v>0</v>
      </c>
      <c r="G288" s="53">
        <v>0</v>
      </c>
      <c r="H288" s="53">
        <v>0</v>
      </c>
    </row>
    <row r="289" spans="1:8" x14ac:dyDescent="0.2">
      <c r="A289" s="32">
        <v>920</v>
      </c>
      <c r="B289" s="32" t="s">
        <v>309</v>
      </c>
      <c r="C289" s="53">
        <v>0</v>
      </c>
      <c r="D289" s="53">
        <v>0</v>
      </c>
      <c r="E289" s="53">
        <v>0</v>
      </c>
      <c r="F289" s="53">
        <v>0</v>
      </c>
      <c r="G289" s="53">
        <v>0</v>
      </c>
      <c r="H289" s="53">
        <v>0</v>
      </c>
    </row>
    <row r="290" spans="1:8" x14ac:dyDescent="0.2">
      <c r="A290" s="32">
        <v>922</v>
      </c>
      <c r="B290" s="32" t="s">
        <v>310</v>
      </c>
      <c r="C290" s="53">
        <v>-490129</v>
      </c>
      <c r="D290" s="53">
        <v>-490129</v>
      </c>
      <c r="E290" s="53">
        <v>-437685</v>
      </c>
      <c r="F290" s="53">
        <v>-275388</v>
      </c>
      <c r="G290" s="53">
        <v>-116512</v>
      </c>
      <c r="H290" s="53">
        <v>-24866</v>
      </c>
    </row>
    <row r="291" spans="1:8" x14ac:dyDescent="0.2">
      <c r="A291" s="32">
        <v>937</v>
      </c>
      <c r="B291" s="32" t="s">
        <v>311</v>
      </c>
      <c r="C291" s="53">
        <v>-77274</v>
      </c>
      <c r="D291" s="53">
        <v>-77274</v>
      </c>
      <c r="E291" s="53">
        <v>-67226</v>
      </c>
      <c r="F291" s="53">
        <v>-42302</v>
      </c>
      <c r="G291" s="53">
        <v>-17667</v>
      </c>
      <c r="H291" s="53">
        <v>-3679</v>
      </c>
    </row>
    <row r="292" spans="1:8" x14ac:dyDescent="0.2">
      <c r="A292" s="32">
        <v>938</v>
      </c>
      <c r="B292" s="32" t="s">
        <v>312</v>
      </c>
      <c r="C292" s="53">
        <v>-24795</v>
      </c>
      <c r="D292" s="53">
        <v>-24795</v>
      </c>
      <c r="E292" s="53">
        <v>-20015</v>
      </c>
      <c r="F292" s="53">
        <v>-11447</v>
      </c>
      <c r="G292" s="53">
        <v>-5525</v>
      </c>
      <c r="H292" s="53">
        <v>-1338</v>
      </c>
    </row>
    <row r="293" spans="1:8" x14ac:dyDescent="0.2">
      <c r="A293" s="32">
        <v>942</v>
      </c>
      <c r="B293" s="32" t="s">
        <v>313</v>
      </c>
      <c r="C293" s="53">
        <v>-85016</v>
      </c>
      <c r="D293" s="53">
        <v>-85016</v>
      </c>
      <c r="E293" s="53">
        <v>-76082</v>
      </c>
      <c r="F293" s="53">
        <v>-50406</v>
      </c>
      <c r="G293" s="53">
        <v>-23952</v>
      </c>
      <c r="H293" s="53">
        <v>-5648</v>
      </c>
    </row>
    <row r="294" spans="1:8" x14ac:dyDescent="0.2">
      <c r="A294" s="32">
        <v>946</v>
      </c>
      <c r="B294" s="32" t="s">
        <v>314</v>
      </c>
      <c r="C294" s="53">
        <v>0</v>
      </c>
      <c r="D294" s="53">
        <v>0</v>
      </c>
      <c r="E294" s="53">
        <v>0</v>
      </c>
      <c r="F294" s="53">
        <v>0</v>
      </c>
      <c r="G294" s="53">
        <v>0</v>
      </c>
      <c r="H294" s="53">
        <v>0</v>
      </c>
    </row>
    <row r="295" spans="1:8" x14ac:dyDescent="0.2">
      <c r="A295" s="32">
        <v>948</v>
      </c>
      <c r="B295" s="32" t="s">
        <v>315</v>
      </c>
      <c r="C295" s="53">
        <v>-57855</v>
      </c>
      <c r="D295" s="53">
        <v>-57855</v>
      </c>
      <c r="E295" s="53">
        <v>-48583</v>
      </c>
      <c r="F295" s="53">
        <v>-27398</v>
      </c>
      <c r="G295" s="53">
        <v>-12588</v>
      </c>
      <c r="H295" s="53">
        <v>-2977</v>
      </c>
    </row>
    <row r="296" spans="1:8" x14ac:dyDescent="0.2">
      <c r="A296" s="32">
        <v>957</v>
      </c>
      <c r="B296" s="32" t="s">
        <v>316</v>
      </c>
      <c r="C296" s="53">
        <v>-14093</v>
      </c>
      <c r="D296" s="53">
        <v>-14093</v>
      </c>
      <c r="E296" s="53">
        <v>-10155</v>
      </c>
      <c r="F296" s="53">
        <v>-5614</v>
      </c>
      <c r="G296" s="53">
        <v>-1818</v>
      </c>
      <c r="H296" s="53">
        <v>-232</v>
      </c>
    </row>
    <row r="297" spans="1:8" x14ac:dyDescent="0.2">
      <c r="A297" s="32">
        <v>960</v>
      </c>
      <c r="B297" s="32" t="s">
        <v>317</v>
      </c>
      <c r="C297" s="53">
        <v>-166567</v>
      </c>
      <c r="D297" s="53">
        <v>-166567</v>
      </c>
      <c r="E297" s="53">
        <v>-137546</v>
      </c>
      <c r="F297" s="53">
        <v>-82032</v>
      </c>
      <c r="G297" s="53">
        <v>-39729</v>
      </c>
      <c r="H297" s="53">
        <v>-9608</v>
      </c>
    </row>
    <row r="298" spans="1:8" x14ac:dyDescent="0.2">
      <c r="A298" s="32">
        <v>961</v>
      </c>
      <c r="B298" s="32" t="s">
        <v>318</v>
      </c>
      <c r="C298" s="53">
        <v>-195850</v>
      </c>
      <c r="D298" s="53">
        <v>-195850</v>
      </c>
      <c r="E298" s="53">
        <v>-156899</v>
      </c>
      <c r="F298" s="53">
        <v>-77776</v>
      </c>
      <c r="G298" s="53">
        <v>-21859</v>
      </c>
      <c r="H298" s="53">
        <v>-2416</v>
      </c>
    </row>
    <row r="299" spans="1:8" x14ac:dyDescent="0.2">
      <c r="A299" s="32">
        <v>962</v>
      </c>
      <c r="B299" s="32" t="s">
        <v>319</v>
      </c>
      <c r="C299" s="53">
        <v>0</v>
      </c>
      <c r="D299" s="53">
        <v>0</v>
      </c>
      <c r="E299" s="53">
        <v>0</v>
      </c>
      <c r="F299" s="53">
        <v>0</v>
      </c>
      <c r="G299" s="53">
        <v>0</v>
      </c>
      <c r="H299" s="53">
        <v>0</v>
      </c>
    </row>
    <row r="300" spans="1:8" x14ac:dyDescent="0.2">
      <c r="A300" s="32">
        <v>963</v>
      </c>
      <c r="B300" s="32" t="s">
        <v>320</v>
      </c>
      <c r="C300" s="53">
        <v>0</v>
      </c>
      <c r="D300" s="53">
        <v>0</v>
      </c>
      <c r="E300" s="53">
        <v>0</v>
      </c>
      <c r="F300" s="53">
        <v>0</v>
      </c>
      <c r="G300" s="53">
        <v>0</v>
      </c>
      <c r="H300" s="53">
        <v>0</v>
      </c>
    </row>
    <row r="301" spans="1:8" x14ac:dyDescent="0.2">
      <c r="A301" s="32">
        <v>964</v>
      </c>
      <c r="B301" s="32" t="s">
        <v>321</v>
      </c>
      <c r="C301" s="53">
        <v>0</v>
      </c>
      <c r="D301" s="53">
        <v>0</v>
      </c>
      <c r="E301" s="53">
        <v>0</v>
      </c>
      <c r="F301" s="53">
        <v>0</v>
      </c>
      <c r="G301" s="53">
        <v>0</v>
      </c>
      <c r="H301" s="53">
        <v>0</v>
      </c>
    </row>
    <row r="302" spans="1:8" x14ac:dyDescent="0.2">
      <c r="A302" s="32">
        <v>968</v>
      </c>
      <c r="B302" s="32" t="s">
        <v>322</v>
      </c>
      <c r="C302" s="53">
        <v>0</v>
      </c>
      <c r="D302" s="53">
        <v>0</v>
      </c>
      <c r="E302" s="53">
        <v>0</v>
      </c>
      <c r="F302" s="53">
        <v>0</v>
      </c>
      <c r="G302" s="53">
        <v>0</v>
      </c>
      <c r="H302" s="53">
        <v>0</v>
      </c>
    </row>
    <row r="303" spans="1:8" x14ac:dyDescent="0.2">
      <c r="A303" s="32">
        <v>972</v>
      </c>
      <c r="B303" s="32" t="s">
        <v>323</v>
      </c>
      <c r="C303" s="53">
        <v>0</v>
      </c>
      <c r="D303" s="53">
        <v>0</v>
      </c>
      <c r="E303" s="53">
        <v>0</v>
      </c>
      <c r="F303" s="53">
        <v>0</v>
      </c>
      <c r="G303" s="53">
        <v>0</v>
      </c>
      <c r="H303" s="53">
        <v>0</v>
      </c>
    </row>
    <row r="304" spans="1:8" x14ac:dyDescent="0.2">
      <c r="A304" s="32">
        <v>980</v>
      </c>
      <c r="B304" s="32" t="s">
        <v>324</v>
      </c>
      <c r="C304" s="53">
        <v>0</v>
      </c>
      <c r="D304" s="53">
        <v>0</v>
      </c>
      <c r="E304" s="53">
        <v>0</v>
      </c>
      <c r="F304" s="53">
        <v>0</v>
      </c>
      <c r="G304" s="53">
        <v>0</v>
      </c>
      <c r="H304" s="53">
        <v>0</v>
      </c>
    </row>
    <row r="305" spans="1:8" x14ac:dyDescent="0.2">
      <c r="A305" s="32">
        <v>986</v>
      </c>
      <c r="B305" s="32" t="s">
        <v>325</v>
      </c>
      <c r="C305" s="53">
        <v>0</v>
      </c>
      <c r="D305" s="53">
        <v>0</v>
      </c>
      <c r="E305" s="53">
        <v>0</v>
      </c>
      <c r="F305" s="53">
        <v>0</v>
      </c>
      <c r="G305" s="53">
        <v>0</v>
      </c>
      <c r="H305" s="53">
        <v>0</v>
      </c>
    </row>
    <row r="306" spans="1:8" x14ac:dyDescent="0.2">
      <c r="A306" s="32">
        <v>989</v>
      </c>
      <c r="B306" s="32" t="s">
        <v>326</v>
      </c>
      <c r="C306" s="53">
        <v>0</v>
      </c>
      <c r="D306" s="53">
        <v>0</v>
      </c>
      <c r="E306" s="53">
        <v>0</v>
      </c>
      <c r="F306" s="53">
        <v>0</v>
      </c>
      <c r="G306" s="53">
        <v>0</v>
      </c>
      <c r="H306" s="53">
        <v>0</v>
      </c>
    </row>
    <row r="307" spans="1:8" x14ac:dyDescent="0.2">
      <c r="A307" s="32">
        <v>992</v>
      </c>
      <c r="B307" s="32" t="s">
        <v>327</v>
      </c>
      <c r="C307" s="53">
        <v>0</v>
      </c>
      <c r="D307" s="53">
        <v>0</v>
      </c>
      <c r="E307" s="53">
        <v>0</v>
      </c>
      <c r="F307" s="53">
        <v>0</v>
      </c>
      <c r="G307" s="53">
        <v>0</v>
      </c>
      <c r="H307" s="53">
        <v>0</v>
      </c>
    </row>
    <row r="308" spans="1:8" x14ac:dyDescent="0.2">
      <c r="A308" s="32">
        <v>993</v>
      </c>
      <c r="B308" s="32" t="s">
        <v>328</v>
      </c>
      <c r="C308" s="53">
        <v>0</v>
      </c>
      <c r="D308" s="53">
        <v>0</v>
      </c>
      <c r="E308" s="53">
        <v>0</v>
      </c>
      <c r="F308" s="53">
        <v>0</v>
      </c>
      <c r="G308" s="53">
        <v>0</v>
      </c>
      <c r="H308" s="53">
        <v>0</v>
      </c>
    </row>
    <row r="309" spans="1:8" x14ac:dyDescent="0.2">
      <c r="A309" s="32">
        <v>995</v>
      </c>
      <c r="B309" s="32" t="s">
        <v>329</v>
      </c>
      <c r="C309" s="53">
        <v>0</v>
      </c>
      <c r="D309" s="53">
        <v>0</v>
      </c>
      <c r="E309" s="53">
        <v>0</v>
      </c>
      <c r="F309" s="53">
        <v>0</v>
      </c>
      <c r="G309" s="53">
        <v>0</v>
      </c>
      <c r="H309" s="53">
        <v>0</v>
      </c>
    </row>
    <row r="310" spans="1:8" ht="15" x14ac:dyDescent="0.35">
      <c r="A310" s="32">
        <v>999</v>
      </c>
      <c r="B310" s="32" t="s">
        <v>330</v>
      </c>
      <c r="C310" s="97">
        <v>-2279710</v>
      </c>
      <c r="D310" s="97">
        <v>-2279710</v>
      </c>
      <c r="E310" s="97">
        <v>-1904980</v>
      </c>
      <c r="F310" s="97">
        <v>-1067209</v>
      </c>
      <c r="G310" s="97">
        <v>-416340</v>
      </c>
      <c r="H310" s="97">
        <v>-82549</v>
      </c>
    </row>
    <row r="312" spans="1:8" ht="15" x14ac:dyDescent="0.35">
      <c r="B312" s="91" t="s">
        <v>388</v>
      </c>
      <c r="C312" s="51">
        <v>-213565216</v>
      </c>
      <c r="D312" s="51">
        <v>-213565216</v>
      </c>
      <c r="E312" s="51">
        <v>-179174928</v>
      </c>
      <c r="F312" s="51">
        <v>-100527507</v>
      </c>
      <c r="G312" s="51">
        <v>-40273820</v>
      </c>
      <c r="H312" s="51">
        <v>-8265447</v>
      </c>
    </row>
  </sheetData>
  <sheetProtection password="EE0B" sheet="1" objects="1" scenarios="1"/>
  <mergeCells count="1">
    <mergeCell ref="C2:G2"/>
  </mergeCells>
  <pageMargins left="0.7" right="0.7" top="0.75" bottom="0.75" header="0.3" footer="0.3"/>
  <pageSetup scale="75" orientation="landscape" r:id="rId1"/>
  <headerFooter>
    <oddFooter>&amp;L&amp;Z&amp;F&amp;R&amp;D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N315"/>
  <sheetViews>
    <sheetView showGridLines="0" showRowColHeaders="0" zoomScaleNormal="100" workbookViewId="0">
      <pane xSplit="2" ySplit="6" topLeftCell="F307" activePane="bottomRight" state="frozen"/>
      <selection activeCell="A316" sqref="A316"/>
      <selection pane="topRight" activeCell="A316" sqref="A316"/>
      <selection pane="bottomLeft" activeCell="A316" sqref="A316"/>
      <selection pane="bottomRight" activeCell="A316" sqref="A316"/>
    </sheetView>
  </sheetViews>
  <sheetFormatPr defaultColWidth="9.140625" defaultRowHeight="12.75" x14ac:dyDescent="0.2"/>
  <cols>
    <col min="1" max="1" width="10.42578125" style="12" bestFit="1" customWidth="1"/>
    <col min="2" max="2" width="38" style="91" customWidth="1"/>
    <col min="3" max="4" width="12.28515625" style="2" bestFit="1" customWidth="1"/>
    <col min="5" max="6" width="15" style="2" bestFit="1" customWidth="1"/>
    <col min="7" max="8" width="13.42578125" style="2" bestFit="1" customWidth="1"/>
    <col min="9" max="10" width="12.28515625" style="2" bestFit="1" customWidth="1"/>
    <col min="11" max="12" width="15" style="2" bestFit="1" customWidth="1"/>
    <col min="13" max="13" width="14" style="2" bestFit="1" customWidth="1"/>
    <col min="14" max="14" width="12.28515625" style="2" bestFit="1" customWidth="1"/>
    <col min="15" max="16384" width="9.140625" style="2"/>
  </cols>
  <sheetData>
    <row r="1" spans="1:14" ht="15.75" x14ac:dyDescent="0.25">
      <c r="A1" s="90" t="s">
        <v>413</v>
      </c>
      <c r="C1" s="3" t="s">
        <v>1</v>
      </c>
      <c r="D1" s="3" t="s">
        <v>2</v>
      </c>
      <c r="E1" s="3" t="s">
        <v>3</v>
      </c>
      <c r="F1" s="3" t="s">
        <v>4</v>
      </c>
      <c r="G1" s="3" t="s">
        <v>5</v>
      </c>
      <c r="H1" s="3" t="s">
        <v>6</v>
      </c>
      <c r="I1" s="3" t="s">
        <v>7</v>
      </c>
      <c r="J1" s="3" t="s">
        <v>8</v>
      </c>
      <c r="K1" s="3" t="s">
        <v>9</v>
      </c>
      <c r="L1" s="3" t="s">
        <v>10</v>
      </c>
      <c r="M1" s="3" t="s">
        <v>11</v>
      </c>
      <c r="N1" s="3" t="s">
        <v>12</v>
      </c>
    </row>
    <row r="2" spans="1:14" ht="15.75" x14ac:dyDescent="0.25">
      <c r="A2" s="90"/>
      <c r="C2" s="98"/>
      <c r="D2" s="98"/>
      <c r="H2" s="98"/>
      <c r="I2" s="98"/>
      <c r="J2" s="98"/>
      <c r="K2" s="98"/>
      <c r="L2" s="3"/>
    </row>
    <row r="3" spans="1:14" ht="15.75" x14ac:dyDescent="0.25">
      <c r="A3" s="90"/>
      <c r="C3" s="170"/>
      <c r="D3" s="170"/>
      <c r="F3" s="98"/>
      <c r="I3" s="98"/>
      <c r="J3" s="98"/>
      <c r="K3" s="98"/>
      <c r="L3" s="3"/>
    </row>
    <row r="4" spans="1:14" ht="15.75" x14ac:dyDescent="0.25">
      <c r="A4" s="90"/>
      <c r="C4" s="170" t="s">
        <v>414</v>
      </c>
      <c r="D4" s="170"/>
      <c r="E4" s="170"/>
      <c r="F4" s="170"/>
      <c r="G4" s="170" t="s">
        <v>415</v>
      </c>
      <c r="H4" s="170"/>
      <c r="I4" s="170"/>
      <c r="J4" s="170"/>
      <c r="K4" s="170" t="s">
        <v>416</v>
      </c>
      <c r="L4" s="170"/>
      <c r="M4" s="170"/>
      <c r="N4" s="170"/>
    </row>
    <row r="5" spans="1:14" ht="15" x14ac:dyDescent="0.25">
      <c r="B5" s="92"/>
      <c r="C5" s="170" t="s">
        <v>417</v>
      </c>
      <c r="D5" s="170"/>
      <c r="E5" s="98" t="s">
        <v>418</v>
      </c>
      <c r="F5" s="98" t="s">
        <v>419</v>
      </c>
      <c r="G5" s="170" t="s">
        <v>417</v>
      </c>
      <c r="H5" s="170"/>
      <c r="I5" s="98" t="s">
        <v>418</v>
      </c>
      <c r="J5" s="98" t="s">
        <v>419</v>
      </c>
      <c r="K5" s="170" t="s">
        <v>417</v>
      </c>
      <c r="L5" s="170"/>
      <c r="M5" s="98" t="s">
        <v>418</v>
      </c>
      <c r="N5" s="98" t="s">
        <v>419</v>
      </c>
    </row>
    <row r="6" spans="1:14" ht="15" x14ac:dyDescent="0.25">
      <c r="A6" s="55" t="s">
        <v>18</v>
      </c>
      <c r="B6" s="30" t="s">
        <v>13</v>
      </c>
      <c r="C6" s="99">
        <v>43646</v>
      </c>
      <c r="D6" s="99">
        <v>44012</v>
      </c>
      <c r="E6" s="100" t="s">
        <v>420</v>
      </c>
      <c r="F6" s="100" t="s">
        <v>420</v>
      </c>
      <c r="G6" s="99">
        <v>43646</v>
      </c>
      <c r="H6" s="99">
        <v>44012</v>
      </c>
      <c r="I6" s="100" t="s">
        <v>420</v>
      </c>
      <c r="J6" s="100" t="s">
        <v>420</v>
      </c>
      <c r="K6" s="99">
        <v>43646</v>
      </c>
      <c r="L6" s="99">
        <v>44012</v>
      </c>
      <c r="M6" s="100" t="s">
        <v>420</v>
      </c>
      <c r="N6" s="100" t="s">
        <v>420</v>
      </c>
    </row>
    <row r="7" spans="1:14" ht="15" x14ac:dyDescent="0.25">
      <c r="A7" s="32">
        <v>5</v>
      </c>
      <c r="B7" s="32" t="s">
        <v>25</v>
      </c>
      <c r="C7" s="13">
        <v>0</v>
      </c>
      <c r="D7" s="13">
        <v>0</v>
      </c>
      <c r="E7" s="101">
        <v>0</v>
      </c>
      <c r="F7" s="95">
        <v>0</v>
      </c>
      <c r="G7" s="95">
        <v>0</v>
      </c>
      <c r="H7" s="95">
        <v>0</v>
      </c>
      <c r="I7" s="101">
        <v>0</v>
      </c>
      <c r="J7" s="95">
        <v>0</v>
      </c>
      <c r="K7" s="95">
        <v>0</v>
      </c>
      <c r="L7" s="95">
        <v>0</v>
      </c>
      <c r="M7" s="101">
        <v>0</v>
      </c>
      <c r="N7" s="95">
        <v>0</v>
      </c>
    </row>
    <row r="8" spans="1:14" ht="25.5" x14ac:dyDescent="0.2">
      <c r="A8" s="32">
        <v>6</v>
      </c>
      <c r="B8" s="32" t="s">
        <v>26</v>
      </c>
      <c r="C8" s="15">
        <v>0</v>
      </c>
      <c r="D8" s="15">
        <v>0</v>
      </c>
      <c r="E8" s="53">
        <v>0</v>
      </c>
      <c r="F8" s="53">
        <v>0</v>
      </c>
      <c r="G8" s="53">
        <v>0</v>
      </c>
      <c r="H8" s="53">
        <v>0</v>
      </c>
      <c r="I8" s="53">
        <v>0</v>
      </c>
      <c r="J8" s="53">
        <v>0</v>
      </c>
      <c r="K8" s="53">
        <v>0</v>
      </c>
      <c r="L8" s="53">
        <v>0</v>
      </c>
      <c r="M8" s="53">
        <v>0</v>
      </c>
      <c r="N8" s="53">
        <v>0</v>
      </c>
    </row>
    <row r="9" spans="1:14" x14ac:dyDescent="0.2">
      <c r="A9" s="32">
        <v>7</v>
      </c>
      <c r="B9" s="32" t="s">
        <v>27</v>
      </c>
      <c r="C9" s="15">
        <v>0</v>
      </c>
      <c r="D9" s="15">
        <v>0</v>
      </c>
      <c r="E9" s="53">
        <v>0</v>
      </c>
      <c r="F9" s="53">
        <v>0</v>
      </c>
      <c r="G9" s="53">
        <v>0</v>
      </c>
      <c r="H9" s="53">
        <v>0</v>
      </c>
      <c r="I9" s="53">
        <v>0</v>
      </c>
      <c r="J9" s="53">
        <v>0</v>
      </c>
      <c r="K9" s="53">
        <v>0</v>
      </c>
      <c r="L9" s="53">
        <v>0</v>
      </c>
      <c r="M9" s="53">
        <v>0</v>
      </c>
      <c r="N9" s="53">
        <v>0</v>
      </c>
    </row>
    <row r="10" spans="1:14" x14ac:dyDescent="0.2">
      <c r="A10" s="32">
        <v>47</v>
      </c>
      <c r="B10" s="32" t="s">
        <v>28</v>
      </c>
      <c r="C10" s="15">
        <v>0</v>
      </c>
      <c r="D10" s="15">
        <v>0</v>
      </c>
      <c r="E10" s="53">
        <v>0</v>
      </c>
      <c r="F10" s="53">
        <v>0</v>
      </c>
      <c r="G10" s="53">
        <v>0</v>
      </c>
      <c r="H10" s="53">
        <v>0</v>
      </c>
      <c r="I10" s="53">
        <v>0</v>
      </c>
      <c r="J10" s="53">
        <v>0</v>
      </c>
      <c r="K10" s="53">
        <v>0</v>
      </c>
      <c r="L10" s="53">
        <v>0</v>
      </c>
      <c r="M10" s="53">
        <v>0</v>
      </c>
      <c r="N10" s="53">
        <v>0</v>
      </c>
    </row>
    <row r="11" spans="1:14" x14ac:dyDescent="0.2">
      <c r="A11" s="32">
        <v>48</v>
      </c>
      <c r="B11" s="32" t="s">
        <v>29</v>
      </c>
      <c r="C11" s="15">
        <v>0</v>
      </c>
      <c r="D11" s="15">
        <v>0</v>
      </c>
      <c r="E11" s="53">
        <v>0</v>
      </c>
      <c r="F11" s="53">
        <v>0</v>
      </c>
      <c r="G11" s="53">
        <v>0</v>
      </c>
      <c r="H11" s="53">
        <v>0</v>
      </c>
      <c r="I11" s="53">
        <v>0</v>
      </c>
      <c r="J11" s="53">
        <v>0</v>
      </c>
      <c r="K11" s="53">
        <v>0</v>
      </c>
      <c r="L11" s="53">
        <v>0</v>
      </c>
      <c r="M11" s="53">
        <v>0</v>
      </c>
      <c r="N11" s="53">
        <v>0</v>
      </c>
    </row>
    <row r="12" spans="1:14" x14ac:dyDescent="0.2">
      <c r="A12" s="32">
        <v>90</v>
      </c>
      <c r="B12" s="32" t="s">
        <v>30</v>
      </c>
      <c r="C12" s="15">
        <v>1875</v>
      </c>
      <c r="D12" s="15">
        <v>1936</v>
      </c>
      <c r="E12" s="53">
        <v>61</v>
      </c>
      <c r="F12" s="53">
        <v>0</v>
      </c>
      <c r="G12" s="53">
        <v>35712</v>
      </c>
      <c r="H12" s="53">
        <v>36874</v>
      </c>
      <c r="I12" s="53">
        <v>0</v>
      </c>
      <c r="J12" s="53">
        <v>1162</v>
      </c>
      <c r="K12" s="53">
        <v>28192</v>
      </c>
      <c r="L12" s="53">
        <v>29110</v>
      </c>
      <c r="M12" s="53">
        <v>0</v>
      </c>
      <c r="N12" s="53">
        <v>918</v>
      </c>
    </row>
    <row r="13" spans="1:14" ht="25.5" x14ac:dyDescent="0.2">
      <c r="A13" s="32">
        <v>91</v>
      </c>
      <c r="B13" s="32" t="s">
        <v>31</v>
      </c>
      <c r="C13" s="15">
        <v>1954</v>
      </c>
      <c r="D13" s="15">
        <v>1637</v>
      </c>
      <c r="E13" s="53">
        <v>0</v>
      </c>
      <c r="F13" s="53">
        <v>317</v>
      </c>
      <c r="G13" s="53">
        <v>37223</v>
      </c>
      <c r="H13" s="53">
        <v>31196</v>
      </c>
      <c r="I13" s="53">
        <v>6027</v>
      </c>
      <c r="J13" s="53">
        <v>0</v>
      </c>
      <c r="K13" s="53">
        <v>29385</v>
      </c>
      <c r="L13" s="53">
        <v>24627</v>
      </c>
      <c r="M13" s="53">
        <v>4758</v>
      </c>
      <c r="N13" s="53">
        <v>0</v>
      </c>
    </row>
    <row r="14" spans="1:14" x14ac:dyDescent="0.2">
      <c r="A14" s="32">
        <v>100</v>
      </c>
      <c r="B14" s="32" t="s">
        <v>32</v>
      </c>
      <c r="C14" s="15">
        <v>52972</v>
      </c>
      <c r="D14" s="15">
        <v>52048</v>
      </c>
      <c r="E14" s="53">
        <v>0</v>
      </c>
      <c r="F14" s="53">
        <v>924</v>
      </c>
      <c r="G14" s="53">
        <v>1009158</v>
      </c>
      <c r="H14" s="53">
        <v>991564</v>
      </c>
      <c r="I14" s="53">
        <v>17594</v>
      </c>
      <c r="J14" s="53">
        <v>0</v>
      </c>
      <c r="K14" s="53">
        <v>796672</v>
      </c>
      <c r="L14" s="53">
        <v>782781</v>
      </c>
      <c r="M14" s="53">
        <v>13891</v>
      </c>
      <c r="N14" s="53">
        <v>0</v>
      </c>
    </row>
    <row r="15" spans="1:14" x14ac:dyDescent="0.2">
      <c r="A15" s="32">
        <v>101</v>
      </c>
      <c r="B15" s="32" t="s">
        <v>33</v>
      </c>
      <c r="C15" s="15">
        <v>112447</v>
      </c>
      <c r="D15" s="15">
        <v>109312</v>
      </c>
      <c r="E15" s="53">
        <v>0</v>
      </c>
      <c r="F15" s="53">
        <v>3135</v>
      </c>
      <c r="G15" s="53">
        <v>2142221</v>
      </c>
      <c r="H15" s="53">
        <v>2082498</v>
      </c>
      <c r="I15" s="53">
        <v>59723</v>
      </c>
      <c r="J15" s="53">
        <v>0</v>
      </c>
      <c r="K15" s="53">
        <v>1691156</v>
      </c>
      <c r="L15" s="53">
        <v>1644010</v>
      </c>
      <c r="M15" s="53">
        <v>47146</v>
      </c>
      <c r="N15" s="53">
        <v>0</v>
      </c>
    </row>
    <row r="16" spans="1:14" x14ac:dyDescent="0.2">
      <c r="A16" s="32">
        <v>102</v>
      </c>
      <c r="B16" s="32" t="s">
        <v>34</v>
      </c>
      <c r="C16" s="15">
        <v>0</v>
      </c>
      <c r="D16" s="15">
        <v>0</v>
      </c>
      <c r="E16" s="53">
        <v>0</v>
      </c>
      <c r="F16" s="53">
        <v>0</v>
      </c>
      <c r="G16" s="53">
        <v>0</v>
      </c>
      <c r="H16" s="53">
        <v>0</v>
      </c>
      <c r="I16" s="53">
        <v>0</v>
      </c>
      <c r="J16" s="53">
        <v>0</v>
      </c>
      <c r="K16" s="53">
        <v>0</v>
      </c>
      <c r="L16" s="53">
        <v>0</v>
      </c>
      <c r="M16" s="53">
        <v>0</v>
      </c>
      <c r="N16" s="53">
        <v>0</v>
      </c>
    </row>
    <row r="17" spans="1:14" x14ac:dyDescent="0.2">
      <c r="A17" s="32">
        <v>103</v>
      </c>
      <c r="B17" s="32" t="s">
        <v>35</v>
      </c>
      <c r="C17" s="15">
        <v>169022</v>
      </c>
      <c r="D17" s="15">
        <v>170985</v>
      </c>
      <c r="E17" s="53">
        <v>1963</v>
      </c>
      <c r="F17" s="53">
        <v>0</v>
      </c>
      <c r="G17" s="53">
        <v>3220024</v>
      </c>
      <c r="H17" s="53">
        <v>3257423</v>
      </c>
      <c r="I17" s="53">
        <v>0</v>
      </c>
      <c r="J17" s="53">
        <v>37399</v>
      </c>
      <c r="K17" s="53">
        <v>2542019</v>
      </c>
      <c r="L17" s="53">
        <v>2571543</v>
      </c>
      <c r="M17" s="53">
        <v>0</v>
      </c>
      <c r="N17" s="53">
        <v>29524</v>
      </c>
    </row>
    <row r="18" spans="1:14" x14ac:dyDescent="0.2">
      <c r="A18" s="32">
        <v>107</v>
      </c>
      <c r="B18" s="32" t="s">
        <v>36</v>
      </c>
      <c r="C18" s="15">
        <v>36448</v>
      </c>
      <c r="D18" s="15">
        <v>38489</v>
      </c>
      <c r="E18" s="53">
        <v>2041</v>
      </c>
      <c r="F18" s="53">
        <v>0</v>
      </c>
      <c r="G18" s="53">
        <v>694366</v>
      </c>
      <c r="H18" s="53">
        <v>733256</v>
      </c>
      <c r="I18" s="53">
        <v>0</v>
      </c>
      <c r="J18" s="53">
        <v>38890</v>
      </c>
      <c r="K18" s="53">
        <v>548163</v>
      </c>
      <c r="L18" s="53">
        <v>578863</v>
      </c>
      <c r="M18" s="53">
        <v>0</v>
      </c>
      <c r="N18" s="53">
        <v>30700</v>
      </c>
    </row>
    <row r="19" spans="1:14" x14ac:dyDescent="0.2">
      <c r="A19" s="32">
        <v>109</v>
      </c>
      <c r="B19" s="32" t="s">
        <v>37</v>
      </c>
      <c r="C19" s="15">
        <v>11611</v>
      </c>
      <c r="D19" s="15">
        <v>11904</v>
      </c>
      <c r="E19" s="53">
        <v>293</v>
      </c>
      <c r="F19" s="53">
        <v>0</v>
      </c>
      <c r="G19" s="53">
        <v>221201</v>
      </c>
      <c r="H19" s="53">
        <v>226777</v>
      </c>
      <c r="I19" s="53">
        <v>0</v>
      </c>
      <c r="J19" s="53">
        <v>5576</v>
      </c>
      <c r="K19" s="53">
        <v>174625</v>
      </c>
      <c r="L19" s="53">
        <v>179027</v>
      </c>
      <c r="M19" s="53">
        <v>0</v>
      </c>
      <c r="N19" s="53">
        <v>4402</v>
      </c>
    </row>
    <row r="20" spans="1:14" x14ac:dyDescent="0.2">
      <c r="A20" s="32">
        <v>110</v>
      </c>
      <c r="B20" s="32" t="s">
        <v>38</v>
      </c>
      <c r="C20" s="15">
        <v>13291</v>
      </c>
      <c r="D20" s="15">
        <v>16106</v>
      </c>
      <c r="E20" s="53">
        <v>2815</v>
      </c>
      <c r="F20" s="53">
        <v>0</v>
      </c>
      <c r="G20" s="53">
        <v>253215</v>
      </c>
      <c r="H20" s="53">
        <v>306840</v>
      </c>
      <c r="I20" s="53">
        <v>0</v>
      </c>
      <c r="J20" s="53">
        <v>53625</v>
      </c>
      <c r="K20" s="53">
        <v>199899</v>
      </c>
      <c r="L20" s="53">
        <v>242232</v>
      </c>
      <c r="M20" s="53">
        <v>0</v>
      </c>
      <c r="N20" s="53">
        <v>42333</v>
      </c>
    </row>
    <row r="21" spans="1:14" x14ac:dyDescent="0.2">
      <c r="A21" s="32">
        <v>111</v>
      </c>
      <c r="B21" s="32" t="s">
        <v>39</v>
      </c>
      <c r="C21" s="15">
        <v>143073</v>
      </c>
      <c r="D21" s="15">
        <v>147089</v>
      </c>
      <c r="E21" s="53">
        <v>4016</v>
      </c>
      <c r="F21" s="53">
        <v>0</v>
      </c>
      <c r="G21" s="53">
        <v>2725670</v>
      </c>
      <c r="H21" s="53">
        <v>2802177</v>
      </c>
      <c r="I21" s="53">
        <v>0</v>
      </c>
      <c r="J21" s="53">
        <v>76507</v>
      </c>
      <c r="K21" s="53">
        <v>2151753</v>
      </c>
      <c r="L21" s="53">
        <v>2212153</v>
      </c>
      <c r="M21" s="53">
        <v>0</v>
      </c>
      <c r="N21" s="53">
        <v>60400</v>
      </c>
    </row>
    <row r="22" spans="1:14" x14ac:dyDescent="0.2">
      <c r="A22" s="32">
        <v>112</v>
      </c>
      <c r="B22" s="32" t="s">
        <v>40</v>
      </c>
      <c r="C22" s="15">
        <v>1380</v>
      </c>
      <c r="D22" s="15">
        <v>1377</v>
      </c>
      <c r="E22" s="53">
        <v>0</v>
      </c>
      <c r="F22" s="53">
        <v>3</v>
      </c>
      <c r="G22" s="53">
        <v>26294</v>
      </c>
      <c r="H22" s="53">
        <v>26235</v>
      </c>
      <c r="I22" s="53">
        <v>59</v>
      </c>
      <c r="J22" s="53">
        <v>0</v>
      </c>
      <c r="K22" s="53">
        <v>20757</v>
      </c>
      <c r="L22" s="53">
        <v>20711</v>
      </c>
      <c r="M22" s="53">
        <v>46</v>
      </c>
      <c r="N22" s="53">
        <v>0</v>
      </c>
    </row>
    <row r="23" spans="1:14" x14ac:dyDescent="0.2">
      <c r="A23" s="32">
        <v>113</v>
      </c>
      <c r="B23" s="32" t="s">
        <v>41</v>
      </c>
      <c r="C23" s="15">
        <v>92851</v>
      </c>
      <c r="D23" s="15">
        <v>97628</v>
      </c>
      <c r="E23" s="53">
        <v>4777</v>
      </c>
      <c r="F23" s="53">
        <v>0</v>
      </c>
      <c r="G23" s="53">
        <v>1768893</v>
      </c>
      <c r="H23" s="53">
        <v>1859896</v>
      </c>
      <c r="I23" s="53">
        <v>0</v>
      </c>
      <c r="J23" s="53">
        <v>91003</v>
      </c>
      <c r="K23" s="53">
        <v>1396437</v>
      </c>
      <c r="L23" s="53">
        <v>1468278</v>
      </c>
      <c r="M23" s="53">
        <v>0</v>
      </c>
      <c r="N23" s="53">
        <v>71841</v>
      </c>
    </row>
    <row r="24" spans="1:14" x14ac:dyDescent="0.2">
      <c r="A24" s="32">
        <v>114</v>
      </c>
      <c r="B24" s="32" t="s">
        <v>42</v>
      </c>
      <c r="C24" s="15">
        <v>453597</v>
      </c>
      <c r="D24" s="15">
        <v>455419</v>
      </c>
      <c r="E24" s="53">
        <v>1822</v>
      </c>
      <c r="F24" s="53">
        <v>0</v>
      </c>
      <c r="G24" s="53">
        <v>8641422</v>
      </c>
      <c r="H24" s="53">
        <v>8676145</v>
      </c>
      <c r="I24" s="53">
        <v>0</v>
      </c>
      <c r="J24" s="53">
        <v>34723</v>
      </c>
      <c r="K24" s="53">
        <v>6821893</v>
      </c>
      <c r="L24" s="53">
        <v>6849305</v>
      </c>
      <c r="M24" s="53">
        <v>0</v>
      </c>
      <c r="N24" s="53">
        <v>27412</v>
      </c>
    </row>
    <row r="25" spans="1:14" x14ac:dyDescent="0.2">
      <c r="A25" s="32">
        <v>115</v>
      </c>
      <c r="B25" s="32" t="s">
        <v>43</v>
      </c>
      <c r="C25" s="15">
        <v>316299</v>
      </c>
      <c r="D25" s="15">
        <v>324039</v>
      </c>
      <c r="E25" s="53">
        <v>7740</v>
      </c>
      <c r="F25" s="53">
        <v>0</v>
      </c>
      <c r="G25" s="53">
        <v>6025785</v>
      </c>
      <c r="H25" s="53">
        <v>6173239</v>
      </c>
      <c r="I25" s="53">
        <v>0</v>
      </c>
      <c r="J25" s="53">
        <v>147454</v>
      </c>
      <c r="K25" s="53">
        <v>4757003</v>
      </c>
      <c r="L25" s="53">
        <v>4873408</v>
      </c>
      <c r="M25" s="53">
        <v>0</v>
      </c>
      <c r="N25" s="53">
        <v>116405</v>
      </c>
    </row>
    <row r="26" spans="1:14" x14ac:dyDescent="0.2">
      <c r="A26" s="32">
        <v>116</v>
      </c>
      <c r="B26" s="32" t="s">
        <v>44</v>
      </c>
      <c r="C26" s="15">
        <v>84814</v>
      </c>
      <c r="D26" s="15">
        <v>78100</v>
      </c>
      <c r="E26" s="53">
        <v>0</v>
      </c>
      <c r="F26" s="53">
        <v>6714</v>
      </c>
      <c r="G26" s="53">
        <v>1615784</v>
      </c>
      <c r="H26" s="53">
        <v>1487868</v>
      </c>
      <c r="I26" s="53">
        <v>127916</v>
      </c>
      <c r="J26" s="53">
        <v>0</v>
      </c>
      <c r="K26" s="53">
        <v>1275570</v>
      </c>
      <c r="L26" s="53">
        <v>1174584</v>
      </c>
      <c r="M26" s="53">
        <v>100986</v>
      </c>
      <c r="N26" s="53">
        <v>0</v>
      </c>
    </row>
    <row r="27" spans="1:14" x14ac:dyDescent="0.2">
      <c r="A27" s="32">
        <v>117</v>
      </c>
      <c r="B27" s="32" t="s">
        <v>45</v>
      </c>
      <c r="C27" s="15">
        <v>45016</v>
      </c>
      <c r="D27" s="15">
        <v>44256</v>
      </c>
      <c r="E27" s="53">
        <v>0</v>
      </c>
      <c r="F27" s="53">
        <v>760</v>
      </c>
      <c r="G27" s="53">
        <v>857591</v>
      </c>
      <c r="H27" s="53">
        <v>843109</v>
      </c>
      <c r="I27" s="53">
        <v>14482</v>
      </c>
      <c r="J27" s="53">
        <v>0</v>
      </c>
      <c r="K27" s="53">
        <v>677014</v>
      </c>
      <c r="L27" s="53">
        <v>665585</v>
      </c>
      <c r="M27" s="53">
        <v>11429</v>
      </c>
      <c r="N27" s="53">
        <v>0</v>
      </c>
    </row>
    <row r="28" spans="1:14" x14ac:dyDescent="0.2">
      <c r="A28" s="32">
        <v>119</v>
      </c>
      <c r="B28" s="32" t="s">
        <v>46</v>
      </c>
      <c r="C28" s="15">
        <v>1762</v>
      </c>
      <c r="D28" s="15">
        <v>1989</v>
      </c>
      <c r="E28" s="53">
        <v>227</v>
      </c>
      <c r="F28" s="53">
        <v>0</v>
      </c>
      <c r="G28" s="53">
        <v>33568</v>
      </c>
      <c r="H28" s="53">
        <v>37889</v>
      </c>
      <c r="I28" s="53">
        <v>0</v>
      </c>
      <c r="J28" s="53">
        <v>4321</v>
      </c>
      <c r="K28" s="53">
        <v>26501</v>
      </c>
      <c r="L28" s="53">
        <v>29911</v>
      </c>
      <c r="M28" s="53">
        <v>0</v>
      </c>
      <c r="N28" s="53">
        <v>3410</v>
      </c>
    </row>
    <row r="29" spans="1:14" x14ac:dyDescent="0.2">
      <c r="A29" s="32">
        <v>121</v>
      </c>
      <c r="B29" s="32" t="s">
        <v>47</v>
      </c>
      <c r="C29" s="15">
        <v>18046</v>
      </c>
      <c r="D29" s="15">
        <v>17527</v>
      </c>
      <c r="E29" s="53">
        <v>0</v>
      </c>
      <c r="F29" s="53">
        <v>519</v>
      </c>
      <c r="G29" s="53">
        <v>343789</v>
      </c>
      <c r="H29" s="53">
        <v>333905</v>
      </c>
      <c r="I29" s="53">
        <v>9884</v>
      </c>
      <c r="J29" s="53">
        <v>0</v>
      </c>
      <c r="K29" s="53">
        <v>271401</v>
      </c>
      <c r="L29" s="53">
        <v>263598</v>
      </c>
      <c r="M29" s="53">
        <v>7803</v>
      </c>
      <c r="N29" s="53">
        <v>0</v>
      </c>
    </row>
    <row r="30" spans="1:14" x14ac:dyDescent="0.2">
      <c r="A30" s="32">
        <v>122</v>
      </c>
      <c r="B30" s="32" t="s">
        <v>48</v>
      </c>
      <c r="C30" s="15">
        <v>20204</v>
      </c>
      <c r="D30" s="15">
        <v>20216</v>
      </c>
      <c r="E30" s="53">
        <v>12</v>
      </c>
      <c r="F30" s="53">
        <v>0</v>
      </c>
      <c r="G30" s="53">
        <v>384900</v>
      </c>
      <c r="H30" s="53">
        <v>385137</v>
      </c>
      <c r="I30" s="53">
        <v>0</v>
      </c>
      <c r="J30" s="53">
        <v>237</v>
      </c>
      <c r="K30" s="53">
        <v>303857</v>
      </c>
      <c r="L30" s="53">
        <v>304043</v>
      </c>
      <c r="M30" s="53">
        <v>0</v>
      </c>
      <c r="N30" s="53">
        <v>186</v>
      </c>
    </row>
    <row r="31" spans="1:14" x14ac:dyDescent="0.2">
      <c r="A31" s="32">
        <v>123</v>
      </c>
      <c r="B31" s="32" t="s">
        <v>49</v>
      </c>
      <c r="C31" s="15">
        <v>112153</v>
      </c>
      <c r="D31" s="15">
        <v>117248</v>
      </c>
      <c r="E31" s="53">
        <v>5095</v>
      </c>
      <c r="F31" s="53">
        <v>0</v>
      </c>
      <c r="G31" s="53">
        <v>2136616</v>
      </c>
      <c r="H31" s="53">
        <v>2233682</v>
      </c>
      <c r="I31" s="53">
        <v>0</v>
      </c>
      <c r="J31" s="53">
        <v>97066</v>
      </c>
      <c r="K31" s="53">
        <v>1686733</v>
      </c>
      <c r="L31" s="53">
        <v>1763360</v>
      </c>
      <c r="M31" s="53">
        <v>0</v>
      </c>
      <c r="N31" s="53">
        <v>76627</v>
      </c>
    </row>
    <row r="32" spans="1:14" x14ac:dyDescent="0.2">
      <c r="A32" s="32">
        <v>124</v>
      </c>
      <c r="B32" s="32" t="s">
        <v>50</v>
      </c>
      <c r="C32" s="15">
        <v>0</v>
      </c>
      <c r="D32" s="15">
        <v>0</v>
      </c>
      <c r="E32" s="53">
        <v>0</v>
      </c>
      <c r="F32" s="53">
        <v>0</v>
      </c>
      <c r="G32" s="53">
        <v>0</v>
      </c>
      <c r="H32" s="53">
        <v>0</v>
      </c>
      <c r="I32" s="53">
        <v>0</v>
      </c>
      <c r="J32" s="53">
        <v>0</v>
      </c>
      <c r="K32" s="53">
        <v>0</v>
      </c>
      <c r="L32" s="53">
        <v>0</v>
      </c>
      <c r="M32" s="53">
        <v>0</v>
      </c>
      <c r="N32" s="53">
        <v>0</v>
      </c>
    </row>
    <row r="33" spans="1:14" x14ac:dyDescent="0.2">
      <c r="A33" s="32">
        <v>125</v>
      </c>
      <c r="B33" s="32" t="s">
        <v>51</v>
      </c>
      <c r="C33" s="15">
        <v>31007</v>
      </c>
      <c r="D33" s="15">
        <v>29682</v>
      </c>
      <c r="E33" s="53">
        <v>0</v>
      </c>
      <c r="F33" s="53">
        <v>1325</v>
      </c>
      <c r="G33" s="53">
        <v>590709</v>
      </c>
      <c r="H33" s="53">
        <v>565474</v>
      </c>
      <c r="I33" s="53">
        <v>25235</v>
      </c>
      <c r="J33" s="53">
        <v>0</v>
      </c>
      <c r="K33" s="53">
        <v>466328</v>
      </c>
      <c r="L33" s="53">
        <v>446409</v>
      </c>
      <c r="M33" s="53">
        <v>19919</v>
      </c>
      <c r="N33" s="53">
        <v>0</v>
      </c>
    </row>
    <row r="34" spans="1:14" x14ac:dyDescent="0.2">
      <c r="A34" s="32">
        <v>126</v>
      </c>
      <c r="B34" s="32" t="s">
        <v>52</v>
      </c>
      <c r="C34" s="15">
        <v>0</v>
      </c>
      <c r="D34" s="15">
        <v>0</v>
      </c>
      <c r="E34" s="53">
        <v>0</v>
      </c>
      <c r="F34" s="53">
        <v>0</v>
      </c>
      <c r="G34" s="53">
        <v>0</v>
      </c>
      <c r="H34" s="53">
        <v>0</v>
      </c>
      <c r="I34" s="53">
        <v>0</v>
      </c>
      <c r="J34" s="53">
        <v>0</v>
      </c>
      <c r="K34" s="53">
        <v>0</v>
      </c>
      <c r="L34" s="53">
        <v>0</v>
      </c>
      <c r="M34" s="53">
        <v>0</v>
      </c>
      <c r="N34" s="53">
        <v>0</v>
      </c>
    </row>
    <row r="35" spans="1:14" x14ac:dyDescent="0.2">
      <c r="A35" s="32">
        <v>127</v>
      </c>
      <c r="B35" s="32" t="s">
        <v>53</v>
      </c>
      <c r="C35" s="15">
        <v>62974</v>
      </c>
      <c r="D35" s="15">
        <v>59927</v>
      </c>
      <c r="E35" s="53">
        <v>0</v>
      </c>
      <c r="F35" s="53">
        <v>3047</v>
      </c>
      <c r="G35" s="53">
        <v>1199704</v>
      </c>
      <c r="H35" s="53">
        <v>1141654</v>
      </c>
      <c r="I35" s="53">
        <v>58050</v>
      </c>
      <c r="J35" s="53">
        <v>0</v>
      </c>
      <c r="K35" s="53">
        <v>947096</v>
      </c>
      <c r="L35" s="53">
        <v>901269</v>
      </c>
      <c r="M35" s="53">
        <v>45827</v>
      </c>
      <c r="N35" s="53">
        <v>0</v>
      </c>
    </row>
    <row r="36" spans="1:14" x14ac:dyDescent="0.2">
      <c r="A36" s="32">
        <v>128</v>
      </c>
      <c r="B36" s="32" t="s">
        <v>54</v>
      </c>
      <c r="C36" s="15">
        <v>100710</v>
      </c>
      <c r="D36" s="15">
        <v>106459</v>
      </c>
      <c r="E36" s="53">
        <v>5749</v>
      </c>
      <c r="F36" s="53">
        <v>0</v>
      </c>
      <c r="G36" s="53">
        <v>1918616</v>
      </c>
      <c r="H36" s="53">
        <v>2028142</v>
      </c>
      <c r="I36" s="53">
        <v>0</v>
      </c>
      <c r="J36" s="53">
        <v>109526</v>
      </c>
      <c r="K36" s="53">
        <v>1514635</v>
      </c>
      <c r="L36" s="53">
        <v>1601098</v>
      </c>
      <c r="M36" s="53">
        <v>0</v>
      </c>
      <c r="N36" s="53">
        <v>86463</v>
      </c>
    </row>
    <row r="37" spans="1:14" x14ac:dyDescent="0.2">
      <c r="A37" s="32">
        <v>129</v>
      </c>
      <c r="B37" s="32" t="s">
        <v>55</v>
      </c>
      <c r="C37" s="15">
        <v>51015</v>
      </c>
      <c r="D37" s="15">
        <v>53228</v>
      </c>
      <c r="E37" s="53">
        <v>2213</v>
      </c>
      <c r="F37" s="53">
        <v>0</v>
      </c>
      <c r="G37" s="53">
        <v>971886</v>
      </c>
      <c r="H37" s="53">
        <v>1014035</v>
      </c>
      <c r="I37" s="53">
        <v>0</v>
      </c>
      <c r="J37" s="53">
        <v>42149</v>
      </c>
      <c r="K37" s="53">
        <v>767245</v>
      </c>
      <c r="L37" s="53">
        <v>800520</v>
      </c>
      <c r="M37" s="53">
        <v>0</v>
      </c>
      <c r="N37" s="53">
        <v>33275</v>
      </c>
    </row>
    <row r="38" spans="1:14" x14ac:dyDescent="0.2">
      <c r="A38" s="32">
        <v>131</v>
      </c>
      <c r="B38" s="32" t="s">
        <v>56</v>
      </c>
      <c r="C38" s="15">
        <v>0</v>
      </c>
      <c r="D38" s="15">
        <v>0</v>
      </c>
      <c r="E38" s="53">
        <v>0</v>
      </c>
      <c r="F38" s="53">
        <v>0</v>
      </c>
      <c r="G38" s="53">
        <v>0</v>
      </c>
      <c r="H38" s="53">
        <v>0</v>
      </c>
      <c r="I38" s="53">
        <v>0</v>
      </c>
      <c r="J38" s="53">
        <v>0</v>
      </c>
      <c r="K38" s="53">
        <v>0</v>
      </c>
      <c r="L38" s="53">
        <v>0</v>
      </c>
      <c r="M38" s="53">
        <v>0</v>
      </c>
      <c r="N38" s="53">
        <v>0</v>
      </c>
    </row>
    <row r="39" spans="1:14" x14ac:dyDescent="0.2">
      <c r="A39" s="32">
        <v>132</v>
      </c>
      <c r="B39" s="32" t="s">
        <v>57</v>
      </c>
      <c r="C39" s="15">
        <v>20456</v>
      </c>
      <c r="D39" s="15">
        <v>22857</v>
      </c>
      <c r="E39" s="53">
        <v>2401</v>
      </c>
      <c r="F39" s="53">
        <v>0</v>
      </c>
      <c r="G39" s="53">
        <v>389703</v>
      </c>
      <c r="H39" s="53">
        <v>435452</v>
      </c>
      <c r="I39" s="53">
        <v>0</v>
      </c>
      <c r="J39" s="53">
        <v>45749</v>
      </c>
      <c r="K39" s="53">
        <v>307647</v>
      </c>
      <c r="L39" s="53">
        <v>343764</v>
      </c>
      <c r="M39" s="53">
        <v>0</v>
      </c>
      <c r="N39" s="53">
        <v>36117</v>
      </c>
    </row>
    <row r="40" spans="1:14" x14ac:dyDescent="0.2">
      <c r="A40" s="32">
        <v>133</v>
      </c>
      <c r="B40" s="32" t="s">
        <v>58</v>
      </c>
      <c r="C40" s="15">
        <v>54725</v>
      </c>
      <c r="D40" s="15">
        <v>50462</v>
      </c>
      <c r="E40" s="53">
        <v>0</v>
      </c>
      <c r="F40" s="53">
        <v>4263</v>
      </c>
      <c r="G40" s="53">
        <v>1042552</v>
      </c>
      <c r="H40" s="53">
        <v>961351</v>
      </c>
      <c r="I40" s="53">
        <v>81201</v>
      </c>
      <c r="J40" s="53">
        <v>0</v>
      </c>
      <c r="K40" s="53">
        <v>823031</v>
      </c>
      <c r="L40" s="53">
        <v>758930</v>
      </c>
      <c r="M40" s="53">
        <v>64101</v>
      </c>
      <c r="N40" s="53">
        <v>0</v>
      </c>
    </row>
    <row r="41" spans="1:14" x14ac:dyDescent="0.2">
      <c r="A41" s="32">
        <v>135</v>
      </c>
      <c r="B41" s="32" t="s">
        <v>59</v>
      </c>
      <c r="C41" s="15">
        <v>0</v>
      </c>
      <c r="D41" s="15">
        <v>0</v>
      </c>
      <c r="E41" s="53">
        <v>0</v>
      </c>
      <c r="F41" s="53">
        <v>0</v>
      </c>
      <c r="G41" s="53">
        <v>0</v>
      </c>
      <c r="H41" s="53">
        <v>0</v>
      </c>
      <c r="I41" s="53">
        <v>0</v>
      </c>
      <c r="J41" s="53">
        <v>0</v>
      </c>
      <c r="K41" s="53">
        <v>0</v>
      </c>
      <c r="L41" s="53">
        <v>0</v>
      </c>
      <c r="M41" s="53">
        <v>0</v>
      </c>
      <c r="N41" s="53">
        <v>0</v>
      </c>
    </row>
    <row r="42" spans="1:14" x14ac:dyDescent="0.2">
      <c r="A42" s="32">
        <v>136</v>
      </c>
      <c r="B42" s="32" t="s">
        <v>60</v>
      </c>
      <c r="C42" s="15">
        <v>101322</v>
      </c>
      <c r="D42" s="15">
        <v>100529</v>
      </c>
      <c r="E42" s="53">
        <v>0</v>
      </c>
      <c r="F42" s="53">
        <v>793</v>
      </c>
      <c r="G42" s="53">
        <v>1930273</v>
      </c>
      <c r="H42" s="53">
        <v>1915162</v>
      </c>
      <c r="I42" s="53">
        <v>15111</v>
      </c>
      <c r="J42" s="53">
        <v>0</v>
      </c>
      <c r="K42" s="53">
        <v>1523838</v>
      </c>
      <c r="L42" s="53">
        <v>1511907</v>
      </c>
      <c r="M42" s="53">
        <v>11931</v>
      </c>
      <c r="N42" s="53">
        <v>0</v>
      </c>
    </row>
    <row r="43" spans="1:14" x14ac:dyDescent="0.2">
      <c r="A43" s="32">
        <v>137</v>
      </c>
      <c r="B43" s="32" t="s">
        <v>61</v>
      </c>
      <c r="C43" s="15">
        <v>0</v>
      </c>
      <c r="D43" s="15">
        <v>0</v>
      </c>
      <c r="E43" s="53">
        <v>0</v>
      </c>
      <c r="F43" s="53">
        <v>0</v>
      </c>
      <c r="G43" s="53">
        <v>0</v>
      </c>
      <c r="H43" s="53">
        <v>0</v>
      </c>
      <c r="I43" s="53">
        <v>0</v>
      </c>
      <c r="J43" s="53">
        <v>0</v>
      </c>
      <c r="K43" s="53">
        <v>0</v>
      </c>
      <c r="L43" s="53">
        <v>0</v>
      </c>
      <c r="M43" s="53">
        <v>0</v>
      </c>
      <c r="N43" s="53">
        <v>0</v>
      </c>
    </row>
    <row r="44" spans="1:14" x14ac:dyDescent="0.2">
      <c r="A44" s="32">
        <v>138</v>
      </c>
      <c r="B44" s="32" t="s">
        <v>62</v>
      </c>
      <c r="C44" s="15">
        <v>0</v>
      </c>
      <c r="D44" s="15">
        <v>0</v>
      </c>
      <c r="E44" s="53">
        <v>0</v>
      </c>
      <c r="F44" s="53">
        <v>0</v>
      </c>
      <c r="G44" s="53">
        <v>0</v>
      </c>
      <c r="H44" s="53">
        <v>0</v>
      </c>
      <c r="I44" s="53">
        <v>0</v>
      </c>
      <c r="J44" s="53">
        <v>0</v>
      </c>
      <c r="K44" s="53">
        <v>0</v>
      </c>
      <c r="L44" s="53">
        <v>0</v>
      </c>
      <c r="M44" s="53">
        <v>0</v>
      </c>
      <c r="N44" s="53">
        <v>0</v>
      </c>
    </row>
    <row r="45" spans="1:14" x14ac:dyDescent="0.2">
      <c r="A45" s="32">
        <v>140</v>
      </c>
      <c r="B45" s="32" t="s">
        <v>63</v>
      </c>
      <c r="C45" s="15">
        <v>53241</v>
      </c>
      <c r="D45" s="15">
        <v>55886</v>
      </c>
      <c r="E45" s="53">
        <v>2645</v>
      </c>
      <c r="F45" s="53">
        <v>0</v>
      </c>
      <c r="G45" s="53">
        <v>1014281</v>
      </c>
      <c r="H45" s="53">
        <v>1064678</v>
      </c>
      <c r="I45" s="53">
        <v>0</v>
      </c>
      <c r="J45" s="53">
        <v>50397</v>
      </c>
      <c r="K45" s="53">
        <v>800715</v>
      </c>
      <c r="L45" s="53">
        <v>840500</v>
      </c>
      <c r="M45" s="53">
        <v>0</v>
      </c>
      <c r="N45" s="53">
        <v>39785</v>
      </c>
    </row>
    <row r="46" spans="1:14" x14ac:dyDescent="0.2">
      <c r="A46" s="32">
        <v>141</v>
      </c>
      <c r="B46" s="32" t="s">
        <v>64</v>
      </c>
      <c r="C46" s="15">
        <v>195529</v>
      </c>
      <c r="D46" s="15">
        <v>192282</v>
      </c>
      <c r="E46" s="53">
        <v>0</v>
      </c>
      <c r="F46" s="53">
        <v>3247</v>
      </c>
      <c r="G46" s="53">
        <v>3725005</v>
      </c>
      <c r="H46" s="53">
        <v>3663141</v>
      </c>
      <c r="I46" s="53">
        <v>61864</v>
      </c>
      <c r="J46" s="53">
        <v>0</v>
      </c>
      <c r="K46" s="53">
        <v>2940670</v>
      </c>
      <c r="L46" s="53">
        <v>2891834</v>
      </c>
      <c r="M46" s="53">
        <v>48836</v>
      </c>
      <c r="N46" s="53">
        <v>0</v>
      </c>
    </row>
    <row r="47" spans="1:14" x14ac:dyDescent="0.2">
      <c r="A47" s="32">
        <v>142</v>
      </c>
      <c r="B47" s="32" t="s">
        <v>65</v>
      </c>
      <c r="C47" s="15">
        <v>0</v>
      </c>
      <c r="D47" s="15">
        <v>0</v>
      </c>
      <c r="E47" s="53">
        <v>0</v>
      </c>
      <c r="F47" s="53">
        <v>0</v>
      </c>
      <c r="G47" s="53">
        <v>0</v>
      </c>
      <c r="H47" s="53">
        <v>0</v>
      </c>
      <c r="I47" s="53">
        <v>0</v>
      </c>
      <c r="J47" s="53">
        <v>0</v>
      </c>
      <c r="K47" s="53">
        <v>0</v>
      </c>
      <c r="L47" s="53">
        <v>0</v>
      </c>
      <c r="M47" s="53">
        <v>0</v>
      </c>
      <c r="N47" s="53">
        <v>0</v>
      </c>
    </row>
    <row r="48" spans="1:14" x14ac:dyDescent="0.2">
      <c r="A48" s="32">
        <v>143</v>
      </c>
      <c r="B48" s="32" t="s">
        <v>66</v>
      </c>
      <c r="C48" s="15">
        <v>13312</v>
      </c>
      <c r="D48" s="15">
        <v>11833</v>
      </c>
      <c r="E48" s="53">
        <v>0</v>
      </c>
      <c r="F48" s="53">
        <v>1479</v>
      </c>
      <c r="G48" s="53">
        <v>253601</v>
      </c>
      <c r="H48" s="53">
        <v>225437</v>
      </c>
      <c r="I48" s="53">
        <v>28164</v>
      </c>
      <c r="J48" s="53">
        <v>0</v>
      </c>
      <c r="K48" s="53">
        <v>200203</v>
      </c>
      <c r="L48" s="53">
        <v>177970</v>
      </c>
      <c r="M48" s="53">
        <v>22233</v>
      </c>
      <c r="N48" s="53">
        <v>0</v>
      </c>
    </row>
    <row r="49" spans="1:14" x14ac:dyDescent="0.2">
      <c r="A49" s="32">
        <v>146</v>
      </c>
      <c r="B49" s="32" t="s">
        <v>67</v>
      </c>
      <c r="C49" s="15">
        <v>30741</v>
      </c>
      <c r="D49" s="15">
        <v>29215</v>
      </c>
      <c r="E49" s="53">
        <v>0</v>
      </c>
      <c r="F49" s="53">
        <v>1526</v>
      </c>
      <c r="G49" s="53">
        <v>585644</v>
      </c>
      <c r="H49" s="53">
        <v>556579</v>
      </c>
      <c r="I49" s="53">
        <v>29065</v>
      </c>
      <c r="J49" s="53">
        <v>0</v>
      </c>
      <c r="K49" s="53">
        <v>462333</v>
      </c>
      <c r="L49" s="53">
        <v>439386</v>
      </c>
      <c r="M49" s="53">
        <v>22947</v>
      </c>
      <c r="N49" s="53">
        <v>0</v>
      </c>
    </row>
    <row r="50" spans="1:14" x14ac:dyDescent="0.2">
      <c r="A50" s="32">
        <v>147</v>
      </c>
      <c r="B50" s="32" t="s">
        <v>68</v>
      </c>
      <c r="C50" s="15">
        <v>18602</v>
      </c>
      <c r="D50" s="15">
        <v>18680</v>
      </c>
      <c r="E50" s="53">
        <v>78</v>
      </c>
      <c r="F50" s="53">
        <v>0</v>
      </c>
      <c r="G50" s="53">
        <v>354389</v>
      </c>
      <c r="H50" s="53">
        <v>355865</v>
      </c>
      <c r="I50" s="53">
        <v>0</v>
      </c>
      <c r="J50" s="53">
        <v>1476</v>
      </c>
      <c r="K50" s="53">
        <v>279768</v>
      </c>
      <c r="L50" s="53">
        <v>280935</v>
      </c>
      <c r="M50" s="53">
        <v>0</v>
      </c>
      <c r="N50" s="53">
        <v>1167</v>
      </c>
    </row>
    <row r="51" spans="1:14" x14ac:dyDescent="0.2">
      <c r="A51" s="32">
        <v>148</v>
      </c>
      <c r="B51" s="32" t="s">
        <v>69</v>
      </c>
      <c r="C51" s="15">
        <v>3328</v>
      </c>
      <c r="D51" s="15">
        <v>3145</v>
      </c>
      <c r="E51" s="53">
        <v>0</v>
      </c>
      <c r="F51" s="53">
        <v>183</v>
      </c>
      <c r="G51" s="53">
        <v>63396</v>
      </c>
      <c r="H51" s="53">
        <v>59908</v>
      </c>
      <c r="I51" s="53">
        <v>3488</v>
      </c>
      <c r="J51" s="53">
        <v>0</v>
      </c>
      <c r="K51" s="53">
        <v>50045</v>
      </c>
      <c r="L51" s="53">
        <v>47294</v>
      </c>
      <c r="M51" s="53">
        <v>2751</v>
      </c>
      <c r="N51" s="53">
        <v>0</v>
      </c>
    </row>
    <row r="52" spans="1:14" x14ac:dyDescent="0.2">
      <c r="A52" s="32">
        <v>149</v>
      </c>
      <c r="B52" s="32" t="s">
        <v>70</v>
      </c>
      <c r="C52" s="15">
        <v>0</v>
      </c>
      <c r="D52" s="15">
        <v>0</v>
      </c>
      <c r="E52" s="53">
        <v>0</v>
      </c>
      <c r="F52" s="53">
        <v>0</v>
      </c>
      <c r="G52" s="53">
        <v>0</v>
      </c>
      <c r="H52" s="53">
        <v>0</v>
      </c>
      <c r="I52" s="53">
        <v>0</v>
      </c>
      <c r="J52" s="53">
        <v>0</v>
      </c>
      <c r="K52" s="53">
        <v>0</v>
      </c>
      <c r="L52" s="53">
        <v>0</v>
      </c>
      <c r="M52" s="53">
        <v>0</v>
      </c>
      <c r="N52" s="53">
        <v>0</v>
      </c>
    </row>
    <row r="53" spans="1:14" x14ac:dyDescent="0.2">
      <c r="A53" s="32">
        <v>150</v>
      </c>
      <c r="B53" s="32" t="s">
        <v>71</v>
      </c>
      <c r="C53" s="15">
        <v>0</v>
      </c>
      <c r="D53" s="15">
        <v>0</v>
      </c>
      <c r="E53" s="53">
        <v>0</v>
      </c>
      <c r="F53" s="53">
        <v>0</v>
      </c>
      <c r="G53" s="53">
        <v>0</v>
      </c>
      <c r="H53" s="53">
        <v>0</v>
      </c>
      <c r="I53" s="53">
        <v>0</v>
      </c>
      <c r="J53" s="53">
        <v>0</v>
      </c>
      <c r="K53" s="53">
        <v>0</v>
      </c>
      <c r="L53" s="53">
        <v>0</v>
      </c>
      <c r="M53" s="53">
        <v>0</v>
      </c>
      <c r="N53" s="53">
        <v>0</v>
      </c>
    </row>
    <row r="54" spans="1:14" x14ac:dyDescent="0.2">
      <c r="A54" s="32">
        <v>151</v>
      </c>
      <c r="B54" s="32" t="s">
        <v>72</v>
      </c>
      <c r="C54" s="15">
        <v>70476</v>
      </c>
      <c r="D54" s="15">
        <v>70146</v>
      </c>
      <c r="E54" s="53">
        <v>0</v>
      </c>
      <c r="F54" s="53">
        <v>330</v>
      </c>
      <c r="G54" s="53">
        <v>1342628</v>
      </c>
      <c r="H54" s="53">
        <v>1336350</v>
      </c>
      <c r="I54" s="53">
        <v>6278</v>
      </c>
      <c r="J54" s="53">
        <v>0</v>
      </c>
      <c r="K54" s="53">
        <v>1059926</v>
      </c>
      <c r="L54" s="53">
        <v>1054970</v>
      </c>
      <c r="M54" s="53">
        <v>4956</v>
      </c>
      <c r="N54" s="53">
        <v>0</v>
      </c>
    </row>
    <row r="55" spans="1:14" x14ac:dyDescent="0.2">
      <c r="A55" s="32">
        <v>152</v>
      </c>
      <c r="B55" s="32" t="s">
        <v>73</v>
      </c>
      <c r="C55" s="15">
        <v>51877</v>
      </c>
      <c r="D55" s="15">
        <v>52992</v>
      </c>
      <c r="E55" s="53">
        <v>1115</v>
      </c>
      <c r="F55" s="53">
        <v>0</v>
      </c>
      <c r="G55" s="53">
        <v>988298</v>
      </c>
      <c r="H55" s="53">
        <v>1009551</v>
      </c>
      <c r="I55" s="53">
        <v>0</v>
      </c>
      <c r="J55" s="53">
        <v>21253</v>
      </c>
      <c r="K55" s="53">
        <v>780201</v>
      </c>
      <c r="L55" s="53">
        <v>796981</v>
      </c>
      <c r="M55" s="53">
        <v>0</v>
      </c>
      <c r="N55" s="53">
        <v>16780</v>
      </c>
    </row>
    <row r="56" spans="1:14" x14ac:dyDescent="0.2">
      <c r="A56" s="32">
        <v>154</v>
      </c>
      <c r="B56" s="32" t="s">
        <v>74</v>
      </c>
      <c r="C56" s="15">
        <v>864492</v>
      </c>
      <c r="D56" s="15">
        <v>882995</v>
      </c>
      <c r="E56" s="53">
        <v>18503</v>
      </c>
      <c r="F56" s="53">
        <v>0</v>
      </c>
      <c r="G56" s="53">
        <v>16469348</v>
      </c>
      <c r="H56" s="53">
        <v>16821832</v>
      </c>
      <c r="I56" s="53">
        <v>0</v>
      </c>
      <c r="J56" s="53">
        <v>352484</v>
      </c>
      <c r="K56" s="53">
        <v>13001578</v>
      </c>
      <c r="L56" s="53">
        <v>13279844</v>
      </c>
      <c r="M56" s="53">
        <v>0</v>
      </c>
      <c r="N56" s="53">
        <v>278266</v>
      </c>
    </row>
    <row r="57" spans="1:14" x14ac:dyDescent="0.2">
      <c r="A57" s="32">
        <v>156</v>
      </c>
      <c r="B57" s="32" t="s">
        <v>75</v>
      </c>
      <c r="C57" s="15">
        <v>1476555</v>
      </c>
      <c r="D57" s="15">
        <v>1456515</v>
      </c>
      <c r="E57" s="53">
        <v>0</v>
      </c>
      <c r="F57" s="53">
        <v>20040</v>
      </c>
      <c r="G57" s="53">
        <v>28129687</v>
      </c>
      <c r="H57" s="53">
        <v>27747912</v>
      </c>
      <c r="I57" s="53">
        <v>381775</v>
      </c>
      <c r="J57" s="53">
        <v>0</v>
      </c>
      <c r="K57" s="53">
        <v>22206730</v>
      </c>
      <c r="L57" s="53">
        <v>21905340</v>
      </c>
      <c r="M57" s="53">
        <v>301390</v>
      </c>
      <c r="N57" s="53">
        <v>0</v>
      </c>
    </row>
    <row r="58" spans="1:14" x14ac:dyDescent="0.2">
      <c r="A58" s="32">
        <v>157</v>
      </c>
      <c r="B58" s="32" t="s">
        <v>76</v>
      </c>
      <c r="C58" s="15">
        <v>7158</v>
      </c>
      <c r="D58" s="15">
        <v>7372</v>
      </c>
      <c r="E58" s="53">
        <v>214</v>
      </c>
      <c r="F58" s="53">
        <v>0</v>
      </c>
      <c r="G58" s="53">
        <v>136364</v>
      </c>
      <c r="H58" s="53">
        <v>140438</v>
      </c>
      <c r="I58" s="53">
        <v>0</v>
      </c>
      <c r="J58" s="53">
        <v>4074</v>
      </c>
      <c r="K58" s="53">
        <v>107651</v>
      </c>
      <c r="L58" s="53">
        <v>110868</v>
      </c>
      <c r="M58" s="53">
        <v>0</v>
      </c>
      <c r="N58" s="53">
        <v>3217</v>
      </c>
    </row>
    <row r="59" spans="1:14" x14ac:dyDescent="0.2">
      <c r="A59" s="32">
        <v>158</v>
      </c>
      <c r="B59" s="32" t="s">
        <v>422</v>
      </c>
      <c r="C59" s="15">
        <v>0</v>
      </c>
      <c r="D59" s="15">
        <v>0</v>
      </c>
      <c r="E59" s="53">
        <v>0</v>
      </c>
      <c r="F59" s="53">
        <v>0</v>
      </c>
      <c r="G59" s="53">
        <v>0</v>
      </c>
      <c r="H59" s="53">
        <v>0</v>
      </c>
      <c r="I59" s="53">
        <v>0</v>
      </c>
      <c r="J59" s="53">
        <v>0</v>
      </c>
      <c r="K59" s="53">
        <v>0</v>
      </c>
      <c r="L59" s="53">
        <v>0</v>
      </c>
      <c r="M59" s="53">
        <v>0</v>
      </c>
      <c r="N59" s="53">
        <v>0</v>
      </c>
    </row>
    <row r="60" spans="1:14" x14ac:dyDescent="0.2">
      <c r="A60" s="32">
        <v>160</v>
      </c>
      <c r="B60" s="32" t="s">
        <v>77</v>
      </c>
      <c r="C60" s="15">
        <v>4901</v>
      </c>
      <c r="D60" s="15">
        <v>4821</v>
      </c>
      <c r="E60" s="53">
        <v>0</v>
      </c>
      <c r="F60" s="53">
        <v>80</v>
      </c>
      <c r="G60" s="53">
        <v>93369</v>
      </c>
      <c r="H60" s="53">
        <v>91854</v>
      </c>
      <c r="I60" s="53">
        <v>1515</v>
      </c>
      <c r="J60" s="53">
        <v>0</v>
      </c>
      <c r="K60" s="53">
        <v>73710</v>
      </c>
      <c r="L60" s="53">
        <v>72513</v>
      </c>
      <c r="M60" s="53">
        <v>1197</v>
      </c>
      <c r="N60" s="53">
        <v>0</v>
      </c>
    </row>
    <row r="61" spans="1:14" x14ac:dyDescent="0.2">
      <c r="A61" s="32">
        <v>161</v>
      </c>
      <c r="B61" s="32" t="s">
        <v>78</v>
      </c>
      <c r="C61" s="15">
        <v>404218</v>
      </c>
      <c r="D61" s="15">
        <v>394331</v>
      </c>
      <c r="E61" s="53">
        <v>0</v>
      </c>
      <c r="F61" s="53">
        <v>9887</v>
      </c>
      <c r="G61" s="53">
        <v>7700711</v>
      </c>
      <c r="H61" s="53">
        <v>7512355</v>
      </c>
      <c r="I61" s="53">
        <v>188356</v>
      </c>
      <c r="J61" s="53">
        <v>0</v>
      </c>
      <c r="K61" s="53">
        <v>6079258</v>
      </c>
      <c r="L61" s="53">
        <v>5930561</v>
      </c>
      <c r="M61" s="53">
        <v>148697</v>
      </c>
      <c r="N61" s="53">
        <v>0</v>
      </c>
    </row>
    <row r="62" spans="1:14" x14ac:dyDescent="0.2">
      <c r="A62" s="32">
        <v>162</v>
      </c>
      <c r="B62" s="32" t="s">
        <v>79</v>
      </c>
      <c r="C62" s="15">
        <v>821</v>
      </c>
      <c r="D62" s="15">
        <v>819</v>
      </c>
      <c r="E62" s="53">
        <v>0</v>
      </c>
      <c r="F62" s="53">
        <v>2</v>
      </c>
      <c r="G62" s="53">
        <v>15632</v>
      </c>
      <c r="H62" s="53">
        <v>15597</v>
      </c>
      <c r="I62" s="53">
        <v>35</v>
      </c>
      <c r="J62" s="53">
        <v>0</v>
      </c>
      <c r="K62" s="53">
        <v>12340</v>
      </c>
      <c r="L62" s="53">
        <v>12313</v>
      </c>
      <c r="M62" s="53">
        <v>27</v>
      </c>
      <c r="N62" s="53">
        <v>0</v>
      </c>
    </row>
    <row r="63" spans="1:14" x14ac:dyDescent="0.2">
      <c r="A63" s="32">
        <v>163</v>
      </c>
      <c r="B63" s="32" t="s">
        <v>80</v>
      </c>
      <c r="C63" s="15">
        <v>0</v>
      </c>
      <c r="D63" s="15">
        <v>0</v>
      </c>
      <c r="E63" s="53">
        <v>0</v>
      </c>
      <c r="F63" s="53">
        <v>0</v>
      </c>
      <c r="G63" s="53">
        <v>0</v>
      </c>
      <c r="H63" s="53">
        <v>0</v>
      </c>
      <c r="I63" s="53">
        <v>0</v>
      </c>
      <c r="J63" s="53">
        <v>0</v>
      </c>
      <c r="K63" s="53">
        <v>0</v>
      </c>
      <c r="L63" s="53">
        <v>0</v>
      </c>
      <c r="M63" s="53">
        <v>0</v>
      </c>
      <c r="N63" s="53">
        <v>0</v>
      </c>
    </row>
    <row r="64" spans="1:14" ht="25.5" x14ac:dyDescent="0.2">
      <c r="A64" s="32">
        <v>164</v>
      </c>
      <c r="B64" s="32" t="s">
        <v>81</v>
      </c>
      <c r="C64" s="15">
        <v>2119</v>
      </c>
      <c r="D64" s="15">
        <v>3238</v>
      </c>
      <c r="E64" s="53">
        <v>1119</v>
      </c>
      <c r="F64" s="53">
        <v>0</v>
      </c>
      <c r="G64" s="53">
        <v>40372</v>
      </c>
      <c r="H64" s="53">
        <v>61691</v>
      </c>
      <c r="I64" s="53">
        <v>0</v>
      </c>
      <c r="J64" s="53">
        <v>21319</v>
      </c>
      <c r="K64" s="53">
        <v>31873</v>
      </c>
      <c r="L64" s="53">
        <v>48701</v>
      </c>
      <c r="M64" s="53">
        <v>0</v>
      </c>
      <c r="N64" s="53">
        <v>16828</v>
      </c>
    </row>
    <row r="65" spans="1:14" x14ac:dyDescent="0.2">
      <c r="A65" s="32">
        <v>165</v>
      </c>
      <c r="B65" s="32" t="s">
        <v>82</v>
      </c>
      <c r="C65" s="15">
        <v>44833</v>
      </c>
      <c r="D65" s="15">
        <v>44326</v>
      </c>
      <c r="E65" s="53">
        <v>0</v>
      </c>
      <c r="F65" s="53">
        <v>507</v>
      </c>
      <c r="G65" s="53">
        <v>854112</v>
      </c>
      <c r="H65" s="53">
        <v>844452</v>
      </c>
      <c r="I65" s="53">
        <v>9660</v>
      </c>
      <c r="J65" s="53">
        <v>0</v>
      </c>
      <c r="K65" s="53">
        <v>674271</v>
      </c>
      <c r="L65" s="53">
        <v>666645</v>
      </c>
      <c r="M65" s="53">
        <v>7626</v>
      </c>
      <c r="N65" s="53">
        <v>0</v>
      </c>
    </row>
    <row r="66" spans="1:14" x14ac:dyDescent="0.2">
      <c r="A66" s="32">
        <v>166</v>
      </c>
      <c r="B66" s="32" t="s">
        <v>83</v>
      </c>
      <c r="C66" s="15">
        <v>7467</v>
      </c>
      <c r="D66" s="15">
        <v>8467</v>
      </c>
      <c r="E66" s="53">
        <v>1000</v>
      </c>
      <c r="F66" s="53">
        <v>0</v>
      </c>
      <c r="G66" s="53">
        <v>142252</v>
      </c>
      <c r="H66" s="53">
        <v>161306</v>
      </c>
      <c r="I66" s="53">
        <v>0</v>
      </c>
      <c r="J66" s="53">
        <v>19054</v>
      </c>
      <c r="K66" s="53">
        <v>112299</v>
      </c>
      <c r="L66" s="53">
        <v>127342</v>
      </c>
      <c r="M66" s="53">
        <v>0</v>
      </c>
      <c r="N66" s="53">
        <v>15043</v>
      </c>
    </row>
    <row r="67" spans="1:14" x14ac:dyDescent="0.2">
      <c r="A67" s="32">
        <v>169</v>
      </c>
      <c r="B67" s="32" t="s">
        <v>84</v>
      </c>
      <c r="C67" s="15">
        <v>0</v>
      </c>
      <c r="D67" s="15">
        <v>0</v>
      </c>
      <c r="E67" s="53">
        <v>0</v>
      </c>
      <c r="F67" s="53">
        <v>0</v>
      </c>
      <c r="G67" s="53">
        <v>0</v>
      </c>
      <c r="H67" s="53">
        <v>0</v>
      </c>
      <c r="I67" s="53">
        <v>0</v>
      </c>
      <c r="J67" s="53">
        <v>0</v>
      </c>
      <c r="K67" s="53">
        <v>0</v>
      </c>
      <c r="L67" s="53">
        <v>0</v>
      </c>
      <c r="M67" s="53">
        <v>0</v>
      </c>
      <c r="N67" s="53">
        <v>0</v>
      </c>
    </row>
    <row r="68" spans="1:14" x14ac:dyDescent="0.2">
      <c r="A68" s="32">
        <v>170</v>
      </c>
      <c r="B68" s="32" t="s">
        <v>85</v>
      </c>
      <c r="C68" s="15">
        <v>0</v>
      </c>
      <c r="D68" s="15">
        <v>0</v>
      </c>
      <c r="E68" s="53">
        <v>0</v>
      </c>
      <c r="F68" s="53">
        <v>0</v>
      </c>
      <c r="G68" s="53">
        <v>0</v>
      </c>
      <c r="H68" s="53">
        <v>0</v>
      </c>
      <c r="I68" s="53">
        <v>0</v>
      </c>
      <c r="J68" s="53">
        <v>0</v>
      </c>
      <c r="K68" s="53">
        <v>0</v>
      </c>
      <c r="L68" s="53">
        <v>0</v>
      </c>
      <c r="M68" s="53">
        <v>0</v>
      </c>
      <c r="N68" s="53">
        <v>0</v>
      </c>
    </row>
    <row r="69" spans="1:14" x14ac:dyDescent="0.2">
      <c r="A69" s="32">
        <v>171</v>
      </c>
      <c r="B69" s="32" t="s">
        <v>86</v>
      </c>
      <c r="C69" s="15">
        <v>336790</v>
      </c>
      <c r="D69" s="15">
        <v>333533</v>
      </c>
      <c r="E69" s="53">
        <v>0</v>
      </c>
      <c r="F69" s="53">
        <v>3257</v>
      </c>
      <c r="G69" s="53">
        <v>6416154</v>
      </c>
      <c r="H69" s="53">
        <v>6354105</v>
      </c>
      <c r="I69" s="53">
        <v>62049</v>
      </c>
      <c r="J69" s="53">
        <v>0</v>
      </c>
      <c r="K69" s="53">
        <v>5065175</v>
      </c>
      <c r="L69" s="53">
        <v>5016191</v>
      </c>
      <c r="M69" s="53">
        <v>48984</v>
      </c>
      <c r="N69" s="53">
        <v>0</v>
      </c>
    </row>
    <row r="70" spans="1:14" x14ac:dyDescent="0.2">
      <c r="A70" s="32">
        <v>172</v>
      </c>
      <c r="B70" s="32" t="s">
        <v>87</v>
      </c>
      <c r="C70" s="15">
        <v>143092</v>
      </c>
      <c r="D70" s="15">
        <v>148039</v>
      </c>
      <c r="E70" s="53">
        <v>4947</v>
      </c>
      <c r="F70" s="53">
        <v>0</v>
      </c>
      <c r="G70" s="53">
        <v>2726035</v>
      </c>
      <c r="H70" s="53">
        <v>2820280</v>
      </c>
      <c r="I70" s="53">
        <v>0</v>
      </c>
      <c r="J70" s="53">
        <v>94245</v>
      </c>
      <c r="K70" s="53">
        <v>2152045</v>
      </c>
      <c r="L70" s="53">
        <v>2226444</v>
      </c>
      <c r="M70" s="53">
        <v>0</v>
      </c>
      <c r="N70" s="53">
        <v>74399</v>
      </c>
    </row>
    <row r="71" spans="1:14" x14ac:dyDescent="0.2">
      <c r="A71" s="32">
        <v>173</v>
      </c>
      <c r="B71" s="32" t="s">
        <v>88</v>
      </c>
      <c r="C71" s="15">
        <v>0</v>
      </c>
      <c r="D71" s="15">
        <v>0</v>
      </c>
      <c r="E71" s="53">
        <v>0</v>
      </c>
      <c r="F71" s="53">
        <v>0</v>
      </c>
      <c r="G71" s="53">
        <v>0</v>
      </c>
      <c r="H71" s="53">
        <v>0</v>
      </c>
      <c r="I71" s="53">
        <v>0</v>
      </c>
      <c r="J71" s="53">
        <v>0</v>
      </c>
      <c r="K71" s="53">
        <v>0</v>
      </c>
      <c r="L71" s="53">
        <v>0</v>
      </c>
      <c r="M71" s="53">
        <v>0</v>
      </c>
      <c r="N71" s="53">
        <v>0</v>
      </c>
    </row>
    <row r="72" spans="1:14" x14ac:dyDescent="0.2">
      <c r="A72" s="32">
        <v>174</v>
      </c>
      <c r="B72" s="32" t="s">
        <v>89</v>
      </c>
      <c r="C72" s="15">
        <v>56987</v>
      </c>
      <c r="D72" s="15">
        <v>65440</v>
      </c>
      <c r="E72" s="53">
        <v>8453</v>
      </c>
      <c r="F72" s="53">
        <v>0</v>
      </c>
      <c r="G72" s="53">
        <v>1085660</v>
      </c>
      <c r="H72" s="53">
        <v>1246699</v>
      </c>
      <c r="I72" s="53">
        <v>0</v>
      </c>
      <c r="J72" s="53">
        <v>161039</v>
      </c>
      <c r="K72" s="53">
        <v>857063</v>
      </c>
      <c r="L72" s="53">
        <v>984195</v>
      </c>
      <c r="M72" s="53">
        <v>0</v>
      </c>
      <c r="N72" s="53">
        <v>127132</v>
      </c>
    </row>
    <row r="73" spans="1:14" x14ac:dyDescent="0.2">
      <c r="A73" s="32">
        <v>175</v>
      </c>
      <c r="B73" s="32" t="s">
        <v>90</v>
      </c>
      <c r="C73" s="15">
        <v>0</v>
      </c>
      <c r="D73" s="15">
        <v>0</v>
      </c>
      <c r="E73" s="53">
        <v>0</v>
      </c>
      <c r="F73" s="53">
        <v>0</v>
      </c>
      <c r="G73" s="53">
        <v>0</v>
      </c>
      <c r="H73" s="53">
        <v>0</v>
      </c>
      <c r="I73" s="53">
        <v>0</v>
      </c>
      <c r="J73" s="53">
        <v>0</v>
      </c>
      <c r="K73" s="53">
        <v>0</v>
      </c>
      <c r="L73" s="53">
        <v>0</v>
      </c>
      <c r="M73" s="53">
        <v>0</v>
      </c>
      <c r="N73" s="53">
        <v>0</v>
      </c>
    </row>
    <row r="74" spans="1:14" x14ac:dyDescent="0.2">
      <c r="A74" s="32">
        <v>180</v>
      </c>
      <c r="B74" s="32" t="s">
        <v>91</v>
      </c>
      <c r="C74" s="15">
        <v>4325</v>
      </c>
      <c r="D74" s="15">
        <v>4433</v>
      </c>
      <c r="E74" s="53">
        <v>108</v>
      </c>
      <c r="F74" s="53">
        <v>0</v>
      </c>
      <c r="G74" s="53">
        <v>82389</v>
      </c>
      <c r="H74" s="53">
        <v>84445</v>
      </c>
      <c r="I74" s="53">
        <v>0</v>
      </c>
      <c r="J74" s="53">
        <v>2056</v>
      </c>
      <c r="K74" s="53">
        <v>65045</v>
      </c>
      <c r="L74" s="53">
        <v>66664</v>
      </c>
      <c r="M74" s="53">
        <v>0</v>
      </c>
      <c r="N74" s="53">
        <v>1619</v>
      </c>
    </row>
    <row r="75" spans="1:14" x14ac:dyDescent="0.2">
      <c r="A75" s="32">
        <v>181</v>
      </c>
      <c r="B75" s="32" t="s">
        <v>92</v>
      </c>
      <c r="C75" s="15">
        <v>65256</v>
      </c>
      <c r="D75" s="15">
        <v>65485</v>
      </c>
      <c r="E75" s="53">
        <v>229</v>
      </c>
      <c r="F75" s="53">
        <v>0</v>
      </c>
      <c r="G75" s="53">
        <v>1243191</v>
      </c>
      <c r="H75" s="53">
        <v>1247542</v>
      </c>
      <c r="I75" s="53">
        <v>0</v>
      </c>
      <c r="J75" s="53">
        <v>4351</v>
      </c>
      <c r="K75" s="53">
        <v>981427</v>
      </c>
      <c r="L75" s="53">
        <v>984861</v>
      </c>
      <c r="M75" s="53">
        <v>0</v>
      </c>
      <c r="N75" s="53">
        <v>3434</v>
      </c>
    </row>
    <row r="76" spans="1:14" x14ac:dyDescent="0.2">
      <c r="A76" s="32">
        <v>182</v>
      </c>
      <c r="B76" s="32" t="s">
        <v>93</v>
      </c>
      <c r="C76" s="15">
        <v>270814</v>
      </c>
      <c r="D76" s="15">
        <v>271375</v>
      </c>
      <c r="E76" s="53">
        <v>561</v>
      </c>
      <c r="F76" s="53">
        <v>0</v>
      </c>
      <c r="G76" s="53">
        <v>5159254</v>
      </c>
      <c r="H76" s="53">
        <v>5169938</v>
      </c>
      <c r="I76" s="53">
        <v>0</v>
      </c>
      <c r="J76" s="53">
        <v>10684</v>
      </c>
      <c r="K76" s="53">
        <v>4072928</v>
      </c>
      <c r="L76" s="53">
        <v>4081361</v>
      </c>
      <c r="M76" s="53">
        <v>0</v>
      </c>
      <c r="N76" s="53">
        <v>8433</v>
      </c>
    </row>
    <row r="77" spans="1:14" x14ac:dyDescent="0.2">
      <c r="A77" s="32">
        <v>183</v>
      </c>
      <c r="B77" s="32" t="s">
        <v>94</v>
      </c>
      <c r="C77" s="15">
        <v>1930</v>
      </c>
      <c r="D77" s="15">
        <v>1741</v>
      </c>
      <c r="E77" s="53">
        <v>0</v>
      </c>
      <c r="F77" s="53">
        <v>189</v>
      </c>
      <c r="G77" s="53">
        <v>36768</v>
      </c>
      <c r="H77" s="53">
        <v>33168</v>
      </c>
      <c r="I77" s="53">
        <v>3600</v>
      </c>
      <c r="J77" s="53">
        <v>0</v>
      </c>
      <c r="K77" s="53">
        <v>29025</v>
      </c>
      <c r="L77" s="53">
        <v>26184</v>
      </c>
      <c r="M77" s="53">
        <v>2841</v>
      </c>
      <c r="N77" s="53">
        <v>0</v>
      </c>
    </row>
    <row r="78" spans="1:14" x14ac:dyDescent="0.2">
      <c r="A78" s="32">
        <v>184</v>
      </c>
      <c r="B78" s="32" t="s">
        <v>95</v>
      </c>
      <c r="C78" s="15">
        <v>661</v>
      </c>
      <c r="D78" s="15">
        <v>0</v>
      </c>
      <c r="E78" s="53">
        <v>0</v>
      </c>
      <c r="F78" s="53">
        <v>661</v>
      </c>
      <c r="G78" s="53">
        <v>12595</v>
      </c>
      <c r="H78" s="53">
        <v>0</v>
      </c>
      <c r="I78" s="53">
        <v>12595</v>
      </c>
      <c r="J78" s="53">
        <v>0</v>
      </c>
      <c r="K78" s="53">
        <v>9942</v>
      </c>
      <c r="L78" s="53">
        <v>0</v>
      </c>
      <c r="M78" s="53">
        <v>9942</v>
      </c>
      <c r="N78" s="53">
        <v>0</v>
      </c>
    </row>
    <row r="79" spans="1:14" x14ac:dyDescent="0.2">
      <c r="A79" s="32">
        <v>185</v>
      </c>
      <c r="B79" s="32" t="s">
        <v>96</v>
      </c>
      <c r="C79" s="15">
        <v>1368</v>
      </c>
      <c r="D79" s="15">
        <v>1440</v>
      </c>
      <c r="E79" s="53">
        <v>72</v>
      </c>
      <c r="F79" s="53">
        <v>0</v>
      </c>
      <c r="G79" s="53">
        <v>26061</v>
      </c>
      <c r="H79" s="53">
        <v>27441</v>
      </c>
      <c r="I79" s="53">
        <v>0</v>
      </c>
      <c r="J79" s="53">
        <v>1380</v>
      </c>
      <c r="K79" s="53">
        <v>20574</v>
      </c>
      <c r="L79" s="53">
        <v>21663</v>
      </c>
      <c r="M79" s="53">
        <v>0</v>
      </c>
      <c r="N79" s="53">
        <v>1089</v>
      </c>
    </row>
    <row r="80" spans="1:14" x14ac:dyDescent="0.2">
      <c r="A80" s="32">
        <v>186</v>
      </c>
      <c r="B80" s="32" t="s">
        <v>97</v>
      </c>
      <c r="C80" s="15">
        <v>1530</v>
      </c>
      <c r="D80" s="15">
        <v>2372</v>
      </c>
      <c r="E80" s="53">
        <v>842</v>
      </c>
      <c r="F80" s="53">
        <v>0</v>
      </c>
      <c r="G80" s="53">
        <v>29150</v>
      </c>
      <c r="H80" s="53">
        <v>45179</v>
      </c>
      <c r="I80" s="53">
        <v>0</v>
      </c>
      <c r="J80" s="53">
        <v>16029</v>
      </c>
      <c r="K80" s="53">
        <v>23013</v>
      </c>
      <c r="L80" s="53">
        <v>35667</v>
      </c>
      <c r="M80" s="53">
        <v>0</v>
      </c>
      <c r="N80" s="53">
        <v>12654</v>
      </c>
    </row>
    <row r="81" spans="1:14" x14ac:dyDescent="0.2">
      <c r="A81" s="32">
        <v>187</v>
      </c>
      <c r="B81" s="32" t="s">
        <v>98</v>
      </c>
      <c r="C81" s="15">
        <v>3087</v>
      </c>
      <c r="D81" s="15">
        <v>2836</v>
      </c>
      <c r="E81" s="53">
        <v>0</v>
      </c>
      <c r="F81" s="53">
        <v>251</v>
      </c>
      <c r="G81" s="53">
        <v>58815</v>
      </c>
      <c r="H81" s="53">
        <v>54032</v>
      </c>
      <c r="I81" s="53">
        <v>4783</v>
      </c>
      <c r="J81" s="53">
        <v>0</v>
      </c>
      <c r="K81" s="53">
        <v>46429</v>
      </c>
      <c r="L81" s="53">
        <v>42655</v>
      </c>
      <c r="M81" s="53">
        <v>3774</v>
      </c>
      <c r="N81" s="53">
        <v>0</v>
      </c>
    </row>
    <row r="82" spans="1:14" x14ac:dyDescent="0.2">
      <c r="A82" s="32">
        <v>188</v>
      </c>
      <c r="B82" s="32" t="s">
        <v>99</v>
      </c>
      <c r="C82" s="15">
        <v>1498</v>
      </c>
      <c r="D82" s="15">
        <v>1547</v>
      </c>
      <c r="E82" s="53">
        <v>49</v>
      </c>
      <c r="F82" s="53">
        <v>0</v>
      </c>
      <c r="G82" s="53">
        <v>28540</v>
      </c>
      <c r="H82" s="53">
        <v>29468</v>
      </c>
      <c r="I82" s="53">
        <v>0</v>
      </c>
      <c r="J82" s="53">
        <v>928</v>
      </c>
      <c r="K82" s="53">
        <v>22533</v>
      </c>
      <c r="L82" s="53">
        <v>23263</v>
      </c>
      <c r="M82" s="53">
        <v>0</v>
      </c>
      <c r="N82" s="53">
        <v>730</v>
      </c>
    </row>
    <row r="83" spans="1:14" x14ac:dyDescent="0.2">
      <c r="A83" s="32">
        <v>190</v>
      </c>
      <c r="B83" s="32" t="s">
        <v>100</v>
      </c>
      <c r="C83" s="15">
        <v>1446</v>
      </c>
      <c r="D83" s="15">
        <v>1443</v>
      </c>
      <c r="E83" s="53">
        <v>0</v>
      </c>
      <c r="F83" s="53">
        <v>3</v>
      </c>
      <c r="G83" s="53">
        <v>27551</v>
      </c>
      <c r="H83" s="53">
        <v>27490</v>
      </c>
      <c r="I83" s="53">
        <v>61</v>
      </c>
      <c r="J83" s="53">
        <v>0</v>
      </c>
      <c r="K83" s="53">
        <v>21750</v>
      </c>
      <c r="L83" s="53">
        <v>21702</v>
      </c>
      <c r="M83" s="53">
        <v>48</v>
      </c>
      <c r="N83" s="53">
        <v>0</v>
      </c>
    </row>
    <row r="84" spans="1:14" x14ac:dyDescent="0.2">
      <c r="A84" s="32">
        <v>191</v>
      </c>
      <c r="B84" s="32" t="s">
        <v>101</v>
      </c>
      <c r="C84" s="15">
        <v>141031</v>
      </c>
      <c r="D84" s="15">
        <v>140174</v>
      </c>
      <c r="E84" s="53">
        <v>0</v>
      </c>
      <c r="F84" s="53">
        <v>857</v>
      </c>
      <c r="G84" s="53">
        <v>2686770</v>
      </c>
      <c r="H84" s="53">
        <v>2670433</v>
      </c>
      <c r="I84" s="53">
        <v>16337</v>
      </c>
      <c r="J84" s="53">
        <v>0</v>
      </c>
      <c r="K84" s="53">
        <v>2121048</v>
      </c>
      <c r="L84" s="53">
        <v>2108149</v>
      </c>
      <c r="M84" s="53">
        <v>12899</v>
      </c>
      <c r="N84" s="53">
        <v>0</v>
      </c>
    </row>
    <row r="85" spans="1:14" x14ac:dyDescent="0.2">
      <c r="A85" s="32">
        <v>192</v>
      </c>
      <c r="B85" s="32" t="s">
        <v>102</v>
      </c>
      <c r="C85" s="15">
        <v>4001</v>
      </c>
      <c r="D85" s="15">
        <v>3011</v>
      </c>
      <c r="E85" s="53">
        <v>0</v>
      </c>
      <c r="F85" s="53">
        <v>990</v>
      </c>
      <c r="G85" s="53">
        <v>76229</v>
      </c>
      <c r="H85" s="53">
        <v>57359</v>
      </c>
      <c r="I85" s="53">
        <v>18870</v>
      </c>
      <c r="J85" s="53">
        <v>0</v>
      </c>
      <c r="K85" s="53">
        <v>60177</v>
      </c>
      <c r="L85" s="53">
        <v>45282</v>
      </c>
      <c r="M85" s="53">
        <v>14895</v>
      </c>
      <c r="N85" s="53">
        <v>0</v>
      </c>
    </row>
    <row r="86" spans="1:14" x14ac:dyDescent="0.2">
      <c r="A86" s="32">
        <v>193</v>
      </c>
      <c r="B86" s="32" t="s">
        <v>103</v>
      </c>
      <c r="C86" s="15">
        <v>1200</v>
      </c>
      <c r="D86" s="15">
        <v>1429</v>
      </c>
      <c r="E86" s="53">
        <v>229</v>
      </c>
      <c r="F86" s="53">
        <v>0</v>
      </c>
      <c r="G86" s="53">
        <v>22867</v>
      </c>
      <c r="H86" s="53">
        <v>27222</v>
      </c>
      <c r="I86" s="53">
        <v>0</v>
      </c>
      <c r="J86" s="53">
        <v>4355</v>
      </c>
      <c r="K86" s="53">
        <v>18052</v>
      </c>
      <c r="L86" s="53">
        <v>21491</v>
      </c>
      <c r="M86" s="53">
        <v>0</v>
      </c>
      <c r="N86" s="53">
        <v>3439</v>
      </c>
    </row>
    <row r="87" spans="1:14" x14ac:dyDescent="0.2">
      <c r="A87" s="32">
        <v>194</v>
      </c>
      <c r="B87" s="32" t="s">
        <v>104</v>
      </c>
      <c r="C87" s="15">
        <v>293556</v>
      </c>
      <c r="D87" s="15">
        <v>304736</v>
      </c>
      <c r="E87" s="53">
        <v>11180</v>
      </c>
      <c r="F87" s="53">
        <v>0</v>
      </c>
      <c r="G87" s="53">
        <v>5592494</v>
      </c>
      <c r="H87" s="53">
        <v>5805501</v>
      </c>
      <c r="I87" s="53">
        <v>0</v>
      </c>
      <c r="J87" s="53">
        <v>213007</v>
      </c>
      <c r="K87" s="53">
        <v>4414945</v>
      </c>
      <c r="L87" s="53">
        <v>4583101</v>
      </c>
      <c r="M87" s="53">
        <v>0</v>
      </c>
      <c r="N87" s="53">
        <v>168156</v>
      </c>
    </row>
    <row r="88" spans="1:14" x14ac:dyDescent="0.2">
      <c r="A88" s="32">
        <v>197</v>
      </c>
      <c r="B88" s="32" t="s">
        <v>105</v>
      </c>
      <c r="C88" s="15">
        <v>0</v>
      </c>
      <c r="D88" s="15">
        <v>0</v>
      </c>
      <c r="E88" s="53">
        <v>0</v>
      </c>
      <c r="F88" s="53">
        <v>0</v>
      </c>
      <c r="G88" s="53">
        <v>0</v>
      </c>
      <c r="H88" s="53">
        <v>0</v>
      </c>
      <c r="I88" s="53">
        <v>0</v>
      </c>
      <c r="J88" s="53">
        <v>0</v>
      </c>
      <c r="K88" s="53">
        <v>0</v>
      </c>
      <c r="L88" s="53">
        <v>0</v>
      </c>
      <c r="M88" s="53">
        <v>0</v>
      </c>
      <c r="N88" s="53">
        <v>0</v>
      </c>
    </row>
    <row r="89" spans="1:14" x14ac:dyDescent="0.2">
      <c r="A89" s="32">
        <v>199</v>
      </c>
      <c r="B89" s="32" t="s">
        <v>106</v>
      </c>
      <c r="C89" s="15">
        <v>220207</v>
      </c>
      <c r="D89" s="15">
        <v>218750</v>
      </c>
      <c r="E89" s="53">
        <v>0</v>
      </c>
      <c r="F89" s="53">
        <v>1457</v>
      </c>
      <c r="G89" s="53">
        <v>4195140</v>
      </c>
      <c r="H89" s="53">
        <v>4167385</v>
      </c>
      <c r="I89" s="53">
        <v>27755</v>
      </c>
      <c r="J89" s="53">
        <v>0</v>
      </c>
      <c r="K89" s="53">
        <v>3311815</v>
      </c>
      <c r="L89" s="53">
        <v>3289905</v>
      </c>
      <c r="M89" s="53">
        <v>21910</v>
      </c>
      <c r="N89" s="53">
        <v>0</v>
      </c>
    </row>
    <row r="90" spans="1:14" x14ac:dyDescent="0.2">
      <c r="A90" s="32">
        <v>200</v>
      </c>
      <c r="B90" s="32" t="s">
        <v>107</v>
      </c>
      <c r="C90" s="15">
        <v>6655</v>
      </c>
      <c r="D90" s="15">
        <v>6632</v>
      </c>
      <c r="E90" s="53">
        <v>0</v>
      </c>
      <c r="F90" s="53">
        <v>23</v>
      </c>
      <c r="G90" s="53">
        <v>126792</v>
      </c>
      <c r="H90" s="53">
        <v>126350</v>
      </c>
      <c r="I90" s="53">
        <v>442</v>
      </c>
      <c r="J90" s="53">
        <v>0</v>
      </c>
      <c r="K90" s="53">
        <v>100095</v>
      </c>
      <c r="L90" s="53">
        <v>99746</v>
      </c>
      <c r="M90" s="53">
        <v>349</v>
      </c>
      <c r="N90" s="53">
        <v>0</v>
      </c>
    </row>
    <row r="91" spans="1:14" x14ac:dyDescent="0.2">
      <c r="A91" s="32">
        <v>201</v>
      </c>
      <c r="B91" s="32" t="s">
        <v>108</v>
      </c>
      <c r="C91" s="15">
        <v>142141</v>
      </c>
      <c r="D91" s="15">
        <v>147757</v>
      </c>
      <c r="E91" s="53">
        <v>5616</v>
      </c>
      <c r="F91" s="53">
        <v>0</v>
      </c>
      <c r="G91" s="53">
        <v>2707916</v>
      </c>
      <c r="H91" s="53">
        <v>2814907</v>
      </c>
      <c r="I91" s="53">
        <v>0</v>
      </c>
      <c r="J91" s="53">
        <v>106991</v>
      </c>
      <c r="K91" s="53">
        <v>2137740</v>
      </c>
      <c r="L91" s="53">
        <v>2222203</v>
      </c>
      <c r="M91" s="53">
        <v>0</v>
      </c>
      <c r="N91" s="53">
        <v>84463</v>
      </c>
    </row>
    <row r="92" spans="1:14" x14ac:dyDescent="0.2">
      <c r="A92" s="32">
        <v>202</v>
      </c>
      <c r="B92" s="32" t="s">
        <v>109</v>
      </c>
      <c r="C92" s="15">
        <v>49918</v>
      </c>
      <c r="D92" s="15">
        <v>49144</v>
      </c>
      <c r="E92" s="53">
        <v>0</v>
      </c>
      <c r="F92" s="53">
        <v>774</v>
      </c>
      <c r="G92" s="53">
        <v>950985</v>
      </c>
      <c r="H92" s="53">
        <v>936239</v>
      </c>
      <c r="I92" s="53">
        <v>14746</v>
      </c>
      <c r="J92" s="53">
        <v>0</v>
      </c>
      <c r="K92" s="53">
        <v>750746</v>
      </c>
      <c r="L92" s="53">
        <v>739106</v>
      </c>
      <c r="M92" s="53">
        <v>11640</v>
      </c>
      <c r="N92" s="53">
        <v>0</v>
      </c>
    </row>
    <row r="93" spans="1:14" x14ac:dyDescent="0.2">
      <c r="A93" s="32">
        <v>203</v>
      </c>
      <c r="B93" s="32" t="s">
        <v>110</v>
      </c>
      <c r="C93" s="15">
        <v>121820</v>
      </c>
      <c r="D93" s="15">
        <v>109604</v>
      </c>
      <c r="E93" s="53">
        <v>0</v>
      </c>
      <c r="F93" s="53">
        <v>12216</v>
      </c>
      <c r="G93" s="53">
        <v>2320783</v>
      </c>
      <c r="H93" s="53">
        <v>2088059</v>
      </c>
      <c r="I93" s="53">
        <v>232724</v>
      </c>
      <c r="J93" s="53">
        <v>0</v>
      </c>
      <c r="K93" s="53">
        <v>1832120</v>
      </c>
      <c r="L93" s="53">
        <v>1648400</v>
      </c>
      <c r="M93" s="53">
        <v>183720</v>
      </c>
      <c r="N93" s="53">
        <v>0</v>
      </c>
    </row>
    <row r="94" spans="1:14" x14ac:dyDescent="0.2">
      <c r="A94" s="32">
        <v>204</v>
      </c>
      <c r="B94" s="32" t="s">
        <v>111</v>
      </c>
      <c r="C94" s="15">
        <v>1028748</v>
      </c>
      <c r="D94" s="15">
        <v>1039230</v>
      </c>
      <c r="E94" s="53">
        <v>10482</v>
      </c>
      <c r="F94" s="53">
        <v>0</v>
      </c>
      <c r="G94" s="53">
        <v>19598568</v>
      </c>
      <c r="H94" s="53">
        <v>19798266</v>
      </c>
      <c r="I94" s="53">
        <v>0</v>
      </c>
      <c r="J94" s="53">
        <v>199698</v>
      </c>
      <c r="K94" s="53">
        <v>15471916</v>
      </c>
      <c r="L94" s="53">
        <v>15629563</v>
      </c>
      <c r="M94" s="53">
        <v>0</v>
      </c>
      <c r="N94" s="53">
        <v>157647</v>
      </c>
    </row>
    <row r="95" spans="1:14" x14ac:dyDescent="0.2">
      <c r="A95" s="32">
        <v>206</v>
      </c>
      <c r="B95" s="32" t="s">
        <v>112</v>
      </c>
      <c r="C95" s="15">
        <v>176536</v>
      </c>
      <c r="D95" s="15">
        <v>157768</v>
      </c>
      <c r="E95" s="53">
        <v>0</v>
      </c>
      <c r="F95" s="53">
        <v>18768</v>
      </c>
      <c r="G95" s="53">
        <v>3363169</v>
      </c>
      <c r="H95" s="53">
        <v>3005615</v>
      </c>
      <c r="I95" s="53">
        <v>357554</v>
      </c>
      <c r="J95" s="53">
        <v>0</v>
      </c>
      <c r="K95" s="53">
        <v>2655024</v>
      </c>
      <c r="L95" s="53">
        <v>2372756</v>
      </c>
      <c r="M95" s="53">
        <v>282268</v>
      </c>
      <c r="N95" s="53">
        <v>0</v>
      </c>
    </row>
    <row r="96" spans="1:14" x14ac:dyDescent="0.2">
      <c r="A96" s="32">
        <v>207</v>
      </c>
      <c r="B96" s="32" t="s">
        <v>113</v>
      </c>
      <c r="C96" s="15">
        <v>0</v>
      </c>
      <c r="D96" s="15">
        <v>0</v>
      </c>
      <c r="E96" s="53">
        <v>0</v>
      </c>
      <c r="F96" s="53">
        <v>0</v>
      </c>
      <c r="G96" s="53">
        <v>0</v>
      </c>
      <c r="H96" s="53">
        <v>0</v>
      </c>
      <c r="I96" s="53">
        <v>0</v>
      </c>
      <c r="J96" s="53">
        <v>0</v>
      </c>
      <c r="K96" s="53">
        <v>0</v>
      </c>
      <c r="L96" s="53">
        <v>0</v>
      </c>
      <c r="M96" s="53">
        <v>0</v>
      </c>
      <c r="N96" s="53">
        <v>0</v>
      </c>
    </row>
    <row r="97" spans="1:14" x14ac:dyDescent="0.2">
      <c r="A97" s="32">
        <v>208</v>
      </c>
      <c r="B97" s="32" t="s">
        <v>114</v>
      </c>
      <c r="C97" s="15">
        <v>3511114</v>
      </c>
      <c r="D97" s="15">
        <v>3607979</v>
      </c>
      <c r="E97" s="53">
        <v>96865</v>
      </c>
      <c r="F97" s="53">
        <v>0</v>
      </c>
      <c r="G97" s="53">
        <v>66889845</v>
      </c>
      <c r="H97" s="53">
        <v>68735207</v>
      </c>
      <c r="I97" s="53">
        <v>0</v>
      </c>
      <c r="J97" s="53">
        <v>1845362</v>
      </c>
      <c r="K97" s="53">
        <v>52805588</v>
      </c>
      <c r="L97" s="53">
        <v>54262392</v>
      </c>
      <c r="M97" s="53">
        <v>0</v>
      </c>
      <c r="N97" s="53">
        <v>1456804</v>
      </c>
    </row>
    <row r="98" spans="1:14" x14ac:dyDescent="0.2">
      <c r="A98" s="32">
        <v>209</v>
      </c>
      <c r="B98" s="32" t="s">
        <v>115</v>
      </c>
      <c r="C98" s="15">
        <v>0</v>
      </c>
      <c r="D98" s="15">
        <v>0</v>
      </c>
      <c r="E98" s="53">
        <v>0</v>
      </c>
      <c r="F98" s="53">
        <v>0</v>
      </c>
      <c r="G98" s="53">
        <v>0</v>
      </c>
      <c r="H98" s="53">
        <v>0</v>
      </c>
      <c r="I98" s="53">
        <v>0</v>
      </c>
      <c r="J98" s="53">
        <v>0</v>
      </c>
      <c r="K98" s="53">
        <v>0</v>
      </c>
      <c r="L98" s="53">
        <v>0</v>
      </c>
      <c r="M98" s="53">
        <v>0</v>
      </c>
      <c r="N98" s="53">
        <v>0</v>
      </c>
    </row>
    <row r="99" spans="1:14" x14ac:dyDescent="0.2">
      <c r="A99" s="32">
        <v>211</v>
      </c>
      <c r="B99" s="32" t="s">
        <v>116</v>
      </c>
      <c r="C99" s="15">
        <v>295389</v>
      </c>
      <c r="D99" s="15">
        <v>290474</v>
      </c>
      <c r="E99" s="53">
        <v>0</v>
      </c>
      <c r="F99" s="53">
        <v>4915</v>
      </c>
      <c r="G99" s="53">
        <v>5627418</v>
      </c>
      <c r="H99" s="53">
        <v>5533787</v>
      </c>
      <c r="I99" s="53">
        <v>93631</v>
      </c>
      <c r="J99" s="53">
        <v>0</v>
      </c>
      <c r="K99" s="53">
        <v>4442517</v>
      </c>
      <c r="L99" s="53">
        <v>4368598</v>
      </c>
      <c r="M99" s="53">
        <v>73919</v>
      </c>
      <c r="N99" s="53">
        <v>0</v>
      </c>
    </row>
    <row r="100" spans="1:14" x14ac:dyDescent="0.2">
      <c r="A100" s="32">
        <v>212</v>
      </c>
      <c r="B100" s="32" t="s">
        <v>117</v>
      </c>
      <c r="C100" s="15">
        <v>304934</v>
      </c>
      <c r="D100" s="15">
        <v>294881</v>
      </c>
      <c r="E100" s="53">
        <v>0</v>
      </c>
      <c r="F100" s="53">
        <v>10053</v>
      </c>
      <c r="G100" s="53">
        <v>5809261</v>
      </c>
      <c r="H100" s="53">
        <v>5617736</v>
      </c>
      <c r="I100" s="53">
        <v>191525</v>
      </c>
      <c r="J100" s="53">
        <v>0</v>
      </c>
      <c r="K100" s="53">
        <v>4586069</v>
      </c>
      <c r="L100" s="53">
        <v>4434871</v>
      </c>
      <c r="M100" s="53">
        <v>151198</v>
      </c>
      <c r="N100" s="53">
        <v>0</v>
      </c>
    </row>
    <row r="101" spans="1:14" x14ac:dyDescent="0.2">
      <c r="A101" s="32">
        <v>213</v>
      </c>
      <c r="B101" s="32" t="s">
        <v>118</v>
      </c>
      <c r="C101" s="15">
        <v>387279</v>
      </c>
      <c r="D101" s="15">
        <v>386236</v>
      </c>
      <c r="E101" s="53">
        <v>0</v>
      </c>
      <c r="F101" s="53">
        <v>1043</v>
      </c>
      <c r="G101" s="53">
        <v>7378003</v>
      </c>
      <c r="H101" s="53">
        <v>7358137</v>
      </c>
      <c r="I101" s="53">
        <v>19866</v>
      </c>
      <c r="J101" s="53">
        <v>0</v>
      </c>
      <c r="K101" s="53">
        <v>5824499</v>
      </c>
      <c r="L101" s="53">
        <v>5808815</v>
      </c>
      <c r="M101" s="53">
        <v>15684</v>
      </c>
      <c r="N101" s="53">
        <v>0</v>
      </c>
    </row>
    <row r="102" spans="1:14" x14ac:dyDescent="0.2">
      <c r="A102" s="32">
        <v>214</v>
      </c>
      <c r="B102" s="32" t="s">
        <v>119</v>
      </c>
      <c r="C102" s="15">
        <v>399100</v>
      </c>
      <c r="D102" s="15">
        <v>396527</v>
      </c>
      <c r="E102" s="53">
        <v>0</v>
      </c>
      <c r="F102" s="53">
        <v>2573</v>
      </c>
      <c r="G102" s="53">
        <v>7603212</v>
      </c>
      <c r="H102" s="53">
        <v>7554202</v>
      </c>
      <c r="I102" s="53">
        <v>49010</v>
      </c>
      <c r="J102" s="53">
        <v>0</v>
      </c>
      <c r="K102" s="53">
        <v>6002288</v>
      </c>
      <c r="L102" s="53">
        <v>5963597</v>
      </c>
      <c r="M102" s="53">
        <v>38691</v>
      </c>
      <c r="N102" s="53">
        <v>0</v>
      </c>
    </row>
    <row r="103" spans="1:14" x14ac:dyDescent="0.2">
      <c r="A103" s="32">
        <v>215</v>
      </c>
      <c r="B103" s="32" t="s">
        <v>120</v>
      </c>
      <c r="C103" s="15">
        <v>340488</v>
      </c>
      <c r="D103" s="15">
        <v>329984</v>
      </c>
      <c r="E103" s="53">
        <v>0</v>
      </c>
      <c r="F103" s="53">
        <v>10504</v>
      </c>
      <c r="G103" s="53">
        <v>6486592</v>
      </c>
      <c r="H103" s="53">
        <v>6286498</v>
      </c>
      <c r="I103" s="53">
        <v>200094</v>
      </c>
      <c r="J103" s="53">
        <v>0</v>
      </c>
      <c r="K103" s="53">
        <v>5120781</v>
      </c>
      <c r="L103" s="53">
        <v>4962820</v>
      </c>
      <c r="M103" s="53">
        <v>157961</v>
      </c>
      <c r="N103" s="53">
        <v>0</v>
      </c>
    </row>
    <row r="104" spans="1:14" x14ac:dyDescent="0.2">
      <c r="A104" s="32">
        <v>216</v>
      </c>
      <c r="B104" s="32" t="s">
        <v>121</v>
      </c>
      <c r="C104" s="15">
        <v>1613080</v>
      </c>
      <c r="D104" s="15">
        <v>1643351</v>
      </c>
      <c r="E104" s="53">
        <v>30271</v>
      </c>
      <c r="F104" s="53">
        <v>0</v>
      </c>
      <c r="G104" s="53">
        <v>30730610</v>
      </c>
      <c r="H104" s="53">
        <v>31307292</v>
      </c>
      <c r="I104" s="53">
        <v>0</v>
      </c>
      <c r="J104" s="53">
        <v>576682</v>
      </c>
      <c r="K104" s="53">
        <v>24260004</v>
      </c>
      <c r="L104" s="53">
        <v>24715260</v>
      </c>
      <c r="M104" s="53">
        <v>0</v>
      </c>
      <c r="N104" s="53">
        <v>455256</v>
      </c>
    </row>
    <row r="105" spans="1:14" x14ac:dyDescent="0.2">
      <c r="A105" s="32">
        <v>217</v>
      </c>
      <c r="B105" s="32" t="s">
        <v>122</v>
      </c>
      <c r="C105" s="15">
        <v>636907</v>
      </c>
      <c r="D105" s="15">
        <v>682244</v>
      </c>
      <c r="E105" s="53">
        <v>45337</v>
      </c>
      <c r="F105" s="53">
        <v>0</v>
      </c>
      <c r="G105" s="53">
        <v>12133641</v>
      </c>
      <c r="H105" s="53">
        <v>12997348</v>
      </c>
      <c r="I105" s="53">
        <v>0</v>
      </c>
      <c r="J105" s="53">
        <v>863707</v>
      </c>
      <c r="K105" s="53">
        <v>9578793</v>
      </c>
      <c r="L105" s="53">
        <v>10260640</v>
      </c>
      <c r="M105" s="53">
        <v>0</v>
      </c>
      <c r="N105" s="53">
        <v>681847</v>
      </c>
    </row>
    <row r="106" spans="1:14" x14ac:dyDescent="0.2">
      <c r="A106" s="32">
        <v>218</v>
      </c>
      <c r="B106" s="32" t="s">
        <v>123</v>
      </c>
      <c r="C106" s="15">
        <v>69772</v>
      </c>
      <c r="D106" s="15">
        <v>68340</v>
      </c>
      <c r="E106" s="53">
        <v>0</v>
      </c>
      <c r="F106" s="53">
        <v>1432</v>
      </c>
      <c r="G106" s="53">
        <v>1329213</v>
      </c>
      <c r="H106" s="53">
        <v>1301943</v>
      </c>
      <c r="I106" s="53">
        <v>27270</v>
      </c>
      <c r="J106" s="53">
        <v>0</v>
      </c>
      <c r="K106" s="53">
        <v>1049337</v>
      </c>
      <c r="L106" s="53">
        <v>1027807</v>
      </c>
      <c r="M106" s="53">
        <v>21530</v>
      </c>
      <c r="N106" s="53">
        <v>0</v>
      </c>
    </row>
    <row r="107" spans="1:14" x14ac:dyDescent="0.2">
      <c r="A107" s="32">
        <v>219</v>
      </c>
      <c r="B107" s="32" t="s">
        <v>124</v>
      </c>
      <c r="C107" s="15">
        <v>0</v>
      </c>
      <c r="D107" s="15">
        <v>0</v>
      </c>
      <c r="E107" s="53">
        <v>0</v>
      </c>
      <c r="F107" s="53">
        <v>0</v>
      </c>
      <c r="G107" s="53">
        <v>0</v>
      </c>
      <c r="H107" s="53">
        <v>0</v>
      </c>
      <c r="I107" s="53">
        <v>0</v>
      </c>
      <c r="J107" s="53">
        <v>0</v>
      </c>
      <c r="K107" s="53">
        <v>0</v>
      </c>
      <c r="L107" s="53">
        <v>0</v>
      </c>
      <c r="M107" s="53">
        <v>0</v>
      </c>
      <c r="N107" s="53">
        <v>0</v>
      </c>
    </row>
    <row r="108" spans="1:14" x14ac:dyDescent="0.2">
      <c r="A108" s="32">
        <v>220</v>
      </c>
      <c r="B108" s="32" t="s">
        <v>125</v>
      </c>
      <c r="C108" s="15">
        <v>0</v>
      </c>
      <c r="D108" s="15">
        <v>0</v>
      </c>
      <c r="E108" s="53">
        <v>0</v>
      </c>
      <c r="F108" s="53">
        <v>0</v>
      </c>
      <c r="G108" s="53">
        <v>0</v>
      </c>
      <c r="H108" s="53">
        <v>0</v>
      </c>
      <c r="I108" s="53">
        <v>0</v>
      </c>
      <c r="J108" s="53">
        <v>0</v>
      </c>
      <c r="K108" s="53">
        <v>0</v>
      </c>
      <c r="L108" s="53">
        <v>0</v>
      </c>
      <c r="M108" s="53">
        <v>0</v>
      </c>
      <c r="N108" s="53">
        <v>0</v>
      </c>
    </row>
    <row r="109" spans="1:14" x14ac:dyDescent="0.2">
      <c r="A109" s="32">
        <v>221</v>
      </c>
      <c r="B109" s="32" t="s">
        <v>126</v>
      </c>
      <c r="C109" s="15">
        <v>1138504</v>
      </c>
      <c r="D109" s="15">
        <v>1144926</v>
      </c>
      <c r="E109" s="53">
        <v>6422</v>
      </c>
      <c r="F109" s="53">
        <v>0</v>
      </c>
      <c r="G109" s="53">
        <v>21689507</v>
      </c>
      <c r="H109" s="53">
        <v>21811852</v>
      </c>
      <c r="I109" s="53">
        <v>0</v>
      </c>
      <c r="J109" s="53">
        <v>122345</v>
      </c>
      <c r="K109" s="53">
        <v>17122587</v>
      </c>
      <c r="L109" s="53">
        <v>17219170</v>
      </c>
      <c r="M109" s="53">
        <v>0</v>
      </c>
      <c r="N109" s="53">
        <v>96583</v>
      </c>
    </row>
    <row r="110" spans="1:14" x14ac:dyDescent="0.2">
      <c r="A110" s="32">
        <v>222</v>
      </c>
      <c r="B110" s="32" t="s">
        <v>127</v>
      </c>
      <c r="C110" s="15">
        <v>87355</v>
      </c>
      <c r="D110" s="15">
        <v>81507</v>
      </c>
      <c r="E110" s="53">
        <v>0</v>
      </c>
      <c r="F110" s="53">
        <v>5848</v>
      </c>
      <c r="G110" s="53">
        <v>1664189</v>
      </c>
      <c r="H110" s="53">
        <v>1552788</v>
      </c>
      <c r="I110" s="53">
        <v>111401</v>
      </c>
      <c r="J110" s="53">
        <v>0</v>
      </c>
      <c r="K110" s="53">
        <v>1313778</v>
      </c>
      <c r="L110" s="53">
        <v>1225834</v>
      </c>
      <c r="M110" s="53">
        <v>87944</v>
      </c>
      <c r="N110" s="53">
        <v>0</v>
      </c>
    </row>
    <row r="111" spans="1:14" x14ac:dyDescent="0.2">
      <c r="A111" s="32">
        <v>223</v>
      </c>
      <c r="B111" s="32" t="s">
        <v>128</v>
      </c>
      <c r="C111" s="15">
        <v>102338</v>
      </c>
      <c r="D111" s="15">
        <v>111239</v>
      </c>
      <c r="E111" s="53">
        <v>8901</v>
      </c>
      <c r="F111" s="53">
        <v>0</v>
      </c>
      <c r="G111" s="53">
        <v>1949631</v>
      </c>
      <c r="H111" s="53">
        <v>2119207</v>
      </c>
      <c r="I111" s="53">
        <v>0</v>
      </c>
      <c r="J111" s="53">
        <v>169576</v>
      </c>
      <c r="K111" s="53">
        <v>1539121</v>
      </c>
      <c r="L111" s="53">
        <v>1672989</v>
      </c>
      <c r="M111" s="53">
        <v>0</v>
      </c>
      <c r="N111" s="53">
        <v>133868</v>
      </c>
    </row>
    <row r="112" spans="1:14" x14ac:dyDescent="0.2">
      <c r="A112" s="32">
        <v>226</v>
      </c>
      <c r="B112" s="32" t="s">
        <v>129</v>
      </c>
      <c r="C112" s="15">
        <v>5685</v>
      </c>
      <c r="D112" s="15">
        <v>6047</v>
      </c>
      <c r="E112" s="53">
        <v>362</v>
      </c>
      <c r="F112" s="53">
        <v>0</v>
      </c>
      <c r="G112" s="53">
        <v>108299</v>
      </c>
      <c r="H112" s="53">
        <v>115199</v>
      </c>
      <c r="I112" s="53">
        <v>0</v>
      </c>
      <c r="J112" s="53">
        <v>6900</v>
      </c>
      <c r="K112" s="53">
        <v>85498</v>
      </c>
      <c r="L112" s="53">
        <v>90942</v>
      </c>
      <c r="M112" s="53">
        <v>0</v>
      </c>
      <c r="N112" s="53">
        <v>5444</v>
      </c>
    </row>
    <row r="113" spans="1:14" x14ac:dyDescent="0.2">
      <c r="A113" s="32">
        <v>229</v>
      </c>
      <c r="B113" s="32" t="s">
        <v>130</v>
      </c>
      <c r="C113" s="15">
        <v>426080</v>
      </c>
      <c r="D113" s="15">
        <v>423057</v>
      </c>
      <c r="E113" s="53">
        <v>0</v>
      </c>
      <c r="F113" s="53">
        <v>3023</v>
      </c>
      <c r="G113" s="53">
        <v>8117206</v>
      </c>
      <c r="H113" s="53">
        <v>8059619</v>
      </c>
      <c r="I113" s="53">
        <v>57587</v>
      </c>
      <c r="J113" s="53">
        <v>0</v>
      </c>
      <c r="K113" s="53">
        <v>6408057</v>
      </c>
      <c r="L113" s="53">
        <v>6362594</v>
      </c>
      <c r="M113" s="53">
        <v>45463</v>
      </c>
      <c r="N113" s="53">
        <v>0</v>
      </c>
    </row>
    <row r="114" spans="1:14" x14ac:dyDescent="0.2">
      <c r="A114" s="32">
        <v>230</v>
      </c>
      <c r="B114" s="32" t="s">
        <v>131</v>
      </c>
      <c r="C114" s="15">
        <v>0</v>
      </c>
      <c r="D114" s="15">
        <v>0</v>
      </c>
      <c r="E114" s="53">
        <v>0</v>
      </c>
      <c r="F114" s="53">
        <v>0</v>
      </c>
      <c r="G114" s="53">
        <v>0</v>
      </c>
      <c r="H114" s="53">
        <v>0</v>
      </c>
      <c r="I114" s="53">
        <v>0</v>
      </c>
      <c r="J114" s="53">
        <v>0</v>
      </c>
      <c r="K114" s="53">
        <v>0</v>
      </c>
      <c r="L114" s="53">
        <v>0</v>
      </c>
      <c r="M114" s="53">
        <v>0</v>
      </c>
      <c r="N114" s="53">
        <v>0</v>
      </c>
    </row>
    <row r="115" spans="1:14" x14ac:dyDescent="0.2">
      <c r="A115" s="32">
        <v>231</v>
      </c>
      <c r="B115" s="32" t="s">
        <v>132</v>
      </c>
      <c r="C115" s="15">
        <v>0</v>
      </c>
      <c r="D115" s="15">
        <v>0</v>
      </c>
      <c r="E115" s="53">
        <v>0</v>
      </c>
      <c r="F115" s="53">
        <v>0</v>
      </c>
      <c r="G115" s="53">
        <v>0</v>
      </c>
      <c r="H115" s="53">
        <v>0</v>
      </c>
      <c r="I115" s="53">
        <v>0</v>
      </c>
      <c r="J115" s="53">
        <v>0</v>
      </c>
      <c r="K115" s="53">
        <v>0</v>
      </c>
      <c r="L115" s="53">
        <v>0</v>
      </c>
      <c r="M115" s="53">
        <v>0</v>
      </c>
      <c r="N115" s="53">
        <v>0</v>
      </c>
    </row>
    <row r="116" spans="1:14" x14ac:dyDescent="0.2">
      <c r="A116" s="32">
        <v>232</v>
      </c>
      <c r="B116" s="32" t="s">
        <v>133</v>
      </c>
      <c r="C116" s="15">
        <v>0</v>
      </c>
      <c r="D116" s="15">
        <v>0</v>
      </c>
      <c r="E116" s="53">
        <v>0</v>
      </c>
      <c r="F116" s="53">
        <v>0</v>
      </c>
      <c r="G116" s="53">
        <v>0</v>
      </c>
      <c r="H116" s="53">
        <v>0</v>
      </c>
      <c r="I116" s="53">
        <v>0</v>
      </c>
      <c r="J116" s="53">
        <v>0</v>
      </c>
      <c r="K116" s="53">
        <v>0</v>
      </c>
      <c r="L116" s="53">
        <v>0</v>
      </c>
      <c r="M116" s="53">
        <v>0</v>
      </c>
      <c r="N116" s="53">
        <v>0</v>
      </c>
    </row>
    <row r="117" spans="1:14" x14ac:dyDescent="0.2">
      <c r="A117" s="32">
        <v>233</v>
      </c>
      <c r="B117" s="32" t="s">
        <v>134</v>
      </c>
      <c r="C117" s="15">
        <v>4033</v>
      </c>
      <c r="D117" s="15">
        <v>3743</v>
      </c>
      <c r="E117" s="53">
        <v>0</v>
      </c>
      <c r="F117" s="53">
        <v>290</v>
      </c>
      <c r="G117" s="53">
        <v>76839</v>
      </c>
      <c r="H117" s="53">
        <v>71301</v>
      </c>
      <c r="I117" s="53">
        <v>5538</v>
      </c>
      <c r="J117" s="53">
        <v>0</v>
      </c>
      <c r="K117" s="53">
        <v>60659</v>
      </c>
      <c r="L117" s="53">
        <v>56288</v>
      </c>
      <c r="M117" s="53">
        <v>4371</v>
      </c>
      <c r="N117" s="53">
        <v>0</v>
      </c>
    </row>
    <row r="118" spans="1:14" x14ac:dyDescent="0.2">
      <c r="A118" s="32">
        <v>234</v>
      </c>
      <c r="B118" s="32" t="s">
        <v>135</v>
      </c>
      <c r="C118" s="15">
        <v>36837</v>
      </c>
      <c r="D118" s="15">
        <v>38711</v>
      </c>
      <c r="E118" s="53">
        <v>1874</v>
      </c>
      <c r="F118" s="53">
        <v>0</v>
      </c>
      <c r="G118" s="53">
        <v>701778</v>
      </c>
      <c r="H118" s="53">
        <v>737478</v>
      </c>
      <c r="I118" s="53">
        <v>0</v>
      </c>
      <c r="J118" s="53">
        <v>35700</v>
      </c>
      <c r="K118" s="53">
        <v>554011</v>
      </c>
      <c r="L118" s="53">
        <v>582195</v>
      </c>
      <c r="M118" s="53">
        <v>0</v>
      </c>
      <c r="N118" s="53">
        <v>28184</v>
      </c>
    </row>
    <row r="119" spans="1:14" x14ac:dyDescent="0.2">
      <c r="A119" s="32">
        <v>236</v>
      </c>
      <c r="B119" s="32" t="s">
        <v>136</v>
      </c>
      <c r="C119" s="15">
        <v>3073917</v>
      </c>
      <c r="D119" s="15">
        <v>3140148</v>
      </c>
      <c r="E119" s="53">
        <v>66231</v>
      </c>
      <c r="F119" s="53">
        <v>0</v>
      </c>
      <c r="G119" s="53">
        <v>58560853</v>
      </c>
      <c r="H119" s="53">
        <v>59822621</v>
      </c>
      <c r="I119" s="53">
        <v>0</v>
      </c>
      <c r="J119" s="53">
        <v>1261768</v>
      </c>
      <c r="K119" s="53">
        <v>46230342</v>
      </c>
      <c r="L119" s="53">
        <v>47226431</v>
      </c>
      <c r="M119" s="53">
        <v>0</v>
      </c>
      <c r="N119" s="53">
        <v>996089</v>
      </c>
    </row>
    <row r="120" spans="1:14" x14ac:dyDescent="0.2">
      <c r="A120" s="32">
        <v>238</v>
      </c>
      <c r="B120" s="32" t="s">
        <v>137</v>
      </c>
      <c r="C120" s="15">
        <v>100730</v>
      </c>
      <c r="D120" s="15">
        <v>102879</v>
      </c>
      <c r="E120" s="53">
        <v>2149</v>
      </c>
      <c r="F120" s="53">
        <v>0</v>
      </c>
      <c r="G120" s="53">
        <v>1918995</v>
      </c>
      <c r="H120" s="53">
        <v>1959939</v>
      </c>
      <c r="I120" s="53">
        <v>0</v>
      </c>
      <c r="J120" s="53">
        <v>40944</v>
      </c>
      <c r="K120" s="53">
        <v>1514933</v>
      </c>
      <c r="L120" s="53">
        <v>1547256</v>
      </c>
      <c r="M120" s="53">
        <v>0</v>
      </c>
      <c r="N120" s="53">
        <v>32323</v>
      </c>
    </row>
    <row r="121" spans="1:14" x14ac:dyDescent="0.2">
      <c r="A121" s="32">
        <v>239</v>
      </c>
      <c r="B121" s="32" t="s">
        <v>138</v>
      </c>
      <c r="C121" s="15">
        <v>15810</v>
      </c>
      <c r="D121" s="15">
        <v>16621</v>
      </c>
      <c r="E121" s="53">
        <v>811</v>
      </c>
      <c r="F121" s="53">
        <v>0</v>
      </c>
      <c r="G121" s="53">
        <v>301186</v>
      </c>
      <c r="H121" s="53">
        <v>316652</v>
      </c>
      <c r="I121" s="53">
        <v>0</v>
      </c>
      <c r="J121" s="53">
        <v>15466</v>
      </c>
      <c r="K121" s="53">
        <v>237768</v>
      </c>
      <c r="L121" s="53">
        <v>249978</v>
      </c>
      <c r="M121" s="53">
        <v>0</v>
      </c>
      <c r="N121" s="53">
        <v>12210</v>
      </c>
    </row>
    <row r="122" spans="1:14" x14ac:dyDescent="0.2">
      <c r="A122" s="32">
        <v>241</v>
      </c>
      <c r="B122" s="32" t="s">
        <v>139</v>
      </c>
      <c r="C122" s="15">
        <v>54602</v>
      </c>
      <c r="D122" s="15">
        <v>55679</v>
      </c>
      <c r="E122" s="53">
        <v>1077</v>
      </c>
      <c r="F122" s="53">
        <v>0</v>
      </c>
      <c r="G122" s="53">
        <v>1040214</v>
      </c>
      <c r="H122" s="53">
        <v>1060738</v>
      </c>
      <c r="I122" s="53">
        <v>0</v>
      </c>
      <c r="J122" s="53">
        <v>20524</v>
      </c>
      <c r="K122" s="53">
        <v>821189</v>
      </c>
      <c r="L122" s="53">
        <v>837390</v>
      </c>
      <c r="M122" s="53">
        <v>0</v>
      </c>
      <c r="N122" s="53">
        <v>16201</v>
      </c>
    </row>
    <row r="123" spans="1:14" x14ac:dyDescent="0.2">
      <c r="A123" s="32">
        <v>242</v>
      </c>
      <c r="B123" s="32" t="s">
        <v>140</v>
      </c>
      <c r="C123" s="15">
        <v>443370</v>
      </c>
      <c r="D123" s="15">
        <v>446767</v>
      </c>
      <c r="E123" s="53">
        <v>3397</v>
      </c>
      <c r="F123" s="53">
        <v>0</v>
      </c>
      <c r="G123" s="53">
        <v>8446588</v>
      </c>
      <c r="H123" s="53">
        <v>8511303</v>
      </c>
      <c r="I123" s="53">
        <v>0</v>
      </c>
      <c r="J123" s="53">
        <v>64715</v>
      </c>
      <c r="K123" s="53">
        <v>6668084</v>
      </c>
      <c r="L123" s="53">
        <v>6719172</v>
      </c>
      <c r="M123" s="53">
        <v>0</v>
      </c>
      <c r="N123" s="53">
        <v>51088</v>
      </c>
    </row>
    <row r="124" spans="1:14" x14ac:dyDescent="0.2">
      <c r="A124" s="32">
        <v>245</v>
      </c>
      <c r="B124" s="32" t="s">
        <v>141</v>
      </c>
      <c r="C124" s="15">
        <v>24102</v>
      </c>
      <c r="D124" s="15">
        <v>23909</v>
      </c>
      <c r="E124" s="53">
        <v>0</v>
      </c>
      <c r="F124" s="53">
        <v>193</v>
      </c>
      <c r="G124" s="53">
        <v>459161</v>
      </c>
      <c r="H124" s="53">
        <v>455496</v>
      </c>
      <c r="I124" s="53">
        <v>3665</v>
      </c>
      <c r="J124" s="53">
        <v>0</v>
      </c>
      <c r="K124" s="53">
        <v>362480</v>
      </c>
      <c r="L124" s="53">
        <v>359587</v>
      </c>
      <c r="M124" s="53">
        <v>2893</v>
      </c>
      <c r="N124" s="53">
        <v>0</v>
      </c>
    </row>
    <row r="125" spans="1:14" x14ac:dyDescent="0.2">
      <c r="A125" s="32">
        <v>246</v>
      </c>
      <c r="B125" s="32" t="s">
        <v>142</v>
      </c>
      <c r="C125" s="15">
        <v>0</v>
      </c>
      <c r="D125" s="15">
        <v>0</v>
      </c>
      <c r="E125" s="53">
        <v>0</v>
      </c>
      <c r="F125" s="53">
        <v>0</v>
      </c>
      <c r="G125" s="53">
        <v>0</v>
      </c>
      <c r="H125" s="53">
        <v>0</v>
      </c>
      <c r="I125" s="53">
        <v>0</v>
      </c>
      <c r="J125" s="53">
        <v>0</v>
      </c>
      <c r="K125" s="53">
        <v>0</v>
      </c>
      <c r="L125" s="53">
        <v>0</v>
      </c>
      <c r="M125" s="53">
        <v>0</v>
      </c>
      <c r="N125" s="53">
        <v>0</v>
      </c>
    </row>
    <row r="126" spans="1:14" x14ac:dyDescent="0.2">
      <c r="A126" s="32">
        <v>247</v>
      </c>
      <c r="B126" s="32" t="s">
        <v>143</v>
      </c>
      <c r="C126" s="15">
        <v>1837590</v>
      </c>
      <c r="D126" s="15">
        <v>1888870</v>
      </c>
      <c r="E126" s="53">
        <v>51280</v>
      </c>
      <c r="F126" s="53">
        <v>0</v>
      </c>
      <c r="G126" s="53">
        <v>35007734</v>
      </c>
      <c r="H126" s="53">
        <v>35984650</v>
      </c>
      <c r="I126" s="53">
        <v>0</v>
      </c>
      <c r="J126" s="53">
        <v>976916</v>
      </c>
      <c r="K126" s="53">
        <v>27636542</v>
      </c>
      <c r="L126" s="53">
        <v>28407758</v>
      </c>
      <c r="M126" s="53">
        <v>0</v>
      </c>
      <c r="N126" s="53">
        <v>771216</v>
      </c>
    </row>
    <row r="127" spans="1:14" x14ac:dyDescent="0.2">
      <c r="A127" s="32">
        <v>261</v>
      </c>
      <c r="B127" s="32" t="s">
        <v>144</v>
      </c>
      <c r="C127" s="15">
        <v>108949</v>
      </c>
      <c r="D127" s="15">
        <v>101426</v>
      </c>
      <c r="E127" s="53">
        <v>0</v>
      </c>
      <c r="F127" s="53">
        <v>7523</v>
      </c>
      <c r="G127" s="53">
        <v>2075575</v>
      </c>
      <c r="H127" s="53">
        <v>1932258</v>
      </c>
      <c r="I127" s="53">
        <v>143317</v>
      </c>
      <c r="J127" s="53">
        <v>0</v>
      </c>
      <c r="K127" s="53">
        <v>1638546</v>
      </c>
      <c r="L127" s="53">
        <v>1525404</v>
      </c>
      <c r="M127" s="53">
        <v>113142</v>
      </c>
      <c r="N127" s="53">
        <v>0</v>
      </c>
    </row>
    <row r="128" spans="1:14" x14ac:dyDescent="0.2">
      <c r="A128" s="32">
        <v>262</v>
      </c>
      <c r="B128" s="32" t="s">
        <v>145</v>
      </c>
      <c r="C128" s="15">
        <v>397220</v>
      </c>
      <c r="D128" s="15">
        <v>383056</v>
      </c>
      <c r="E128" s="53">
        <v>0</v>
      </c>
      <c r="F128" s="53">
        <v>14164</v>
      </c>
      <c r="G128" s="53">
        <v>7567399</v>
      </c>
      <c r="H128" s="53">
        <v>7297554</v>
      </c>
      <c r="I128" s="53">
        <v>269845</v>
      </c>
      <c r="J128" s="53">
        <v>0</v>
      </c>
      <c r="K128" s="53">
        <v>5974016</v>
      </c>
      <c r="L128" s="53">
        <v>5760988</v>
      </c>
      <c r="M128" s="53">
        <v>213028</v>
      </c>
      <c r="N128" s="53">
        <v>0</v>
      </c>
    </row>
    <row r="129" spans="1:14" x14ac:dyDescent="0.2">
      <c r="A129" s="32">
        <v>263</v>
      </c>
      <c r="B129" s="32" t="s">
        <v>146</v>
      </c>
      <c r="C129" s="15">
        <v>9040</v>
      </c>
      <c r="D129" s="15">
        <v>8056</v>
      </c>
      <c r="E129" s="53">
        <v>0</v>
      </c>
      <c r="F129" s="53">
        <v>984</v>
      </c>
      <c r="G129" s="53">
        <v>172220</v>
      </c>
      <c r="H129" s="53">
        <v>153469</v>
      </c>
      <c r="I129" s="53">
        <v>18751</v>
      </c>
      <c r="J129" s="53">
        <v>0</v>
      </c>
      <c r="K129" s="53">
        <v>135957</v>
      </c>
      <c r="L129" s="53">
        <v>121155</v>
      </c>
      <c r="M129" s="53">
        <v>14802</v>
      </c>
      <c r="N129" s="53">
        <v>0</v>
      </c>
    </row>
    <row r="130" spans="1:14" x14ac:dyDescent="0.2">
      <c r="A130" s="32">
        <v>268</v>
      </c>
      <c r="B130" s="32" t="s">
        <v>147</v>
      </c>
      <c r="C130" s="15">
        <v>146766</v>
      </c>
      <c r="D130" s="15">
        <v>146944</v>
      </c>
      <c r="E130" s="53">
        <v>178</v>
      </c>
      <c r="F130" s="53">
        <v>0</v>
      </c>
      <c r="G130" s="53">
        <v>2796017</v>
      </c>
      <c r="H130" s="53">
        <v>2799415</v>
      </c>
      <c r="I130" s="53">
        <v>0</v>
      </c>
      <c r="J130" s="53">
        <v>3398</v>
      </c>
      <c r="K130" s="53">
        <v>2207288</v>
      </c>
      <c r="L130" s="53">
        <v>2209973</v>
      </c>
      <c r="M130" s="53">
        <v>0</v>
      </c>
      <c r="N130" s="53">
        <v>2685</v>
      </c>
    </row>
    <row r="131" spans="1:14" x14ac:dyDescent="0.2">
      <c r="A131" s="32">
        <v>270</v>
      </c>
      <c r="B131" s="32" t="s">
        <v>148</v>
      </c>
      <c r="C131" s="15">
        <v>43795</v>
      </c>
      <c r="D131" s="15">
        <v>47649</v>
      </c>
      <c r="E131" s="53">
        <v>3854</v>
      </c>
      <c r="F131" s="53">
        <v>0</v>
      </c>
      <c r="G131" s="53">
        <v>834334</v>
      </c>
      <c r="H131" s="53">
        <v>907750</v>
      </c>
      <c r="I131" s="53">
        <v>0</v>
      </c>
      <c r="J131" s="53">
        <v>73416</v>
      </c>
      <c r="K131" s="53">
        <v>658657</v>
      </c>
      <c r="L131" s="53">
        <v>716615</v>
      </c>
      <c r="M131" s="53">
        <v>0</v>
      </c>
      <c r="N131" s="53">
        <v>57958</v>
      </c>
    </row>
    <row r="132" spans="1:14" x14ac:dyDescent="0.2">
      <c r="A132" s="32">
        <v>275</v>
      </c>
      <c r="B132" s="32" t="s">
        <v>149</v>
      </c>
      <c r="C132" s="15">
        <v>63249</v>
      </c>
      <c r="D132" s="15">
        <v>62440</v>
      </c>
      <c r="E132" s="53">
        <v>0</v>
      </c>
      <c r="F132" s="53">
        <v>809</v>
      </c>
      <c r="G132" s="53">
        <v>1204944</v>
      </c>
      <c r="H132" s="53">
        <v>1189532</v>
      </c>
      <c r="I132" s="53">
        <v>15412</v>
      </c>
      <c r="J132" s="53">
        <v>0</v>
      </c>
      <c r="K132" s="53">
        <v>951233</v>
      </c>
      <c r="L132" s="53">
        <v>939065</v>
      </c>
      <c r="M132" s="53">
        <v>12168</v>
      </c>
      <c r="N132" s="53">
        <v>0</v>
      </c>
    </row>
    <row r="133" spans="1:14" x14ac:dyDescent="0.2">
      <c r="A133" s="32">
        <v>276</v>
      </c>
      <c r="B133" s="32" t="s">
        <v>150</v>
      </c>
      <c r="C133" s="15">
        <v>89127</v>
      </c>
      <c r="D133" s="15">
        <v>84842</v>
      </c>
      <c r="E133" s="53">
        <v>0</v>
      </c>
      <c r="F133" s="53">
        <v>4285</v>
      </c>
      <c r="G133" s="53">
        <v>1697948</v>
      </c>
      <c r="H133" s="53">
        <v>1616321</v>
      </c>
      <c r="I133" s="53">
        <v>81627</v>
      </c>
      <c r="J133" s="53">
        <v>0</v>
      </c>
      <c r="K133" s="53">
        <v>1340431</v>
      </c>
      <c r="L133" s="53">
        <v>1275990</v>
      </c>
      <c r="M133" s="53">
        <v>64441</v>
      </c>
      <c r="N133" s="53">
        <v>0</v>
      </c>
    </row>
    <row r="134" spans="1:14" x14ac:dyDescent="0.2">
      <c r="A134" s="32">
        <v>277</v>
      </c>
      <c r="B134" s="32" t="s">
        <v>151</v>
      </c>
      <c r="C134" s="15">
        <v>34045</v>
      </c>
      <c r="D134" s="15">
        <v>33515</v>
      </c>
      <c r="E134" s="53">
        <v>0</v>
      </c>
      <c r="F134" s="53">
        <v>530</v>
      </c>
      <c r="G134" s="53">
        <v>648582</v>
      </c>
      <c r="H134" s="53">
        <v>638488</v>
      </c>
      <c r="I134" s="53">
        <v>10094</v>
      </c>
      <c r="J134" s="53">
        <v>0</v>
      </c>
      <c r="K134" s="53">
        <v>512018</v>
      </c>
      <c r="L134" s="53">
        <v>504048</v>
      </c>
      <c r="M134" s="53">
        <v>7970</v>
      </c>
      <c r="N134" s="53">
        <v>0</v>
      </c>
    </row>
    <row r="135" spans="1:14" x14ac:dyDescent="0.2">
      <c r="A135" s="32">
        <v>278</v>
      </c>
      <c r="B135" s="32" t="s">
        <v>152</v>
      </c>
      <c r="C135" s="15">
        <v>52993</v>
      </c>
      <c r="D135" s="15">
        <v>55237</v>
      </c>
      <c r="E135" s="53">
        <v>2244</v>
      </c>
      <c r="F135" s="53">
        <v>0</v>
      </c>
      <c r="G135" s="53">
        <v>1009555</v>
      </c>
      <c r="H135" s="53">
        <v>1052319</v>
      </c>
      <c r="I135" s="53">
        <v>0</v>
      </c>
      <c r="J135" s="53">
        <v>42764</v>
      </c>
      <c r="K135" s="53">
        <v>796984</v>
      </c>
      <c r="L135" s="53">
        <v>830744</v>
      </c>
      <c r="M135" s="53">
        <v>0</v>
      </c>
      <c r="N135" s="53">
        <v>33760</v>
      </c>
    </row>
    <row r="136" spans="1:14" x14ac:dyDescent="0.2">
      <c r="A136" s="32">
        <v>279</v>
      </c>
      <c r="B136" s="32" t="s">
        <v>153</v>
      </c>
      <c r="C136" s="15">
        <v>60477</v>
      </c>
      <c r="D136" s="15">
        <v>56646</v>
      </c>
      <c r="E136" s="53">
        <v>0</v>
      </c>
      <c r="F136" s="53">
        <v>3831</v>
      </c>
      <c r="G136" s="53">
        <v>1152147</v>
      </c>
      <c r="H136" s="53">
        <v>1079152</v>
      </c>
      <c r="I136" s="53">
        <v>72995</v>
      </c>
      <c r="J136" s="53">
        <v>0</v>
      </c>
      <c r="K136" s="53">
        <v>909550</v>
      </c>
      <c r="L136" s="53">
        <v>851926</v>
      </c>
      <c r="M136" s="53">
        <v>57624</v>
      </c>
      <c r="N136" s="53">
        <v>0</v>
      </c>
    </row>
    <row r="137" spans="1:14" x14ac:dyDescent="0.2">
      <c r="A137" s="32">
        <v>280</v>
      </c>
      <c r="B137" s="32" t="s">
        <v>154</v>
      </c>
      <c r="C137" s="15">
        <v>719515</v>
      </c>
      <c r="D137" s="15">
        <v>715566</v>
      </c>
      <c r="E137" s="53">
        <v>0</v>
      </c>
      <c r="F137" s="53">
        <v>3949</v>
      </c>
      <c r="G137" s="53">
        <v>13707404</v>
      </c>
      <c r="H137" s="53">
        <v>13632175</v>
      </c>
      <c r="I137" s="53">
        <v>75229</v>
      </c>
      <c r="J137" s="53">
        <v>0</v>
      </c>
      <c r="K137" s="53">
        <v>10821187</v>
      </c>
      <c r="L137" s="53">
        <v>10761798</v>
      </c>
      <c r="M137" s="53">
        <v>59389</v>
      </c>
      <c r="N137" s="53">
        <v>0</v>
      </c>
    </row>
    <row r="138" spans="1:14" x14ac:dyDescent="0.2">
      <c r="A138" s="32">
        <v>282</v>
      </c>
      <c r="B138" s="32" t="s">
        <v>155</v>
      </c>
      <c r="C138" s="15">
        <v>99053</v>
      </c>
      <c r="D138" s="15">
        <v>97469</v>
      </c>
      <c r="E138" s="53">
        <v>0</v>
      </c>
      <c r="F138" s="53">
        <v>1584</v>
      </c>
      <c r="G138" s="53">
        <v>1887046</v>
      </c>
      <c r="H138" s="53">
        <v>1856868</v>
      </c>
      <c r="I138" s="53">
        <v>30178</v>
      </c>
      <c r="J138" s="53">
        <v>0</v>
      </c>
      <c r="K138" s="53">
        <v>1489710</v>
      </c>
      <c r="L138" s="53">
        <v>1465887</v>
      </c>
      <c r="M138" s="53">
        <v>23823</v>
      </c>
      <c r="N138" s="53">
        <v>0</v>
      </c>
    </row>
    <row r="139" spans="1:14" x14ac:dyDescent="0.2">
      <c r="A139" s="32">
        <v>283</v>
      </c>
      <c r="B139" s="32" t="s">
        <v>156</v>
      </c>
      <c r="C139" s="15">
        <v>192910</v>
      </c>
      <c r="D139" s="15">
        <v>185016</v>
      </c>
      <c r="E139" s="53">
        <v>0</v>
      </c>
      <c r="F139" s="53">
        <v>7894</v>
      </c>
      <c r="G139" s="53">
        <v>3675102</v>
      </c>
      <c r="H139" s="53">
        <v>3524722</v>
      </c>
      <c r="I139" s="53">
        <v>150380</v>
      </c>
      <c r="J139" s="53">
        <v>0</v>
      </c>
      <c r="K139" s="53">
        <v>2901276</v>
      </c>
      <c r="L139" s="53">
        <v>2782560</v>
      </c>
      <c r="M139" s="53">
        <v>118716</v>
      </c>
      <c r="N139" s="53">
        <v>0</v>
      </c>
    </row>
    <row r="140" spans="1:14" x14ac:dyDescent="0.2">
      <c r="A140" s="32">
        <v>284</v>
      </c>
      <c r="B140" s="32" t="s">
        <v>157</v>
      </c>
      <c r="C140" s="15">
        <v>24753</v>
      </c>
      <c r="D140" s="15">
        <v>24793</v>
      </c>
      <c r="E140" s="53">
        <v>40</v>
      </c>
      <c r="F140" s="53">
        <v>0</v>
      </c>
      <c r="G140" s="53">
        <v>471572</v>
      </c>
      <c r="H140" s="53">
        <v>472323</v>
      </c>
      <c r="I140" s="53">
        <v>0</v>
      </c>
      <c r="J140" s="53">
        <v>751</v>
      </c>
      <c r="K140" s="53">
        <v>372279</v>
      </c>
      <c r="L140" s="53">
        <v>372871</v>
      </c>
      <c r="M140" s="53">
        <v>0</v>
      </c>
      <c r="N140" s="53">
        <v>592</v>
      </c>
    </row>
    <row r="141" spans="1:14" x14ac:dyDescent="0.2">
      <c r="A141" s="32">
        <v>285</v>
      </c>
      <c r="B141" s="32" t="s">
        <v>158</v>
      </c>
      <c r="C141" s="15">
        <v>89984</v>
      </c>
      <c r="D141" s="15">
        <v>93574</v>
      </c>
      <c r="E141" s="53">
        <v>3590</v>
      </c>
      <c r="F141" s="53">
        <v>0</v>
      </c>
      <c r="G141" s="53">
        <v>1714281</v>
      </c>
      <c r="H141" s="53">
        <v>1782669</v>
      </c>
      <c r="I141" s="53">
        <v>0</v>
      </c>
      <c r="J141" s="53">
        <v>68388</v>
      </c>
      <c r="K141" s="53">
        <v>1353323</v>
      </c>
      <c r="L141" s="53">
        <v>1407312</v>
      </c>
      <c r="M141" s="53">
        <v>0</v>
      </c>
      <c r="N141" s="53">
        <v>53989</v>
      </c>
    </row>
    <row r="142" spans="1:14" x14ac:dyDescent="0.2">
      <c r="A142" s="32">
        <v>286</v>
      </c>
      <c r="B142" s="32" t="s">
        <v>159</v>
      </c>
      <c r="C142" s="15">
        <v>121103</v>
      </c>
      <c r="D142" s="15">
        <v>120826</v>
      </c>
      <c r="E142" s="53">
        <v>0</v>
      </c>
      <c r="F142" s="53">
        <v>277</v>
      </c>
      <c r="G142" s="53">
        <v>2307115</v>
      </c>
      <c r="H142" s="53">
        <v>2301851</v>
      </c>
      <c r="I142" s="53">
        <v>5264</v>
      </c>
      <c r="J142" s="53">
        <v>0</v>
      </c>
      <c r="K142" s="53">
        <v>1821333</v>
      </c>
      <c r="L142" s="53">
        <v>1817176</v>
      </c>
      <c r="M142" s="53">
        <v>4157</v>
      </c>
      <c r="N142" s="53">
        <v>0</v>
      </c>
    </row>
    <row r="143" spans="1:14" x14ac:dyDescent="0.2">
      <c r="A143" s="32">
        <v>287</v>
      </c>
      <c r="B143" s="32" t="s">
        <v>160</v>
      </c>
      <c r="C143" s="15">
        <v>35499</v>
      </c>
      <c r="D143" s="15">
        <v>31587</v>
      </c>
      <c r="E143" s="53">
        <v>0</v>
      </c>
      <c r="F143" s="53">
        <v>3912</v>
      </c>
      <c r="G143" s="53">
        <v>676286</v>
      </c>
      <c r="H143" s="53">
        <v>601770</v>
      </c>
      <c r="I143" s="53">
        <v>74516</v>
      </c>
      <c r="J143" s="53">
        <v>0</v>
      </c>
      <c r="K143" s="53">
        <v>533890</v>
      </c>
      <c r="L143" s="53">
        <v>475062</v>
      </c>
      <c r="M143" s="53">
        <v>58828</v>
      </c>
      <c r="N143" s="53">
        <v>0</v>
      </c>
    </row>
    <row r="144" spans="1:14" x14ac:dyDescent="0.2">
      <c r="A144" s="32">
        <v>288</v>
      </c>
      <c r="B144" s="32" t="s">
        <v>161</v>
      </c>
      <c r="C144" s="15">
        <v>57868</v>
      </c>
      <c r="D144" s="15">
        <v>58516</v>
      </c>
      <c r="E144" s="53">
        <v>648</v>
      </c>
      <c r="F144" s="53">
        <v>0</v>
      </c>
      <c r="G144" s="53">
        <v>1102432</v>
      </c>
      <c r="H144" s="53">
        <v>1114786</v>
      </c>
      <c r="I144" s="53">
        <v>0</v>
      </c>
      <c r="J144" s="53">
        <v>12354</v>
      </c>
      <c r="K144" s="53">
        <v>870303</v>
      </c>
      <c r="L144" s="53">
        <v>880058</v>
      </c>
      <c r="M144" s="53">
        <v>0</v>
      </c>
      <c r="N144" s="53">
        <v>9755</v>
      </c>
    </row>
    <row r="145" spans="1:14" x14ac:dyDescent="0.2">
      <c r="A145" s="32">
        <v>290</v>
      </c>
      <c r="B145" s="32" t="s">
        <v>162</v>
      </c>
      <c r="C145" s="15">
        <v>135751</v>
      </c>
      <c r="D145" s="15">
        <v>137202</v>
      </c>
      <c r="E145" s="53">
        <v>1451</v>
      </c>
      <c r="F145" s="53">
        <v>0</v>
      </c>
      <c r="G145" s="53">
        <v>2586173</v>
      </c>
      <c r="H145" s="53">
        <v>2613821</v>
      </c>
      <c r="I145" s="53">
        <v>0</v>
      </c>
      <c r="J145" s="53">
        <v>27648</v>
      </c>
      <c r="K145" s="53">
        <v>2041631</v>
      </c>
      <c r="L145" s="53">
        <v>2063458</v>
      </c>
      <c r="M145" s="53">
        <v>0</v>
      </c>
      <c r="N145" s="53">
        <v>21827</v>
      </c>
    </row>
    <row r="146" spans="1:14" x14ac:dyDescent="0.2">
      <c r="A146" s="32">
        <v>291</v>
      </c>
      <c r="B146" s="32" t="s">
        <v>163</v>
      </c>
      <c r="C146" s="15">
        <v>93590</v>
      </c>
      <c r="D146" s="15">
        <v>93182</v>
      </c>
      <c r="E146" s="53">
        <v>0</v>
      </c>
      <c r="F146" s="53">
        <v>408</v>
      </c>
      <c r="G146" s="53">
        <v>1782972</v>
      </c>
      <c r="H146" s="53">
        <v>1775205</v>
      </c>
      <c r="I146" s="53">
        <v>7767</v>
      </c>
      <c r="J146" s="53">
        <v>0</v>
      </c>
      <c r="K146" s="53">
        <v>1407551</v>
      </c>
      <c r="L146" s="53">
        <v>1401420</v>
      </c>
      <c r="M146" s="53">
        <v>6131</v>
      </c>
      <c r="N146" s="53">
        <v>0</v>
      </c>
    </row>
    <row r="147" spans="1:14" x14ac:dyDescent="0.2">
      <c r="A147" s="32">
        <v>292</v>
      </c>
      <c r="B147" s="32" t="s">
        <v>164</v>
      </c>
      <c r="C147" s="15">
        <v>71373</v>
      </c>
      <c r="D147" s="15">
        <v>73416</v>
      </c>
      <c r="E147" s="53">
        <v>2043</v>
      </c>
      <c r="F147" s="53">
        <v>0</v>
      </c>
      <c r="G147" s="53">
        <v>1359714</v>
      </c>
      <c r="H147" s="53">
        <v>1398640</v>
      </c>
      <c r="I147" s="53">
        <v>0</v>
      </c>
      <c r="J147" s="53">
        <v>38926</v>
      </c>
      <c r="K147" s="53">
        <v>1073416</v>
      </c>
      <c r="L147" s="53">
        <v>1104143</v>
      </c>
      <c r="M147" s="53">
        <v>0</v>
      </c>
      <c r="N147" s="53">
        <v>30727</v>
      </c>
    </row>
    <row r="148" spans="1:14" x14ac:dyDescent="0.2">
      <c r="A148" s="32">
        <v>293</v>
      </c>
      <c r="B148" s="32" t="s">
        <v>165</v>
      </c>
      <c r="C148" s="15">
        <v>164021</v>
      </c>
      <c r="D148" s="15">
        <v>141593</v>
      </c>
      <c r="E148" s="53">
        <v>0</v>
      </c>
      <c r="F148" s="53">
        <v>22428</v>
      </c>
      <c r="G148" s="53">
        <v>3124754</v>
      </c>
      <c r="H148" s="53">
        <v>2697476</v>
      </c>
      <c r="I148" s="53">
        <v>427278</v>
      </c>
      <c r="J148" s="53">
        <v>0</v>
      </c>
      <c r="K148" s="53">
        <v>2466809</v>
      </c>
      <c r="L148" s="53">
        <v>2129498</v>
      </c>
      <c r="M148" s="53">
        <v>337311</v>
      </c>
      <c r="N148" s="53">
        <v>0</v>
      </c>
    </row>
    <row r="149" spans="1:14" x14ac:dyDescent="0.2">
      <c r="A149" s="32">
        <v>294</v>
      </c>
      <c r="B149" s="32" t="s">
        <v>166</v>
      </c>
      <c r="C149" s="15">
        <v>65893</v>
      </c>
      <c r="D149" s="15">
        <v>68718</v>
      </c>
      <c r="E149" s="53">
        <v>2825</v>
      </c>
      <c r="F149" s="53">
        <v>0</v>
      </c>
      <c r="G149" s="53">
        <v>1255314</v>
      </c>
      <c r="H149" s="53">
        <v>1309144</v>
      </c>
      <c r="I149" s="53">
        <v>0</v>
      </c>
      <c r="J149" s="53">
        <v>53830</v>
      </c>
      <c r="K149" s="53">
        <v>990995</v>
      </c>
      <c r="L149" s="53">
        <v>1033492</v>
      </c>
      <c r="M149" s="53">
        <v>0</v>
      </c>
      <c r="N149" s="53">
        <v>42497</v>
      </c>
    </row>
    <row r="150" spans="1:14" x14ac:dyDescent="0.2">
      <c r="A150" s="32">
        <v>295</v>
      </c>
      <c r="B150" s="32" t="s">
        <v>167</v>
      </c>
      <c r="C150" s="15">
        <v>385263</v>
      </c>
      <c r="D150" s="15">
        <v>365296</v>
      </c>
      <c r="E150" s="53">
        <v>0</v>
      </c>
      <c r="F150" s="53">
        <v>19967</v>
      </c>
      <c r="G150" s="53">
        <v>7339607</v>
      </c>
      <c r="H150" s="53">
        <v>6959218</v>
      </c>
      <c r="I150" s="53">
        <v>380389</v>
      </c>
      <c r="J150" s="53">
        <v>0</v>
      </c>
      <c r="K150" s="53">
        <v>5794186</v>
      </c>
      <c r="L150" s="53">
        <v>5493892</v>
      </c>
      <c r="M150" s="53">
        <v>300294</v>
      </c>
      <c r="N150" s="53">
        <v>0</v>
      </c>
    </row>
    <row r="151" spans="1:14" x14ac:dyDescent="0.2">
      <c r="A151" s="32">
        <v>296</v>
      </c>
      <c r="B151" s="32" t="s">
        <v>168</v>
      </c>
      <c r="C151" s="15">
        <v>61788</v>
      </c>
      <c r="D151" s="15">
        <v>61716</v>
      </c>
      <c r="E151" s="53">
        <v>0</v>
      </c>
      <c r="F151" s="53">
        <v>72</v>
      </c>
      <c r="G151" s="53">
        <v>1177122</v>
      </c>
      <c r="H151" s="53">
        <v>1175736</v>
      </c>
      <c r="I151" s="53">
        <v>1386</v>
      </c>
      <c r="J151" s="53">
        <v>0</v>
      </c>
      <c r="K151" s="53">
        <v>929270</v>
      </c>
      <c r="L151" s="53">
        <v>928175</v>
      </c>
      <c r="M151" s="53">
        <v>1095</v>
      </c>
      <c r="N151" s="53">
        <v>0</v>
      </c>
    </row>
    <row r="152" spans="1:14" x14ac:dyDescent="0.2">
      <c r="A152" s="32">
        <v>297</v>
      </c>
      <c r="B152" s="32" t="s">
        <v>169</v>
      </c>
      <c r="C152" s="15">
        <v>106598</v>
      </c>
      <c r="D152" s="15">
        <v>110353</v>
      </c>
      <c r="E152" s="53">
        <v>3755</v>
      </c>
      <c r="F152" s="53">
        <v>0</v>
      </c>
      <c r="G152" s="53">
        <v>2030782</v>
      </c>
      <c r="H152" s="53">
        <v>2102318</v>
      </c>
      <c r="I152" s="53">
        <v>0</v>
      </c>
      <c r="J152" s="53">
        <v>71536</v>
      </c>
      <c r="K152" s="53">
        <v>1603184</v>
      </c>
      <c r="L152" s="53">
        <v>1659656</v>
      </c>
      <c r="M152" s="53">
        <v>0</v>
      </c>
      <c r="N152" s="53">
        <v>56472</v>
      </c>
    </row>
    <row r="153" spans="1:14" x14ac:dyDescent="0.2">
      <c r="A153" s="32">
        <v>298</v>
      </c>
      <c r="B153" s="32" t="s">
        <v>170</v>
      </c>
      <c r="C153" s="15">
        <v>112956</v>
      </c>
      <c r="D153" s="15">
        <v>113426</v>
      </c>
      <c r="E153" s="53">
        <v>470</v>
      </c>
      <c r="F153" s="53">
        <v>0</v>
      </c>
      <c r="G153" s="53">
        <v>2151921</v>
      </c>
      <c r="H153" s="53">
        <v>2160870</v>
      </c>
      <c r="I153" s="53">
        <v>0</v>
      </c>
      <c r="J153" s="53">
        <v>8949</v>
      </c>
      <c r="K153" s="53">
        <v>1698814</v>
      </c>
      <c r="L153" s="53">
        <v>1705880</v>
      </c>
      <c r="M153" s="53">
        <v>0</v>
      </c>
      <c r="N153" s="53">
        <v>7066</v>
      </c>
    </row>
    <row r="154" spans="1:14" x14ac:dyDescent="0.2">
      <c r="A154" s="32">
        <v>299</v>
      </c>
      <c r="B154" s="32" t="s">
        <v>171</v>
      </c>
      <c r="C154" s="15">
        <v>67580</v>
      </c>
      <c r="D154" s="15">
        <v>66713</v>
      </c>
      <c r="E154" s="53">
        <v>0</v>
      </c>
      <c r="F154" s="53">
        <v>867</v>
      </c>
      <c r="G154" s="53">
        <v>1287456</v>
      </c>
      <c r="H154" s="53">
        <v>1270938</v>
      </c>
      <c r="I154" s="53">
        <v>16518</v>
      </c>
      <c r="J154" s="53">
        <v>0</v>
      </c>
      <c r="K154" s="53">
        <v>1016371</v>
      </c>
      <c r="L154" s="53">
        <v>1003330</v>
      </c>
      <c r="M154" s="53">
        <v>13041</v>
      </c>
      <c r="N154" s="53">
        <v>0</v>
      </c>
    </row>
    <row r="155" spans="1:14" x14ac:dyDescent="0.2">
      <c r="A155" s="32">
        <v>301</v>
      </c>
      <c r="B155" s="32" t="s">
        <v>172</v>
      </c>
      <c r="C155" s="15">
        <v>223430</v>
      </c>
      <c r="D155" s="15">
        <v>224776</v>
      </c>
      <c r="E155" s="53">
        <v>1346</v>
      </c>
      <c r="F155" s="53">
        <v>0</v>
      </c>
      <c r="G155" s="53">
        <v>4256549</v>
      </c>
      <c r="H155" s="53">
        <v>4282183</v>
      </c>
      <c r="I155" s="53">
        <v>0</v>
      </c>
      <c r="J155" s="53">
        <v>25634</v>
      </c>
      <c r="K155" s="53">
        <v>3360295</v>
      </c>
      <c r="L155" s="53">
        <v>3380531</v>
      </c>
      <c r="M155" s="53">
        <v>0</v>
      </c>
      <c r="N155" s="53">
        <v>20236</v>
      </c>
    </row>
    <row r="156" spans="1:14" x14ac:dyDescent="0.2">
      <c r="A156" s="32">
        <v>305</v>
      </c>
      <c r="B156" s="32" t="s">
        <v>173</v>
      </c>
      <c r="C156" s="15">
        <v>0</v>
      </c>
      <c r="D156" s="15">
        <v>0</v>
      </c>
      <c r="E156" s="53">
        <v>0</v>
      </c>
      <c r="F156" s="53">
        <v>0</v>
      </c>
      <c r="G156" s="53">
        <v>0</v>
      </c>
      <c r="H156" s="53">
        <v>0</v>
      </c>
      <c r="I156" s="53">
        <v>0</v>
      </c>
      <c r="J156" s="53">
        <v>0</v>
      </c>
      <c r="K156" s="53">
        <v>0</v>
      </c>
      <c r="L156" s="53">
        <v>0</v>
      </c>
      <c r="M156" s="53">
        <v>0</v>
      </c>
      <c r="N156" s="53">
        <v>0</v>
      </c>
    </row>
    <row r="157" spans="1:14" x14ac:dyDescent="0.2">
      <c r="A157" s="32">
        <v>310</v>
      </c>
      <c r="B157" s="32" t="s">
        <v>174</v>
      </c>
      <c r="C157" s="15">
        <v>55382</v>
      </c>
      <c r="D157" s="15">
        <v>61470</v>
      </c>
      <c r="E157" s="53">
        <v>6088</v>
      </c>
      <c r="F157" s="53">
        <v>0</v>
      </c>
      <c r="G157" s="53">
        <v>1055073</v>
      </c>
      <c r="H157" s="53">
        <v>1171052</v>
      </c>
      <c r="I157" s="53">
        <v>0</v>
      </c>
      <c r="J157" s="53">
        <v>115979</v>
      </c>
      <c r="K157" s="53">
        <v>832916</v>
      </c>
      <c r="L157" s="53">
        <v>924476</v>
      </c>
      <c r="M157" s="53">
        <v>0</v>
      </c>
      <c r="N157" s="53">
        <v>91560</v>
      </c>
    </row>
    <row r="158" spans="1:14" x14ac:dyDescent="0.2">
      <c r="A158" s="32">
        <v>311</v>
      </c>
      <c r="B158" s="32" t="s">
        <v>175</v>
      </c>
      <c r="C158" s="15">
        <v>0</v>
      </c>
      <c r="D158" s="15">
        <v>0</v>
      </c>
      <c r="E158" s="53">
        <v>0</v>
      </c>
      <c r="F158" s="53">
        <v>0</v>
      </c>
      <c r="G158" s="53">
        <v>0</v>
      </c>
      <c r="H158" s="53">
        <v>0</v>
      </c>
      <c r="I158" s="53">
        <v>0</v>
      </c>
      <c r="J158" s="53">
        <v>0</v>
      </c>
      <c r="K158" s="53">
        <v>0</v>
      </c>
      <c r="L158" s="53">
        <v>0</v>
      </c>
      <c r="M158" s="53">
        <v>0</v>
      </c>
      <c r="N158" s="53">
        <v>0</v>
      </c>
    </row>
    <row r="159" spans="1:14" x14ac:dyDescent="0.2">
      <c r="A159" s="32">
        <v>319</v>
      </c>
      <c r="B159" s="32" t="s">
        <v>176</v>
      </c>
      <c r="C159" s="15">
        <v>0</v>
      </c>
      <c r="D159" s="15">
        <v>0</v>
      </c>
      <c r="E159" s="53">
        <v>0</v>
      </c>
      <c r="F159" s="53">
        <v>0</v>
      </c>
      <c r="G159" s="53">
        <v>0</v>
      </c>
      <c r="H159" s="53">
        <v>0</v>
      </c>
      <c r="I159" s="53">
        <v>0</v>
      </c>
      <c r="J159" s="53">
        <v>0</v>
      </c>
      <c r="K159" s="53">
        <v>0</v>
      </c>
      <c r="L159" s="53">
        <v>0</v>
      </c>
      <c r="M159" s="53">
        <v>0</v>
      </c>
      <c r="N159" s="53">
        <v>0</v>
      </c>
    </row>
    <row r="160" spans="1:14" x14ac:dyDescent="0.2">
      <c r="A160" s="32">
        <v>320</v>
      </c>
      <c r="B160" s="32" t="s">
        <v>177</v>
      </c>
      <c r="C160" s="15">
        <v>37895</v>
      </c>
      <c r="D160" s="15">
        <v>37009</v>
      </c>
      <c r="E160" s="53">
        <v>0</v>
      </c>
      <c r="F160" s="53">
        <v>886</v>
      </c>
      <c r="G160" s="53">
        <v>721931</v>
      </c>
      <c r="H160" s="53">
        <v>705053</v>
      </c>
      <c r="I160" s="53">
        <v>16878</v>
      </c>
      <c r="J160" s="53">
        <v>0</v>
      </c>
      <c r="K160" s="53">
        <v>569920</v>
      </c>
      <c r="L160" s="53">
        <v>556598</v>
      </c>
      <c r="M160" s="53">
        <v>13322</v>
      </c>
      <c r="N160" s="53">
        <v>0</v>
      </c>
    </row>
    <row r="161" spans="1:14" x14ac:dyDescent="0.2">
      <c r="A161" s="32">
        <v>325</v>
      </c>
      <c r="B161" s="32" t="s">
        <v>178</v>
      </c>
      <c r="C161" s="15">
        <v>0</v>
      </c>
      <c r="D161" s="15">
        <v>0</v>
      </c>
      <c r="E161" s="53">
        <v>0</v>
      </c>
      <c r="F161" s="53">
        <v>0</v>
      </c>
      <c r="G161" s="53">
        <v>0</v>
      </c>
      <c r="H161" s="53">
        <v>0</v>
      </c>
      <c r="I161" s="53">
        <v>0</v>
      </c>
      <c r="J161" s="53">
        <v>0</v>
      </c>
      <c r="K161" s="53">
        <v>0</v>
      </c>
      <c r="L161" s="53">
        <v>0</v>
      </c>
      <c r="M161" s="53">
        <v>0</v>
      </c>
      <c r="N161" s="53">
        <v>0</v>
      </c>
    </row>
    <row r="162" spans="1:14" x14ac:dyDescent="0.2">
      <c r="A162" s="32">
        <v>326</v>
      </c>
      <c r="B162" s="32" t="s">
        <v>179</v>
      </c>
      <c r="C162" s="15">
        <v>0</v>
      </c>
      <c r="D162" s="15">
        <v>0</v>
      </c>
      <c r="E162" s="53">
        <v>0</v>
      </c>
      <c r="F162" s="53">
        <v>0</v>
      </c>
      <c r="G162" s="53">
        <v>0</v>
      </c>
      <c r="H162" s="53">
        <v>0</v>
      </c>
      <c r="I162" s="53">
        <v>0</v>
      </c>
      <c r="J162" s="53">
        <v>0</v>
      </c>
      <c r="K162" s="53">
        <v>0</v>
      </c>
      <c r="L162" s="53">
        <v>0</v>
      </c>
      <c r="M162" s="53">
        <v>0</v>
      </c>
      <c r="N162" s="53">
        <v>0</v>
      </c>
    </row>
    <row r="163" spans="1:14" x14ac:dyDescent="0.2">
      <c r="A163" s="32">
        <v>330</v>
      </c>
      <c r="B163" s="32" t="s">
        <v>180</v>
      </c>
      <c r="C163" s="15">
        <v>313</v>
      </c>
      <c r="D163" s="15">
        <v>558</v>
      </c>
      <c r="E163" s="53">
        <v>245</v>
      </c>
      <c r="F163" s="53">
        <v>0</v>
      </c>
      <c r="G163" s="53">
        <v>5959</v>
      </c>
      <c r="H163" s="53">
        <v>10638</v>
      </c>
      <c r="I163" s="53">
        <v>0</v>
      </c>
      <c r="J163" s="53">
        <v>4679</v>
      </c>
      <c r="K163" s="53">
        <v>4704</v>
      </c>
      <c r="L163" s="53">
        <v>8398</v>
      </c>
      <c r="M163" s="53">
        <v>0</v>
      </c>
      <c r="N163" s="53">
        <v>3694</v>
      </c>
    </row>
    <row r="164" spans="1:14" x14ac:dyDescent="0.2">
      <c r="A164" s="32">
        <v>350</v>
      </c>
      <c r="B164" s="32" t="s">
        <v>181</v>
      </c>
      <c r="C164" s="15">
        <v>15906</v>
      </c>
      <c r="D164" s="15">
        <v>16219</v>
      </c>
      <c r="E164" s="53">
        <v>313</v>
      </c>
      <c r="F164" s="53">
        <v>0</v>
      </c>
      <c r="G164" s="53">
        <v>303031</v>
      </c>
      <c r="H164" s="53">
        <v>308990</v>
      </c>
      <c r="I164" s="53">
        <v>0</v>
      </c>
      <c r="J164" s="53">
        <v>5959</v>
      </c>
      <c r="K164" s="53">
        <v>239225</v>
      </c>
      <c r="L164" s="53">
        <v>243929</v>
      </c>
      <c r="M164" s="53">
        <v>0</v>
      </c>
      <c r="N164" s="53">
        <v>4704</v>
      </c>
    </row>
    <row r="165" spans="1:14" x14ac:dyDescent="0.2">
      <c r="A165" s="32">
        <v>360</v>
      </c>
      <c r="B165" s="32" t="s">
        <v>182</v>
      </c>
      <c r="C165" s="15">
        <v>11922</v>
      </c>
      <c r="D165" s="15">
        <v>10709</v>
      </c>
      <c r="E165" s="53">
        <v>0</v>
      </c>
      <c r="F165" s="53">
        <v>1213</v>
      </c>
      <c r="G165" s="53">
        <v>227122</v>
      </c>
      <c r="H165" s="53">
        <v>204019</v>
      </c>
      <c r="I165" s="53">
        <v>23103</v>
      </c>
      <c r="J165" s="53">
        <v>0</v>
      </c>
      <c r="K165" s="53">
        <v>179301</v>
      </c>
      <c r="L165" s="53">
        <v>161061</v>
      </c>
      <c r="M165" s="53">
        <v>18240</v>
      </c>
      <c r="N165" s="53">
        <v>0</v>
      </c>
    </row>
    <row r="166" spans="1:14" x14ac:dyDescent="0.2">
      <c r="A166" s="32">
        <v>400</v>
      </c>
      <c r="B166" s="32" t="s">
        <v>183</v>
      </c>
      <c r="C166" s="15">
        <v>3896</v>
      </c>
      <c r="D166" s="15">
        <v>0</v>
      </c>
      <c r="E166" s="53">
        <v>0</v>
      </c>
      <c r="F166" s="53">
        <v>3896</v>
      </c>
      <c r="G166" s="53">
        <v>74230</v>
      </c>
      <c r="H166" s="53">
        <v>0</v>
      </c>
      <c r="I166" s="53">
        <v>74230</v>
      </c>
      <c r="J166" s="53">
        <v>0</v>
      </c>
      <c r="K166" s="53">
        <v>58601</v>
      </c>
      <c r="L166" s="53">
        <v>0</v>
      </c>
      <c r="M166" s="53">
        <v>58601</v>
      </c>
      <c r="N166" s="53">
        <v>0</v>
      </c>
    </row>
    <row r="167" spans="1:14" x14ac:dyDescent="0.2">
      <c r="A167" s="32">
        <v>402</v>
      </c>
      <c r="B167" s="32" t="s">
        <v>184</v>
      </c>
      <c r="C167" s="15">
        <v>78002</v>
      </c>
      <c r="D167" s="15">
        <v>80254</v>
      </c>
      <c r="E167" s="53">
        <v>2252</v>
      </c>
      <c r="F167" s="53">
        <v>0</v>
      </c>
      <c r="G167" s="53">
        <v>1486012</v>
      </c>
      <c r="H167" s="53">
        <v>1528910</v>
      </c>
      <c r="I167" s="53">
        <v>0</v>
      </c>
      <c r="J167" s="53">
        <v>42898</v>
      </c>
      <c r="K167" s="53">
        <v>1173120</v>
      </c>
      <c r="L167" s="53">
        <v>1206984</v>
      </c>
      <c r="M167" s="53">
        <v>0</v>
      </c>
      <c r="N167" s="53">
        <v>33864</v>
      </c>
    </row>
    <row r="168" spans="1:14" x14ac:dyDescent="0.2">
      <c r="A168" s="32">
        <v>403</v>
      </c>
      <c r="B168" s="32" t="s">
        <v>185</v>
      </c>
      <c r="C168" s="15">
        <v>240375</v>
      </c>
      <c r="D168" s="15">
        <v>233971</v>
      </c>
      <c r="E168" s="53">
        <v>0</v>
      </c>
      <c r="F168" s="53">
        <v>6404</v>
      </c>
      <c r="G168" s="53">
        <v>4579354</v>
      </c>
      <c r="H168" s="53">
        <v>4457358</v>
      </c>
      <c r="I168" s="53">
        <v>121996</v>
      </c>
      <c r="J168" s="53">
        <v>0</v>
      </c>
      <c r="K168" s="53">
        <v>3615129</v>
      </c>
      <c r="L168" s="53">
        <v>3518821</v>
      </c>
      <c r="M168" s="53">
        <v>96308</v>
      </c>
      <c r="N168" s="53">
        <v>0</v>
      </c>
    </row>
    <row r="169" spans="1:14" x14ac:dyDescent="0.2">
      <c r="A169" s="32">
        <v>405</v>
      </c>
      <c r="B169" s="32" t="s">
        <v>186</v>
      </c>
      <c r="C169" s="15">
        <v>1380</v>
      </c>
      <c r="D169" s="15">
        <v>1514</v>
      </c>
      <c r="E169" s="53">
        <v>134</v>
      </c>
      <c r="F169" s="53">
        <v>0</v>
      </c>
      <c r="G169" s="53">
        <v>26293</v>
      </c>
      <c r="H169" s="53">
        <v>28835</v>
      </c>
      <c r="I169" s="53">
        <v>0</v>
      </c>
      <c r="J169" s="53">
        <v>2542</v>
      </c>
      <c r="K169" s="53">
        <v>20759</v>
      </c>
      <c r="L169" s="53">
        <v>22764</v>
      </c>
      <c r="M169" s="53">
        <v>0</v>
      </c>
      <c r="N169" s="53">
        <v>2005</v>
      </c>
    </row>
    <row r="170" spans="1:14" x14ac:dyDescent="0.2">
      <c r="A170" s="32">
        <v>407</v>
      </c>
      <c r="B170" s="32" t="s">
        <v>187</v>
      </c>
      <c r="C170" s="15">
        <v>821</v>
      </c>
      <c r="D170" s="15">
        <v>819</v>
      </c>
      <c r="E170" s="53">
        <v>0</v>
      </c>
      <c r="F170" s="53">
        <v>2</v>
      </c>
      <c r="G170" s="53">
        <v>15632</v>
      </c>
      <c r="H170" s="53">
        <v>15597</v>
      </c>
      <c r="I170" s="53">
        <v>35</v>
      </c>
      <c r="J170" s="53">
        <v>0</v>
      </c>
      <c r="K170" s="53">
        <v>12340</v>
      </c>
      <c r="L170" s="53">
        <v>12313</v>
      </c>
      <c r="M170" s="53">
        <v>27</v>
      </c>
      <c r="N170" s="53">
        <v>0</v>
      </c>
    </row>
    <row r="171" spans="1:14" x14ac:dyDescent="0.2">
      <c r="A171" s="32">
        <v>408</v>
      </c>
      <c r="B171" s="32" t="s">
        <v>188</v>
      </c>
      <c r="C171" s="15">
        <v>0</v>
      </c>
      <c r="D171" s="15">
        <v>0</v>
      </c>
      <c r="E171" s="53">
        <v>0</v>
      </c>
      <c r="F171" s="53">
        <v>0</v>
      </c>
      <c r="G171" s="53">
        <v>0</v>
      </c>
      <c r="H171" s="53">
        <v>0</v>
      </c>
      <c r="I171" s="53">
        <v>0</v>
      </c>
      <c r="J171" s="53">
        <v>0</v>
      </c>
      <c r="K171" s="53">
        <v>0</v>
      </c>
      <c r="L171" s="53">
        <v>0</v>
      </c>
      <c r="M171" s="53">
        <v>0</v>
      </c>
      <c r="N171" s="53">
        <v>0</v>
      </c>
    </row>
    <row r="172" spans="1:14" x14ac:dyDescent="0.2">
      <c r="A172" s="32">
        <v>409</v>
      </c>
      <c r="B172" s="32" t="s">
        <v>189</v>
      </c>
      <c r="C172" s="15">
        <v>96250</v>
      </c>
      <c r="D172" s="15">
        <v>96941</v>
      </c>
      <c r="E172" s="53">
        <v>691</v>
      </c>
      <c r="F172" s="53">
        <v>0</v>
      </c>
      <c r="G172" s="53">
        <v>1833640</v>
      </c>
      <c r="H172" s="53">
        <v>1846816</v>
      </c>
      <c r="I172" s="53">
        <v>0</v>
      </c>
      <c r="J172" s="53">
        <v>13176</v>
      </c>
      <c r="K172" s="53">
        <v>1447552</v>
      </c>
      <c r="L172" s="53">
        <v>1457952</v>
      </c>
      <c r="M172" s="53">
        <v>0</v>
      </c>
      <c r="N172" s="53">
        <v>10400</v>
      </c>
    </row>
    <row r="173" spans="1:14" x14ac:dyDescent="0.2">
      <c r="A173" s="32">
        <v>411</v>
      </c>
      <c r="B173" s="32" t="s">
        <v>190</v>
      </c>
      <c r="C173" s="15">
        <v>130078</v>
      </c>
      <c r="D173" s="15">
        <v>133169</v>
      </c>
      <c r="E173" s="53">
        <v>3091</v>
      </c>
      <c r="F173" s="53">
        <v>0</v>
      </c>
      <c r="G173" s="53">
        <v>2478106</v>
      </c>
      <c r="H173" s="53">
        <v>2536979</v>
      </c>
      <c r="I173" s="53">
        <v>0</v>
      </c>
      <c r="J173" s="53">
        <v>58873</v>
      </c>
      <c r="K173" s="53">
        <v>1956319</v>
      </c>
      <c r="L173" s="53">
        <v>2002795</v>
      </c>
      <c r="M173" s="53">
        <v>0</v>
      </c>
      <c r="N173" s="53">
        <v>46476</v>
      </c>
    </row>
    <row r="174" spans="1:14" x14ac:dyDescent="0.2">
      <c r="A174" s="32">
        <v>413</v>
      </c>
      <c r="B174" s="32" t="s">
        <v>191</v>
      </c>
      <c r="C174" s="15">
        <v>4076</v>
      </c>
      <c r="D174" s="15">
        <v>4830</v>
      </c>
      <c r="E174" s="53">
        <v>754</v>
      </c>
      <c r="F174" s="53">
        <v>0</v>
      </c>
      <c r="G174" s="53">
        <v>77643</v>
      </c>
      <c r="H174" s="53">
        <v>92024</v>
      </c>
      <c r="I174" s="53">
        <v>0</v>
      </c>
      <c r="J174" s="53">
        <v>14381</v>
      </c>
      <c r="K174" s="53">
        <v>61295</v>
      </c>
      <c r="L174" s="53">
        <v>72648</v>
      </c>
      <c r="M174" s="53">
        <v>0</v>
      </c>
      <c r="N174" s="53">
        <v>11353</v>
      </c>
    </row>
    <row r="175" spans="1:14" x14ac:dyDescent="0.2">
      <c r="A175" s="32">
        <v>417</v>
      </c>
      <c r="B175" s="32" t="s">
        <v>192</v>
      </c>
      <c r="C175" s="15">
        <v>1805</v>
      </c>
      <c r="D175" s="15">
        <v>1742</v>
      </c>
      <c r="E175" s="53">
        <v>0</v>
      </c>
      <c r="F175" s="53">
        <v>63</v>
      </c>
      <c r="G175" s="53">
        <v>34383</v>
      </c>
      <c r="H175" s="53">
        <v>33195</v>
      </c>
      <c r="I175" s="53">
        <v>1188</v>
      </c>
      <c r="J175" s="53">
        <v>0</v>
      </c>
      <c r="K175" s="53">
        <v>27143</v>
      </c>
      <c r="L175" s="53">
        <v>26205</v>
      </c>
      <c r="M175" s="53">
        <v>938</v>
      </c>
      <c r="N175" s="53">
        <v>0</v>
      </c>
    </row>
    <row r="176" spans="1:14" x14ac:dyDescent="0.2">
      <c r="A176" s="32">
        <v>423</v>
      </c>
      <c r="B176" s="32" t="s">
        <v>193</v>
      </c>
      <c r="C176" s="15">
        <v>19349</v>
      </c>
      <c r="D176" s="15">
        <v>19897</v>
      </c>
      <c r="E176" s="53">
        <v>548</v>
      </c>
      <c r="F176" s="53">
        <v>0</v>
      </c>
      <c r="G176" s="53">
        <v>368607</v>
      </c>
      <c r="H176" s="53">
        <v>379063</v>
      </c>
      <c r="I176" s="53">
        <v>0</v>
      </c>
      <c r="J176" s="53">
        <v>10456</v>
      </c>
      <c r="K176" s="53">
        <v>290993</v>
      </c>
      <c r="L176" s="53">
        <v>299248</v>
      </c>
      <c r="M176" s="53">
        <v>0</v>
      </c>
      <c r="N176" s="53">
        <v>8255</v>
      </c>
    </row>
    <row r="177" spans="1:14" x14ac:dyDescent="0.2">
      <c r="A177" s="32">
        <v>425</v>
      </c>
      <c r="B177" s="32" t="s">
        <v>194</v>
      </c>
      <c r="C177" s="15">
        <v>67564</v>
      </c>
      <c r="D177" s="15">
        <v>68785</v>
      </c>
      <c r="E177" s="53">
        <v>1221</v>
      </c>
      <c r="F177" s="53">
        <v>0</v>
      </c>
      <c r="G177" s="53">
        <v>1287162</v>
      </c>
      <c r="H177" s="53">
        <v>1310416</v>
      </c>
      <c r="I177" s="53">
        <v>0</v>
      </c>
      <c r="J177" s="53">
        <v>23254</v>
      </c>
      <c r="K177" s="53">
        <v>1016140</v>
      </c>
      <c r="L177" s="53">
        <v>1034496</v>
      </c>
      <c r="M177" s="53">
        <v>0</v>
      </c>
      <c r="N177" s="53">
        <v>18356</v>
      </c>
    </row>
    <row r="178" spans="1:14" x14ac:dyDescent="0.2">
      <c r="A178" s="32">
        <v>440</v>
      </c>
      <c r="B178" s="32" t="s">
        <v>195</v>
      </c>
      <c r="C178" s="15">
        <v>402212</v>
      </c>
      <c r="D178" s="15">
        <v>398643</v>
      </c>
      <c r="E178" s="53">
        <v>0</v>
      </c>
      <c r="F178" s="53">
        <v>3569</v>
      </c>
      <c r="G178" s="53">
        <v>7662489</v>
      </c>
      <c r="H178" s="53">
        <v>7594513</v>
      </c>
      <c r="I178" s="53">
        <v>67976</v>
      </c>
      <c r="J178" s="53">
        <v>0</v>
      </c>
      <c r="K178" s="53">
        <v>6049084</v>
      </c>
      <c r="L178" s="53">
        <v>5995420</v>
      </c>
      <c r="M178" s="53">
        <v>53664</v>
      </c>
      <c r="N178" s="53">
        <v>0</v>
      </c>
    </row>
    <row r="179" spans="1:14" x14ac:dyDescent="0.2">
      <c r="A179" s="32">
        <v>450</v>
      </c>
      <c r="B179" s="32" t="s">
        <v>196</v>
      </c>
      <c r="C179" s="15">
        <v>0</v>
      </c>
      <c r="D179" s="15">
        <v>0</v>
      </c>
      <c r="E179" s="53">
        <v>0</v>
      </c>
      <c r="F179" s="53">
        <v>0</v>
      </c>
      <c r="G179" s="53">
        <v>0</v>
      </c>
      <c r="H179" s="53">
        <v>0</v>
      </c>
      <c r="I179" s="53">
        <v>0</v>
      </c>
      <c r="J179" s="53">
        <v>0</v>
      </c>
      <c r="K179" s="53">
        <v>0</v>
      </c>
      <c r="L179" s="53">
        <v>0</v>
      </c>
      <c r="M179" s="53">
        <v>0</v>
      </c>
      <c r="N179" s="53">
        <v>0</v>
      </c>
    </row>
    <row r="180" spans="1:14" x14ac:dyDescent="0.2">
      <c r="A180" s="32">
        <v>451</v>
      </c>
      <c r="B180" s="32" t="s">
        <v>197</v>
      </c>
      <c r="C180" s="15">
        <v>0</v>
      </c>
      <c r="D180" s="15">
        <v>0</v>
      </c>
      <c r="E180" s="53">
        <v>0</v>
      </c>
      <c r="F180" s="53">
        <v>0</v>
      </c>
      <c r="G180" s="53">
        <v>0</v>
      </c>
      <c r="H180" s="53">
        <v>0</v>
      </c>
      <c r="I180" s="53">
        <v>0</v>
      </c>
      <c r="J180" s="53">
        <v>0</v>
      </c>
      <c r="K180" s="53">
        <v>0</v>
      </c>
      <c r="L180" s="53">
        <v>0</v>
      </c>
      <c r="M180" s="53">
        <v>0</v>
      </c>
      <c r="N180" s="53">
        <v>0</v>
      </c>
    </row>
    <row r="181" spans="1:14" x14ac:dyDescent="0.2">
      <c r="A181" s="32">
        <v>452</v>
      </c>
      <c r="B181" s="32" t="s">
        <v>198</v>
      </c>
      <c r="C181" s="15">
        <v>0</v>
      </c>
      <c r="D181" s="15">
        <v>0</v>
      </c>
      <c r="E181" s="53">
        <v>0</v>
      </c>
      <c r="F181" s="53">
        <v>0</v>
      </c>
      <c r="G181" s="53">
        <v>0</v>
      </c>
      <c r="H181" s="53">
        <v>0</v>
      </c>
      <c r="I181" s="53">
        <v>0</v>
      </c>
      <c r="J181" s="53">
        <v>0</v>
      </c>
      <c r="K181" s="53">
        <v>0</v>
      </c>
      <c r="L181" s="53">
        <v>0</v>
      </c>
      <c r="M181" s="53">
        <v>0</v>
      </c>
      <c r="N181" s="53">
        <v>0</v>
      </c>
    </row>
    <row r="182" spans="1:14" x14ac:dyDescent="0.2">
      <c r="A182" s="32">
        <v>453</v>
      </c>
      <c r="B182" s="32" t="s">
        <v>199</v>
      </c>
      <c r="C182" s="15">
        <v>0</v>
      </c>
      <c r="D182" s="15">
        <v>0</v>
      </c>
      <c r="E182" s="53">
        <v>0</v>
      </c>
      <c r="F182" s="53">
        <v>0</v>
      </c>
      <c r="G182" s="53">
        <v>0</v>
      </c>
      <c r="H182" s="53">
        <v>0</v>
      </c>
      <c r="I182" s="53">
        <v>0</v>
      </c>
      <c r="J182" s="53">
        <v>0</v>
      </c>
      <c r="K182" s="53">
        <v>0</v>
      </c>
      <c r="L182" s="53">
        <v>0</v>
      </c>
      <c r="M182" s="53">
        <v>0</v>
      </c>
      <c r="N182" s="53">
        <v>0</v>
      </c>
    </row>
    <row r="183" spans="1:14" ht="25.5" x14ac:dyDescent="0.2">
      <c r="A183" s="32">
        <v>454</v>
      </c>
      <c r="B183" s="32" t="s">
        <v>200</v>
      </c>
      <c r="C183" s="15">
        <v>1927</v>
      </c>
      <c r="D183" s="15">
        <v>1773</v>
      </c>
      <c r="E183" s="53">
        <v>0</v>
      </c>
      <c r="F183" s="53">
        <v>154</v>
      </c>
      <c r="G183" s="53">
        <v>36703</v>
      </c>
      <c r="H183" s="53">
        <v>33781</v>
      </c>
      <c r="I183" s="53">
        <v>2922</v>
      </c>
      <c r="J183" s="53">
        <v>0</v>
      </c>
      <c r="K183" s="53">
        <v>28973</v>
      </c>
      <c r="L183" s="53">
        <v>26668</v>
      </c>
      <c r="M183" s="53">
        <v>2305</v>
      </c>
      <c r="N183" s="53">
        <v>0</v>
      </c>
    </row>
    <row r="184" spans="1:14" x14ac:dyDescent="0.2">
      <c r="A184" s="32">
        <v>501</v>
      </c>
      <c r="B184" s="32" t="s">
        <v>201</v>
      </c>
      <c r="C184" s="15">
        <v>4050535</v>
      </c>
      <c r="D184" s="15">
        <v>3987766</v>
      </c>
      <c r="E184" s="53">
        <v>0</v>
      </c>
      <c r="F184" s="53">
        <v>62769</v>
      </c>
      <c r="G184" s="53">
        <v>77166396</v>
      </c>
      <c r="H184" s="53">
        <v>75970365</v>
      </c>
      <c r="I184" s="53">
        <v>1196031</v>
      </c>
      <c r="J184" s="53">
        <v>0</v>
      </c>
      <c r="K184" s="53">
        <v>60918294</v>
      </c>
      <c r="L184" s="53">
        <v>59974121</v>
      </c>
      <c r="M184" s="53">
        <v>944173</v>
      </c>
      <c r="N184" s="53">
        <v>0</v>
      </c>
    </row>
    <row r="185" spans="1:14" x14ac:dyDescent="0.2">
      <c r="A185" s="32">
        <v>502</v>
      </c>
      <c r="B185" s="32" t="s">
        <v>202</v>
      </c>
      <c r="C185" s="15">
        <v>0</v>
      </c>
      <c r="D185" s="15">
        <v>0</v>
      </c>
      <c r="E185" s="53">
        <v>0</v>
      </c>
      <c r="F185" s="53">
        <v>0</v>
      </c>
      <c r="G185" s="53">
        <v>0</v>
      </c>
      <c r="H185" s="53">
        <v>0</v>
      </c>
      <c r="I185" s="53">
        <v>0</v>
      </c>
      <c r="J185" s="53">
        <v>0</v>
      </c>
      <c r="K185" s="53">
        <v>0</v>
      </c>
      <c r="L185" s="53">
        <v>0</v>
      </c>
      <c r="M185" s="53">
        <v>0</v>
      </c>
      <c r="N185" s="53">
        <v>0</v>
      </c>
    </row>
    <row r="186" spans="1:14" x14ac:dyDescent="0.2">
      <c r="A186" s="32">
        <v>505</v>
      </c>
      <c r="B186" s="32" t="s">
        <v>203</v>
      </c>
      <c r="C186" s="15">
        <v>29019</v>
      </c>
      <c r="D186" s="15">
        <v>32186</v>
      </c>
      <c r="E186" s="53">
        <v>3167</v>
      </c>
      <c r="F186" s="53">
        <v>0</v>
      </c>
      <c r="G186" s="53">
        <v>552834</v>
      </c>
      <c r="H186" s="53">
        <v>613172</v>
      </c>
      <c r="I186" s="53">
        <v>0</v>
      </c>
      <c r="J186" s="53">
        <v>60338</v>
      </c>
      <c r="K186" s="53">
        <v>436428</v>
      </c>
      <c r="L186" s="53">
        <v>484063</v>
      </c>
      <c r="M186" s="53">
        <v>0</v>
      </c>
      <c r="N186" s="53">
        <v>47635</v>
      </c>
    </row>
    <row r="187" spans="1:14" x14ac:dyDescent="0.2">
      <c r="A187" s="32">
        <v>506</v>
      </c>
      <c r="B187" s="32" t="s">
        <v>204</v>
      </c>
      <c r="C187" s="15">
        <v>10874</v>
      </c>
      <c r="D187" s="15">
        <v>10884</v>
      </c>
      <c r="E187" s="53">
        <v>10</v>
      </c>
      <c r="F187" s="53">
        <v>0</v>
      </c>
      <c r="G187" s="53">
        <v>207163</v>
      </c>
      <c r="H187" s="53">
        <v>207349</v>
      </c>
      <c r="I187" s="53">
        <v>0</v>
      </c>
      <c r="J187" s="53">
        <v>186</v>
      </c>
      <c r="K187" s="53">
        <v>163542</v>
      </c>
      <c r="L187" s="53">
        <v>163690</v>
      </c>
      <c r="M187" s="53">
        <v>0</v>
      </c>
      <c r="N187" s="53">
        <v>148</v>
      </c>
    </row>
    <row r="188" spans="1:14" x14ac:dyDescent="0.2">
      <c r="A188" s="32">
        <v>507</v>
      </c>
      <c r="B188" s="32" t="s">
        <v>205</v>
      </c>
      <c r="C188" s="15">
        <v>0</v>
      </c>
      <c r="D188" s="15">
        <v>0</v>
      </c>
      <c r="E188" s="53">
        <v>0</v>
      </c>
      <c r="F188" s="53">
        <v>0</v>
      </c>
      <c r="G188" s="53">
        <v>0</v>
      </c>
      <c r="H188" s="53">
        <v>0</v>
      </c>
      <c r="I188" s="53">
        <v>0</v>
      </c>
      <c r="J188" s="53">
        <v>0</v>
      </c>
      <c r="K188" s="53">
        <v>0</v>
      </c>
      <c r="L188" s="53">
        <v>0</v>
      </c>
      <c r="M188" s="53">
        <v>0</v>
      </c>
      <c r="N188" s="53">
        <v>0</v>
      </c>
    </row>
    <row r="189" spans="1:14" x14ac:dyDescent="0.2">
      <c r="A189" s="32">
        <v>601</v>
      </c>
      <c r="B189" s="32" t="s">
        <v>206</v>
      </c>
      <c r="C189" s="15">
        <v>1521964</v>
      </c>
      <c r="D189" s="15">
        <v>1513699</v>
      </c>
      <c r="E189" s="53">
        <v>0</v>
      </c>
      <c r="F189" s="53">
        <v>8265</v>
      </c>
      <c r="G189" s="53">
        <v>28994763</v>
      </c>
      <c r="H189" s="53">
        <v>28837320</v>
      </c>
      <c r="I189" s="53">
        <v>157443</v>
      </c>
      <c r="J189" s="53">
        <v>0</v>
      </c>
      <c r="K189" s="53">
        <v>22889659</v>
      </c>
      <c r="L189" s="53">
        <v>22765363</v>
      </c>
      <c r="M189" s="53">
        <v>124296</v>
      </c>
      <c r="N189" s="53">
        <v>0</v>
      </c>
    </row>
    <row r="190" spans="1:14" x14ac:dyDescent="0.2">
      <c r="A190" s="32">
        <v>602</v>
      </c>
      <c r="B190" s="32" t="s">
        <v>207</v>
      </c>
      <c r="C190" s="15">
        <v>216420</v>
      </c>
      <c r="D190" s="15">
        <v>227270</v>
      </c>
      <c r="E190" s="53">
        <v>10850</v>
      </c>
      <c r="F190" s="53">
        <v>0</v>
      </c>
      <c r="G190" s="53">
        <v>4122996</v>
      </c>
      <c r="H190" s="53">
        <v>4329696</v>
      </c>
      <c r="I190" s="53">
        <v>0</v>
      </c>
      <c r="J190" s="53">
        <v>206700</v>
      </c>
      <c r="K190" s="53">
        <v>3254862</v>
      </c>
      <c r="L190" s="53">
        <v>3418040</v>
      </c>
      <c r="M190" s="53">
        <v>0</v>
      </c>
      <c r="N190" s="53">
        <v>163178</v>
      </c>
    </row>
    <row r="191" spans="1:14" x14ac:dyDescent="0.2">
      <c r="A191" s="32">
        <v>606</v>
      </c>
      <c r="B191" s="32" t="s">
        <v>208</v>
      </c>
      <c r="C191" s="15">
        <v>4818</v>
      </c>
      <c r="D191" s="15">
        <v>4479</v>
      </c>
      <c r="E191" s="53">
        <v>0</v>
      </c>
      <c r="F191" s="53">
        <v>339</v>
      </c>
      <c r="G191" s="53">
        <v>91787</v>
      </c>
      <c r="H191" s="53">
        <v>85328</v>
      </c>
      <c r="I191" s="53">
        <v>6459</v>
      </c>
      <c r="J191" s="53">
        <v>0</v>
      </c>
      <c r="K191" s="53">
        <v>72462</v>
      </c>
      <c r="L191" s="53">
        <v>67362</v>
      </c>
      <c r="M191" s="53">
        <v>5100</v>
      </c>
      <c r="N191" s="53">
        <v>0</v>
      </c>
    </row>
    <row r="192" spans="1:14" x14ac:dyDescent="0.2">
      <c r="A192" s="32">
        <v>701</v>
      </c>
      <c r="B192" s="32" t="s">
        <v>209</v>
      </c>
      <c r="C192" s="15">
        <v>173730</v>
      </c>
      <c r="D192" s="15">
        <v>174587</v>
      </c>
      <c r="E192" s="53">
        <v>857</v>
      </c>
      <c r="F192" s="53">
        <v>0</v>
      </c>
      <c r="G192" s="53">
        <v>3309708</v>
      </c>
      <c r="H192" s="53">
        <v>3326030</v>
      </c>
      <c r="I192" s="53">
        <v>0</v>
      </c>
      <c r="J192" s="53">
        <v>16322</v>
      </c>
      <c r="K192" s="53">
        <v>2612819</v>
      </c>
      <c r="L192" s="53">
        <v>2625705</v>
      </c>
      <c r="M192" s="53">
        <v>0</v>
      </c>
      <c r="N192" s="53">
        <v>12886</v>
      </c>
    </row>
    <row r="193" spans="1:14" x14ac:dyDescent="0.2">
      <c r="A193" s="32">
        <v>702</v>
      </c>
      <c r="B193" s="32" t="s">
        <v>210</v>
      </c>
      <c r="C193" s="15">
        <v>112347</v>
      </c>
      <c r="D193" s="15">
        <v>109279</v>
      </c>
      <c r="E193" s="53">
        <v>0</v>
      </c>
      <c r="F193" s="53">
        <v>3068</v>
      </c>
      <c r="G193" s="53">
        <v>2140311</v>
      </c>
      <c r="H193" s="53">
        <v>2081870</v>
      </c>
      <c r="I193" s="53">
        <v>58441</v>
      </c>
      <c r="J193" s="53">
        <v>0</v>
      </c>
      <c r="K193" s="53">
        <v>1689650</v>
      </c>
      <c r="L193" s="53">
        <v>1643514</v>
      </c>
      <c r="M193" s="53">
        <v>46136</v>
      </c>
      <c r="N193" s="53">
        <v>0</v>
      </c>
    </row>
    <row r="194" spans="1:14" x14ac:dyDescent="0.2">
      <c r="A194" s="32">
        <v>703</v>
      </c>
      <c r="B194" s="32" t="s">
        <v>211</v>
      </c>
      <c r="C194" s="15">
        <v>340317</v>
      </c>
      <c r="D194" s="15">
        <v>343568</v>
      </c>
      <c r="E194" s="53">
        <v>3251</v>
      </c>
      <c r="F194" s="53">
        <v>0</v>
      </c>
      <c r="G194" s="53">
        <v>6483343</v>
      </c>
      <c r="H194" s="53">
        <v>6545285</v>
      </c>
      <c r="I194" s="53">
        <v>0</v>
      </c>
      <c r="J194" s="53">
        <v>61942</v>
      </c>
      <c r="K194" s="53">
        <v>5118218</v>
      </c>
      <c r="L194" s="53">
        <v>5167117</v>
      </c>
      <c r="M194" s="53">
        <v>0</v>
      </c>
      <c r="N194" s="53">
        <v>48899</v>
      </c>
    </row>
    <row r="195" spans="1:14" x14ac:dyDescent="0.2">
      <c r="A195" s="32">
        <v>704</v>
      </c>
      <c r="B195" s="32" t="s">
        <v>212</v>
      </c>
      <c r="C195" s="15">
        <v>270570</v>
      </c>
      <c r="D195" s="15">
        <v>278388</v>
      </c>
      <c r="E195" s="53">
        <v>7818</v>
      </c>
      <c r="F195" s="53">
        <v>0</v>
      </c>
      <c r="G195" s="53">
        <v>5154594</v>
      </c>
      <c r="H195" s="53">
        <v>5303531</v>
      </c>
      <c r="I195" s="53">
        <v>0</v>
      </c>
      <c r="J195" s="53">
        <v>148937</v>
      </c>
      <c r="K195" s="53">
        <v>4069249</v>
      </c>
      <c r="L195" s="53">
        <v>4186825</v>
      </c>
      <c r="M195" s="53">
        <v>0</v>
      </c>
      <c r="N195" s="53">
        <v>117576</v>
      </c>
    </row>
    <row r="196" spans="1:14" x14ac:dyDescent="0.2">
      <c r="A196" s="32">
        <v>705</v>
      </c>
      <c r="B196" s="32" t="s">
        <v>213</v>
      </c>
      <c r="C196" s="15">
        <v>235924</v>
      </c>
      <c r="D196" s="15">
        <v>233119</v>
      </c>
      <c r="E196" s="53">
        <v>0</v>
      </c>
      <c r="F196" s="53">
        <v>2805</v>
      </c>
      <c r="G196" s="53">
        <v>4494564</v>
      </c>
      <c r="H196" s="53">
        <v>4441121</v>
      </c>
      <c r="I196" s="53">
        <v>53443</v>
      </c>
      <c r="J196" s="53">
        <v>0</v>
      </c>
      <c r="K196" s="53">
        <v>3548193</v>
      </c>
      <c r="L196" s="53">
        <v>3506003</v>
      </c>
      <c r="M196" s="53">
        <v>42190</v>
      </c>
      <c r="N196" s="53">
        <v>0</v>
      </c>
    </row>
    <row r="197" spans="1:14" x14ac:dyDescent="0.2">
      <c r="A197" s="32">
        <v>706</v>
      </c>
      <c r="B197" s="32" t="s">
        <v>214</v>
      </c>
      <c r="C197" s="15">
        <v>315220</v>
      </c>
      <c r="D197" s="15">
        <v>308764</v>
      </c>
      <c r="E197" s="53">
        <v>0</v>
      </c>
      <c r="F197" s="53">
        <v>6456</v>
      </c>
      <c r="G197" s="53">
        <v>6005221</v>
      </c>
      <c r="H197" s="53">
        <v>5882225</v>
      </c>
      <c r="I197" s="53">
        <v>122996</v>
      </c>
      <c r="J197" s="53">
        <v>0</v>
      </c>
      <c r="K197" s="53">
        <v>4740767</v>
      </c>
      <c r="L197" s="53">
        <v>4643670</v>
      </c>
      <c r="M197" s="53">
        <v>97097</v>
      </c>
      <c r="N197" s="53">
        <v>0</v>
      </c>
    </row>
    <row r="198" spans="1:14" x14ac:dyDescent="0.2">
      <c r="A198" s="32">
        <v>707</v>
      </c>
      <c r="B198" s="32" t="s">
        <v>215</v>
      </c>
      <c r="C198" s="15">
        <v>157429</v>
      </c>
      <c r="D198" s="15">
        <v>82968</v>
      </c>
      <c r="E198" s="53">
        <v>0</v>
      </c>
      <c r="F198" s="53">
        <v>74461</v>
      </c>
      <c r="G198" s="53">
        <v>2999153</v>
      </c>
      <c r="H198" s="53">
        <v>1580623</v>
      </c>
      <c r="I198" s="53">
        <v>1418530</v>
      </c>
      <c r="J198" s="53">
        <v>0</v>
      </c>
      <c r="K198" s="53">
        <v>2367657</v>
      </c>
      <c r="L198" s="53">
        <v>1247809</v>
      </c>
      <c r="M198" s="53">
        <v>1119848</v>
      </c>
      <c r="N198" s="53">
        <v>0</v>
      </c>
    </row>
    <row r="199" spans="1:14" x14ac:dyDescent="0.2">
      <c r="A199" s="32">
        <v>708</v>
      </c>
      <c r="B199" s="32" t="s">
        <v>216</v>
      </c>
      <c r="C199" s="15">
        <v>64777</v>
      </c>
      <c r="D199" s="15">
        <v>65292</v>
      </c>
      <c r="E199" s="53">
        <v>515</v>
      </c>
      <c r="F199" s="53">
        <v>0</v>
      </c>
      <c r="G199" s="53">
        <v>1234059</v>
      </c>
      <c r="H199" s="53">
        <v>1243873</v>
      </c>
      <c r="I199" s="53">
        <v>0</v>
      </c>
      <c r="J199" s="53">
        <v>9814</v>
      </c>
      <c r="K199" s="53">
        <v>974216</v>
      </c>
      <c r="L199" s="53">
        <v>981965</v>
      </c>
      <c r="M199" s="53">
        <v>0</v>
      </c>
      <c r="N199" s="53">
        <v>7749</v>
      </c>
    </row>
    <row r="200" spans="1:14" x14ac:dyDescent="0.2">
      <c r="A200" s="32">
        <v>709</v>
      </c>
      <c r="B200" s="32" t="s">
        <v>217</v>
      </c>
      <c r="C200" s="15">
        <v>0</v>
      </c>
      <c r="D200" s="15">
        <v>0</v>
      </c>
      <c r="E200" s="53">
        <v>0</v>
      </c>
      <c r="F200" s="53">
        <v>0</v>
      </c>
      <c r="G200" s="53">
        <v>0</v>
      </c>
      <c r="H200" s="53">
        <v>0</v>
      </c>
      <c r="I200" s="53">
        <v>0</v>
      </c>
      <c r="J200" s="53">
        <v>0</v>
      </c>
      <c r="K200" s="53">
        <v>0</v>
      </c>
      <c r="L200" s="53">
        <v>0</v>
      </c>
      <c r="M200" s="53">
        <v>0</v>
      </c>
      <c r="N200" s="53">
        <v>0</v>
      </c>
    </row>
    <row r="201" spans="1:14" x14ac:dyDescent="0.2">
      <c r="A201" s="32">
        <v>711</v>
      </c>
      <c r="B201" s="32" t="s">
        <v>218</v>
      </c>
      <c r="C201" s="15">
        <v>103321</v>
      </c>
      <c r="D201" s="15">
        <v>92026</v>
      </c>
      <c r="E201" s="53">
        <v>0</v>
      </c>
      <c r="F201" s="53">
        <v>11295</v>
      </c>
      <c r="G201" s="53">
        <v>1968354</v>
      </c>
      <c r="H201" s="53">
        <v>1753184</v>
      </c>
      <c r="I201" s="53">
        <v>215170</v>
      </c>
      <c r="J201" s="53">
        <v>0</v>
      </c>
      <c r="K201" s="53">
        <v>1553899</v>
      </c>
      <c r="L201" s="53">
        <v>1384035</v>
      </c>
      <c r="M201" s="53">
        <v>169864</v>
      </c>
      <c r="N201" s="53">
        <v>0</v>
      </c>
    </row>
    <row r="202" spans="1:14" x14ac:dyDescent="0.2">
      <c r="A202" s="32">
        <v>716</v>
      </c>
      <c r="B202" s="32" t="s">
        <v>219</v>
      </c>
      <c r="C202" s="15">
        <v>131951</v>
      </c>
      <c r="D202" s="15">
        <v>124417</v>
      </c>
      <c r="E202" s="53">
        <v>0</v>
      </c>
      <c r="F202" s="53">
        <v>7534</v>
      </c>
      <c r="G202" s="53">
        <v>2513780</v>
      </c>
      <c r="H202" s="53">
        <v>2370256</v>
      </c>
      <c r="I202" s="53">
        <v>143524</v>
      </c>
      <c r="J202" s="53">
        <v>0</v>
      </c>
      <c r="K202" s="53">
        <v>1984481</v>
      </c>
      <c r="L202" s="53">
        <v>1871177</v>
      </c>
      <c r="M202" s="53">
        <v>113304</v>
      </c>
      <c r="N202" s="53">
        <v>0</v>
      </c>
    </row>
    <row r="203" spans="1:14" x14ac:dyDescent="0.2">
      <c r="A203" s="32">
        <v>717</v>
      </c>
      <c r="B203" s="32" t="s">
        <v>220</v>
      </c>
      <c r="C203" s="15">
        <v>0</v>
      </c>
      <c r="D203" s="15">
        <v>0</v>
      </c>
      <c r="E203" s="53">
        <v>0</v>
      </c>
      <c r="F203" s="53">
        <v>0</v>
      </c>
      <c r="G203" s="53">
        <v>0</v>
      </c>
      <c r="H203" s="53">
        <v>0</v>
      </c>
      <c r="I203" s="53">
        <v>0</v>
      </c>
      <c r="J203" s="53">
        <v>0</v>
      </c>
      <c r="K203" s="53">
        <v>0</v>
      </c>
      <c r="L203" s="53">
        <v>0</v>
      </c>
      <c r="M203" s="53">
        <v>0</v>
      </c>
      <c r="N203" s="53">
        <v>0</v>
      </c>
    </row>
    <row r="204" spans="1:14" x14ac:dyDescent="0.2">
      <c r="A204" s="32">
        <v>718</v>
      </c>
      <c r="B204" s="32" t="s">
        <v>221</v>
      </c>
      <c r="C204" s="15">
        <v>134220</v>
      </c>
      <c r="D204" s="15">
        <v>133349</v>
      </c>
      <c r="E204" s="53">
        <v>0</v>
      </c>
      <c r="F204" s="53">
        <v>871</v>
      </c>
      <c r="G204" s="53">
        <v>2557014</v>
      </c>
      <c r="H204" s="53">
        <v>2540412</v>
      </c>
      <c r="I204" s="53">
        <v>16602</v>
      </c>
      <c r="J204" s="53">
        <v>0</v>
      </c>
      <c r="K204" s="53">
        <v>2018612</v>
      </c>
      <c r="L204" s="53">
        <v>2005505</v>
      </c>
      <c r="M204" s="53">
        <v>13107</v>
      </c>
      <c r="N204" s="53">
        <v>0</v>
      </c>
    </row>
    <row r="205" spans="1:14" x14ac:dyDescent="0.2">
      <c r="A205" s="32">
        <v>719</v>
      </c>
      <c r="B205" s="32" t="s">
        <v>222</v>
      </c>
      <c r="C205" s="15">
        <v>0</v>
      </c>
      <c r="D205" s="15">
        <v>0</v>
      </c>
      <c r="E205" s="53">
        <v>0</v>
      </c>
      <c r="F205" s="53">
        <v>0</v>
      </c>
      <c r="G205" s="53">
        <v>0</v>
      </c>
      <c r="H205" s="53">
        <v>0</v>
      </c>
      <c r="I205" s="53">
        <v>0</v>
      </c>
      <c r="J205" s="53">
        <v>0</v>
      </c>
      <c r="K205" s="53">
        <v>0</v>
      </c>
      <c r="L205" s="53">
        <v>0</v>
      </c>
      <c r="M205" s="53">
        <v>0</v>
      </c>
      <c r="N205" s="53">
        <v>0</v>
      </c>
    </row>
    <row r="206" spans="1:14" x14ac:dyDescent="0.2">
      <c r="A206" s="32">
        <v>720</v>
      </c>
      <c r="B206" s="32" t="s">
        <v>223</v>
      </c>
      <c r="C206" s="15">
        <v>224003</v>
      </c>
      <c r="D206" s="15">
        <v>236572</v>
      </c>
      <c r="E206" s="53">
        <v>12569</v>
      </c>
      <c r="F206" s="53">
        <v>0</v>
      </c>
      <c r="G206" s="53">
        <v>4267448</v>
      </c>
      <c r="H206" s="53">
        <v>4506900</v>
      </c>
      <c r="I206" s="53">
        <v>0</v>
      </c>
      <c r="J206" s="53">
        <v>239452</v>
      </c>
      <c r="K206" s="53">
        <v>3368898</v>
      </c>
      <c r="L206" s="53">
        <v>3557931</v>
      </c>
      <c r="M206" s="53">
        <v>0</v>
      </c>
      <c r="N206" s="53">
        <v>189033</v>
      </c>
    </row>
    <row r="207" spans="1:14" x14ac:dyDescent="0.2">
      <c r="A207" s="32">
        <v>721</v>
      </c>
      <c r="B207" s="32" t="s">
        <v>224</v>
      </c>
      <c r="C207" s="15">
        <v>0</v>
      </c>
      <c r="D207" s="15">
        <v>0</v>
      </c>
      <c r="E207" s="53">
        <v>0</v>
      </c>
      <c r="F207" s="53">
        <v>0</v>
      </c>
      <c r="G207" s="53">
        <v>0</v>
      </c>
      <c r="H207" s="53">
        <v>0</v>
      </c>
      <c r="I207" s="53">
        <v>0</v>
      </c>
      <c r="J207" s="53">
        <v>0</v>
      </c>
      <c r="K207" s="53">
        <v>0</v>
      </c>
      <c r="L207" s="53">
        <v>0</v>
      </c>
      <c r="M207" s="53">
        <v>0</v>
      </c>
      <c r="N207" s="53">
        <v>0</v>
      </c>
    </row>
    <row r="208" spans="1:14" x14ac:dyDescent="0.2">
      <c r="A208" s="32">
        <v>722</v>
      </c>
      <c r="B208" s="32" t="s">
        <v>225</v>
      </c>
      <c r="C208" s="15">
        <v>0</v>
      </c>
      <c r="D208" s="15">
        <v>0</v>
      </c>
      <c r="E208" s="53">
        <v>0</v>
      </c>
      <c r="F208" s="53">
        <v>0</v>
      </c>
      <c r="G208" s="53">
        <v>0</v>
      </c>
      <c r="H208" s="53">
        <v>0</v>
      </c>
      <c r="I208" s="53">
        <v>0</v>
      </c>
      <c r="J208" s="53">
        <v>0</v>
      </c>
      <c r="K208" s="53">
        <v>0</v>
      </c>
      <c r="L208" s="53">
        <v>0</v>
      </c>
      <c r="M208" s="53">
        <v>0</v>
      </c>
      <c r="N208" s="53">
        <v>0</v>
      </c>
    </row>
    <row r="209" spans="1:14" x14ac:dyDescent="0.2">
      <c r="A209" s="32">
        <v>723</v>
      </c>
      <c r="B209" s="32" t="s">
        <v>226</v>
      </c>
      <c r="C209" s="15">
        <v>123045</v>
      </c>
      <c r="D209" s="15">
        <v>123925</v>
      </c>
      <c r="E209" s="53">
        <v>880</v>
      </c>
      <c r="F209" s="53">
        <v>0</v>
      </c>
      <c r="G209" s="53">
        <v>2344121</v>
      </c>
      <c r="H209" s="53">
        <v>2360883</v>
      </c>
      <c r="I209" s="53">
        <v>0</v>
      </c>
      <c r="J209" s="53">
        <v>16762</v>
      </c>
      <c r="K209" s="53">
        <v>1850547</v>
      </c>
      <c r="L209" s="53">
        <v>1863778</v>
      </c>
      <c r="M209" s="53">
        <v>0</v>
      </c>
      <c r="N209" s="53">
        <v>13231</v>
      </c>
    </row>
    <row r="210" spans="1:14" x14ac:dyDescent="0.2">
      <c r="A210" s="32">
        <v>724</v>
      </c>
      <c r="B210" s="32" t="s">
        <v>227</v>
      </c>
      <c r="C210" s="15">
        <v>118356</v>
      </c>
      <c r="D210" s="15">
        <v>121354</v>
      </c>
      <c r="E210" s="53">
        <v>2998</v>
      </c>
      <c r="F210" s="53">
        <v>0</v>
      </c>
      <c r="G210" s="53">
        <v>2254784</v>
      </c>
      <c r="H210" s="53">
        <v>2311899</v>
      </c>
      <c r="I210" s="53">
        <v>0</v>
      </c>
      <c r="J210" s="53">
        <v>57115</v>
      </c>
      <c r="K210" s="53">
        <v>1780018</v>
      </c>
      <c r="L210" s="53">
        <v>1825108</v>
      </c>
      <c r="M210" s="53">
        <v>0</v>
      </c>
      <c r="N210" s="53">
        <v>45090</v>
      </c>
    </row>
    <row r="211" spans="1:14" x14ac:dyDescent="0.2">
      <c r="A211" s="32">
        <v>725</v>
      </c>
      <c r="B211" s="32" t="s">
        <v>228</v>
      </c>
      <c r="C211" s="15">
        <v>0</v>
      </c>
      <c r="D211" s="15">
        <v>0</v>
      </c>
      <c r="E211" s="53">
        <v>0</v>
      </c>
      <c r="F211" s="53">
        <v>0</v>
      </c>
      <c r="G211" s="53">
        <v>0</v>
      </c>
      <c r="H211" s="53">
        <v>0</v>
      </c>
      <c r="I211" s="53">
        <v>0</v>
      </c>
      <c r="J211" s="53">
        <v>0</v>
      </c>
      <c r="K211" s="53">
        <v>0</v>
      </c>
      <c r="L211" s="53">
        <v>0</v>
      </c>
      <c r="M211" s="53">
        <v>0</v>
      </c>
      <c r="N211" s="53">
        <v>0</v>
      </c>
    </row>
    <row r="212" spans="1:14" x14ac:dyDescent="0.2">
      <c r="A212" s="32">
        <v>726</v>
      </c>
      <c r="B212" s="32" t="s">
        <v>229</v>
      </c>
      <c r="C212" s="15">
        <v>0</v>
      </c>
      <c r="D212" s="15">
        <v>0</v>
      </c>
      <c r="E212" s="53">
        <v>0</v>
      </c>
      <c r="F212" s="53">
        <v>0</v>
      </c>
      <c r="G212" s="53">
        <v>0</v>
      </c>
      <c r="H212" s="53">
        <v>0</v>
      </c>
      <c r="I212" s="53">
        <v>0</v>
      </c>
      <c r="J212" s="53">
        <v>0</v>
      </c>
      <c r="K212" s="53">
        <v>0</v>
      </c>
      <c r="L212" s="53">
        <v>0</v>
      </c>
      <c r="M212" s="53">
        <v>0</v>
      </c>
      <c r="N212" s="53">
        <v>0</v>
      </c>
    </row>
    <row r="213" spans="1:14" x14ac:dyDescent="0.2">
      <c r="A213" s="32">
        <v>728</v>
      </c>
      <c r="B213" s="32" t="s">
        <v>230</v>
      </c>
      <c r="C213" s="15">
        <v>146505</v>
      </c>
      <c r="D213" s="15">
        <v>152572</v>
      </c>
      <c r="E213" s="53">
        <v>6067</v>
      </c>
      <c r="F213" s="53">
        <v>0</v>
      </c>
      <c r="G213" s="53">
        <v>2791060</v>
      </c>
      <c r="H213" s="53">
        <v>2906632</v>
      </c>
      <c r="I213" s="53">
        <v>0</v>
      </c>
      <c r="J213" s="53">
        <v>115572</v>
      </c>
      <c r="K213" s="53">
        <v>2203376</v>
      </c>
      <c r="L213" s="53">
        <v>2294614</v>
      </c>
      <c r="M213" s="53">
        <v>0</v>
      </c>
      <c r="N213" s="53">
        <v>91238</v>
      </c>
    </row>
    <row r="214" spans="1:14" x14ac:dyDescent="0.2">
      <c r="A214" s="32">
        <v>729</v>
      </c>
      <c r="B214" s="32" t="s">
        <v>231</v>
      </c>
      <c r="C214" s="15">
        <v>154524</v>
      </c>
      <c r="D214" s="15">
        <v>149307</v>
      </c>
      <c r="E214" s="53">
        <v>0</v>
      </c>
      <c r="F214" s="53">
        <v>5217</v>
      </c>
      <c r="G214" s="53">
        <v>2943822</v>
      </c>
      <c r="H214" s="53">
        <v>2844423</v>
      </c>
      <c r="I214" s="53">
        <v>99399</v>
      </c>
      <c r="J214" s="53">
        <v>0</v>
      </c>
      <c r="K214" s="53">
        <v>2323972</v>
      </c>
      <c r="L214" s="53">
        <v>2245504</v>
      </c>
      <c r="M214" s="53">
        <v>78468</v>
      </c>
      <c r="N214" s="53">
        <v>0</v>
      </c>
    </row>
    <row r="215" spans="1:14" x14ac:dyDescent="0.2">
      <c r="A215" s="32">
        <v>730</v>
      </c>
      <c r="B215" s="32" t="s">
        <v>232</v>
      </c>
      <c r="C215" s="15">
        <v>0</v>
      </c>
      <c r="D215" s="15">
        <v>0</v>
      </c>
      <c r="E215" s="53">
        <v>0</v>
      </c>
      <c r="F215" s="53">
        <v>0</v>
      </c>
      <c r="G215" s="53">
        <v>0</v>
      </c>
      <c r="H215" s="53">
        <v>0</v>
      </c>
      <c r="I215" s="53">
        <v>0</v>
      </c>
      <c r="J215" s="53">
        <v>0</v>
      </c>
      <c r="K215" s="53">
        <v>0</v>
      </c>
      <c r="L215" s="53">
        <v>0</v>
      </c>
      <c r="M215" s="53">
        <v>0</v>
      </c>
      <c r="N215" s="53">
        <v>0</v>
      </c>
    </row>
    <row r="216" spans="1:14" x14ac:dyDescent="0.2">
      <c r="A216" s="32">
        <v>731</v>
      </c>
      <c r="B216" s="32" t="s">
        <v>233</v>
      </c>
      <c r="C216" s="15">
        <v>0</v>
      </c>
      <c r="D216" s="15">
        <v>0</v>
      </c>
      <c r="E216" s="53">
        <v>0</v>
      </c>
      <c r="F216" s="53">
        <v>0</v>
      </c>
      <c r="G216" s="53">
        <v>0</v>
      </c>
      <c r="H216" s="53">
        <v>0</v>
      </c>
      <c r="I216" s="53">
        <v>0</v>
      </c>
      <c r="J216" s="53">
        <v>0</v>
      </c>
      <c r="K216" s="53">
        <v>0</v>
      </c>
      <c r="L216" s="53">
        <v>0</v>
      </c>
      <c r="M216" s="53">
        <v>0</v>
      </c>
      <c r="N216" s="53">
        <v>0</v>
      </c>
    </row>
    <row r="217" spans="1:14" x14ac:dyDescent="0.2">
      <c r="A217" s="32">
        <v>733</v>
      </c>
      <c r="B217" s="32" t="s">
        <v>234</v>
      </c>
      <c r="C217" s="15">
        <v>142263</v>
      </c>
      <c r="D217" s="15">
        <v>130007</v>
      </c>
      <c r="E217" s="53">
        <v>0</v>
      </c>
      <c r="F217" s="53">
        <v>12256</v>
      </c>
      <c r="G217" s="53">
        <v>2710233</v>
      </c>
      <c r="H217" s="53">
        <v>2476741</v>
      </c>
      <c r="I217" s="53">
        <v>233492</v>
      </c>
      <c r="J217" s="53">
        <v>0</v>
      </c>
      <c r="K217" s="53">
        <v>2139570</v>
      </c>
      <c r="L217" s="53">
        <v>1955241</v>
      </c>
      <c r="M217" s="53">
        <v>184329</v>
      </c>
      <c r="N217" s="53">
        <v>0</v>
      </c>
    </row>
    <row r="218" spans="1:14" x14ac:dyDescent="0.2">
      <c r="A218" s="32">
        <v>734</v>
      </c>
      <c r="B218" s="32" t="s">
        <v>235</v>
      </c>
      <c r="C218" s="15">
        <v>134093</v>
      </c>
      <c r="D218" s="15">
        <v>126058</v>
      </c>
      <c r="E218" s="53">
        <v>0</v>
      </c>
      <c r="F218" s="53">
        <v>8035</v>
      </c>
      <c r="G218" s="53">
        <v>2554594</v>
      </c>
      <c r="H218" s="53">
        <v>2401521</v>
      </c>
      <c r="I218" s="53">
        <v>153073</v>
      </c>
      <c r="J218" s="53">
        <v>0</v>
      </c>
      <c r="K218" s="53">
        <v>2016701</v>
      </c>
      <c r="L218" s="53">
        <v>1895859</v>
      </c>
      <c r="M218" s="53">
        <v>120842</v>
      </c>
      <c r="N218" s="53">
        <v>0</v>
      </c>
    </row>
    <row r="219" spans="1:14" x14ac:dyDescent="0.2">
      <c r="A219" s="32">
        <v>735</v>
      </c>
      <c r="B219" s="32" t="s">
        <v>236</v>
      </c>
      <c r="C219" s="15">
        <v>236304</v>
      </c>
      <c r="D219" s="15">
        <v>227920</v>
      </c>
      <c r="E219" s="53">
        <v>0</v>
      </c>
      <c r="F219" s="53">
        <v>8384</v>
      </c>
      <c r="G219" s="53">
        <v>4501793</v>
      </c>
      <c r="H219" s="53">
        <v>4342074</v>
      </c>
      <c r="I219" s="53">
        <v>159719</v>
      </c>
      <c r="J219" s="53">
        <v>0</v>
      </c>
      <c r="K219" s="53">
        <v>3553898</v>
      </c>
      <c r="L219" s="53">
        <v>3427811</v>
      </c>
      <c r="M219" s="53">
        <v>126087</v>
      </c>
      <c r="N219" s="53">
        <v>0</v>
      </c>
    </row>
    <row r="220" spans="1:14" x14ac:dyDescent="0.2">
      <c r="A220" s="32">
        <v>736</v>
      </c>
      <c r="B220" s="32" t="s">
        <v>237</v>
      </c>
      <c r="C220" s="15">
        <v>0</v>
      </c>
      <c r="D220" s="15">
        <v>0</v>
      </c>
      <c r="E220" s="53">
        <v>0</v>
      </c>
      <c r="F220" s="53">
        <v>0</v>
      </c>
      <c r="G220" s="53">
        <v>0</v>
      </c>
      <c r="H220" s="53">
        <v>0</v>
      </c>
      <c r="I220" s="53">
        <v>0</v>
      </c>
      <c r="J220" s="53">
        <v>0</v>
      </c>
      <c r="K220" s="53">
        <v>0</v>
      </c>
      <c r="L220" s="53">
        <v>0</v>
      </c>
      <c r="M220" s="53">
        <v>0</v>
      </c>
      <c r="N220" s="53">
        <v>0</v>
      </c>
    </row>
    <row r="221" spans="1:14" x14ac:dyDescent="0.2">
      <c r="A221" s="32">
        <v>737</v>
      </c>
      <c r="B221" s="32" t="s">
        <v>238</v>
      </c>
      <c r="C221" s="15">
        <v>116736</v>
      </c>
      <c r="D221" s="15">
        <v>112053</v>
      </c>
      <c r="E221" s="53">
        <v>0</v>
      </c>
      <c r="F221" s="53">
        <v>4683</v>
      </c>
      <c r="G221" s="53">
        <v>2223927</v>
      </c>
      <c r="H221" s="53">
        <v>2134718</v>
      </c>
      <c r="I221" s="53">
        <v>89209</v>
      </c>
      <c r="J221" s="53">
        <v>0</v>
      </c>
      <c r="K221" s="53">
        <v>1755659</v>
      </c>
      <c r="L221" s="53">
        <v>1685234</v>
      </c>
      <c r="M221" s="53">
        <v>70425</v>
      </c>
      <c r="N221" s="53">
        <v>0</v>
      </c>
    </row>
    <row r="222" spans="1:14" x14ac:dyDescent="0.2">
      <c r="A222" s="32">
        <v>738</v>
      </c>
      <c r="B222" s="32" t="s">
        <v>239</v>
      </c>
      <c r="C222" s="15">
        <v>59751</v>
      </c>
      <c r="D222" s="15">
        <v>6408</v>
      </c>
      <c r="E222" s="53">
        <v>0</v>
      </c>
      <c r="F222" s="53">
        <v>53343</v>
      </c>
      <c r="G222" s="53">
        <v>1138306</v>
      </c>
      <c r="H222" s="53">
        <v>122072</v>
      </c>
      <c r="I222" s="53">
        <v>1016234</v>
      </c>
      <c r="J222" s="53">
        <v>0</v>
      </c>
      <c r="K222" s="53">
        <v>898623</v>
      </c>
      <c r="L222" s="53">
        <v>96369</v>
      </c>
      <c r="M222" s="53">
        <v>802254</v>
      </c>
      <c r="N222" s="53">
        <v>0</v>
      </c>
    </row>
    <row r="223" spans="1:14" x14ac:dyDescent="0.2">
      <c r="A223" s="32">
        <v>739</v>
      </c>
      <c r="B223" s="32" t="s">
        <v>240</v>
      </c>
      <c r="C223" s="15">
        <v>88971</v>
      </c>
      <c r="D223" s="15">
        <v>90093</v>
      </c>
      <c r="E223" s="53">
        <v>1122</v>
      </c>
      <c r="F223" s="53">
        <v>0</v>
      </c>
      <c r="G223" s="53">
        <v>1694979</v>
      </c>
      <c r="H223" s="53">
        <v>1716351</v>
      </c>
      <c r="I223" s="53">
        <v>0</v>
      </c>
      <c r="J223" s="53">
        <v>21372</v>
      </c>
      <c r="K223" s="53">
        <v>1338084</v>
      </c>
      <c r="L223" s="53">
        <v>1354958</v>
      </c>
      <c r="M223" s="53">
        <v>0</v>
      </c>
      <c r="N223" s="53">
        <v>16874</v>
      </c>
    </row>
    <row r="224" spans="1:14" x14ac:dyDescent="0.2">
      <c r="A224" s="32">
        <v>740</v>
      </c>
      <c r="B224" s="32" t="s">
        <v>241</v>
      </c>
      <c r="C224" s="15">
        <v>0</v>
      </c>
      <c r="D224" s="15">
        <v>0</v>
      </c>
      <c r="E224" s="53">
        <v>0</v>
      </c>
      <c r="F224" s="53">
        <v>0</v>
      </c>
      <c r="G224" s="53">
        <v>0</v>
      </c>
      <c r="H224" s="53">
        <v>0</v>
      </c>
      <c r="I224" s="53">
        <v>0</v>
      </c>
      <c r="J224" s="53">
        <v>0</v>
      </c>
      <c r="K224" s="53">
        <v>0</v>
      </c>
      <c r="L224" s="53">
        <v>0</v>
      </c>
      <c r="M224" s="53">
        <v>0</v>
      </c>
      <c r="N224" s="53">
        <v>0</v>
      </c>
    </row>
    <row r="225" spans="1:14" x14ac:dyDescent="0.2">
      <c r="A225" s="32">
        <v>741</v>
      </c>
      <c r="B225" s="32" t="s">
        <v>242</v>
      </c>
      <c r="C225" s="15">
        <v>233220</v>
      </c>
      <c r="D225" s="15">
        <v>222288</v>
      </c>
      <c r="E225" s="53">
        <v>0</v>
      </c>
      <c r="F225" s="53">
        <v>10932</v>
      </c>
      <c r="G225" s="53">
        <v>4443058</v>
      </c>
      <c r="H225" s="53">
        <v>4234779</v>
      </c>
      <c r="I225" s="53">
        <v>208279</v>
      </c>
      <c r="J225" s="53">
        <v>0</v>
      </c>
      <c r="K225" s="53">
        <v>3507532</v>
      </c>
      <c r="L225" s="53">
        <v>3343108</v>
      </c>
      <c r="M225" s="53">
        <v>164424</v>
      </c>
      <c r="N225" s="53">
        <v>0</v>
      </c>
    </row>
    <row r="226" spans="1:14" x14ac:dyDescent="0.2">
      <c r="A226" s="32">
        <v>742</v>
      </c>
      <c r="B226" s="32" t="s">
        <v>243</v>
      </c>
      <c r="C226" s="15">
        <v>60013</v>
      </c>
      <c r="D226" s="15">
        <v>63939</v>
      </c>
      <c r="E226" s="53">
        <v>3926</v>
      </c>
      <c r="F226" s="53">
        <v>0</v>
      </c>
      <c r="G226" s="53">
        <v>1143309</v>
      </c>
      <c r="H226" s="53">
        <v>1218098</v>
      </c>
      <c r="I226" s="53">
        <v>0</v>
      </c>
      <c r="J226" s="53">
        <v>74789</v>
      </c>
      <c r="K226" s="53">
        <v>902576</v>
      </c>
      <c r="L226" s="53">
        <v>961616</v>
      </c>
      <c r="M226" s="53">
        <v>0</v>
      </c>
      <c r="N226" s="53">
        <v>59040</v>
      </c>
    </row>
    <row r="227" spans="1:14" x14ac:dyDescent="0.2">
      <c r="A227" s="32">
        <v>743</v>
      </c>
      <c r="B227" s="32" t="s">
        <v>244</v>
      </c>
      <c r="C227" s="15">
        <v>151446</v>
      </c>
      <c r="D227" s="15">
        <v>153686</v>
      </c>
      <c r="E227" s="53">
        <v>2240</v>
      </c>
      <c r="F227" s="53">
        <v>0</v>
      </c>
      <c r="G227" s="53">
        <v>2885186</v>
      </c>
      <c r="H227" s="53">
        <v>2927862</v>
      </c>
      <c r="I227" s="53">
        <v>0</v>
      </c>
      <c r="J227" s="53">
        <v>42676</v>
      </c>
      <c r="K227" s="53">
        <v>2277685</v>
      </c>
      <c r="L227" s="53">
        <v>2311374</v>
      </c>
      <c r="M227" s="53">
        <v>0</v>
      </c>
      <c r="N227" s="53">
        <v>33689</v>
      </c>
    </row>
    <row r="228" spans="1:14" x14ac:dyDescent="0.2">
      <c r="A228" s="32">
        <v>744</v>
      </c>
      <c r="B228" s="32" t="s">
        <v>245</v>
      </c>
      <c r="C228" s="15">
        <v>0</v>
      </c>
      <c r="D228" s="15">
        <v>0</v>
      </c>
      <c r="E228" s="53">
        <v>0</v>
      </c>
      <c r="F228" s="53">
        <v>0</v>
      </c>
      <c r="G228" s="53">
        <v>0</v>
      </c>
      <c r="H228" s="53">
        <v>0</v>
      </c>
      <c r="I228" s="53">
        <v>0</v>
      </c>
      <c r="J228" s="53">
        <v>0</v>
      </c>
      <c r="K228" s="53">
        <v>0</v>
      </c>
      <c r="L228" s="53">
        <v>0</v>
      </c>
      <c r="M228" s="53">
        <v>0</v>
      </c>
      <c r="N228" s="53">
        <v>0</v>
      </c>
    </row>
    <row r="229" spans="1:14" x14ac:dyDescent="0.2">
      <c r="A229" s="32">
        <v>745</v>
      </c>
      <c r="B229" s="32" t="s">
        <v>246</v>
      </c>
      <c r="C229" s="15">
        <v>192465</v>
      </c>
      <c r="D229" s="15">
        <v>188381</v>
      </c>
      <c r="E229" s="53">
        <v>0</v>
      </c>
      <c r="F229" s="53">
        <v>4084</v>
      </c>
      <c r="G229" s="53">
        <v>3666633</v>
      </c>
      <c r="H229" s="53">
        <v>3588835</v>
      </c>
      <c r="I229" s="53">
        <v>77798</v>
      </c>
      <c r="J229" s="53">
        <v>0</v>
      </c>
      <c r="K229" s="53">
        <v>2894591</v>
      </c>
      <c r="L229" s="53">
        <v>2833174</v>
      </c>
      <c r="M229" s="53">
        <v>61417</v>
      </c>
      <c r="N229" s="53">
        <v>0</v>
      </c>
    </row>
    <row r="230" spans="1:14" x14ac:dyDescent="0.2">
      <c r="A230" s="32">
        <v>747</v>
      </c>
      <c r="B230" s="32" t="s">
        <v>247</v>
      </c>
      <c r="C230" s="15">
        <v>120664</v>
      </c>
      <c r="D230" s="15">
        <v>126276</v>
      </c>
      <c r="E230" s="53">
        <v>5612</v>
      </c>
      <c r="F230" s="53">
        <v>0</v>
      </c>
      <c r="G230" s="53">
        <v>2298757</v>
      </c>
      <c r="H230" s="53">
        <v>2405672</v>
      </c>
      <c r="I230" s="53">
        <v>0</v>
      </c>
      <c r="J230" s="53">
        <v>106915</v>
      </c>
      <c r="K230" s="53">
        <v>1814732</v>
      </c>
      <c r="L230" s="53">
        <v>1899136</v>
      </c>
      <c r="M230" s="53">
        <v>0</v>
      </c>
      <c r="N230" s="53">
        <v>84404</v>
      </c>
    </row>
    <row r="231" spans="1:14" x14ac:dyDescent="0.2">
      <c r="A231" s="32">
        <v>748</v>
      </c>
      <c r="B231" s="32" t="s">
        <v>248</v>
      </c>
      <c r="C231" s="15">
        <v>66022</v>
      </c>
      <c r="D231" s="15">
        <v>69370</v>
      </c>
      <c r="E231" s="53">
        <v>3348</v>
      </c>
      <c r="F231" s="53">
        <v>0</v>
      </c>
      <c r="G231" s="53">
        <v>1257784</v>
      </c>
      <c r="H231" s="53">
        <v>1321552</v>
      </c>
      <c r="I231" s="53">
        <v>0</v>
      </c>
      <c r="J231" s="53">
        <v>63768</v>
      </c>
      <c r="K231" s="53">
        <v>992945</v>
      </c>
      <c r="L231" s="53">
        <v>1043288</v>
      </c>
      <c r="M231" s="53">
        <v>0</v>
      </c>
      <c r="N231" s="53">
        <v>50343</v>
      </c>
    </row>
    <row r="232" spans="1:14" x14ac:dyDescent="0.2">
      <c r="A232" s="32">
        <v>749</v>
      </c>
      <c r="B232" s="32" t="s">
        <v>249</v>
      </c>
      <c r="C232" s="15">
        <v>170123</v>
      </c>
      <c r="D232" s="15">
        <v>170063</v>
      </c>
      <c r="E232" s="53">
        <v>0</v>
      </c>
      <c r="F232" s="53">
        <v>60</v>
      </c>
      <c r="G232" s="53">
        <v>3240999</v>
      </c>
      <c r="H232" s="53">
        <v>3239847</v>
      </c>
      <c r="I232" s="53">
        <v>1152</v>
      </c>
      <c r="J232" s="53">
        <v>0</v>
      </c>
      <c r="K232" s="53">
        <v>2558581</v>
      </c>
      <c r="L232" s="53">
        <v>2557668</v>
      </c>
      <c r="M232" s="53">
        <v>913</v>
      </c>
      <c r="N232" s="53">
        <v>0</v>
      </c>
    </row>
    <row r="233" spans="1:14" x14ac:dyDescent="0.2">
      <c r="A233" s="32">
        <v>750</v>
      </c>
      <c r="B233" s="32" t="s">
        <v>250</v>
      </c>
      <c r="C233" s="15">
        <v>0</v>
      </c>
      <c r="D233" s="15">
        <v>0</v>
      </c>
      <c r="E233" s="53">
        <v>0</v>
      </c>
      <c r="F233" s="53">
        <v>0</v>
      </c>
      <c r="G233" s="53">
        <v>0</v>
      </c>
      <c r="H233" s="53">
        <v>0</v>
      </c>
      <c r="I233" s="53">
        <v>0</v>
      </c>
      <c r="J233" s="53">
        <v>0</v>
      </c>
      <c r="K233" s="53">
        <v>0</v>
      </c>
      <c r="L233" s="53">
        <v>0</v>
      </c>
      <c r="M233" s="53">
        <v>0</v>
      </c>
      <c r="N233" s="53">
        <v>0</v>
      </c>
    </row>
    <row r="234" spans="1:14" x14ac:dyDescent="0.2">
      <c r="A234" s="32">
        <v>751</v>
      </c>
      <c r="B234" s="32" t="s">
        <v>251</v>
      </c>
      <c r="C234" s="15">
        <v>4058</v>
      </c>
      <c r="D234" s="15">
        <v>4561</v>
      </c>
      <c r="E234" s="53">
        <v>503</v>
      </c>
      <c r="F234" s="53">
        <v>0</v>
      </c>
      <c r="G234" s="53">
        <v>77300</v>
      </c>
      <c r="H234" s="53">
        <v>86894</v>
      </c>
      <c r="I234" s="53">
        <v>0</v>
      </c>
      <c r="J234" s="53">
        <v>9594</v>
      </c>
      <c r="K234" s="53">
        <v>61024</v>
      </c>
      <c r="L234" s="53">
        <v>68598</v>
      </c>
      <c r="M234" s="53">
        <v>0</v>
      </c>
      <c r="N234" s="53">
        <v>7574</v>
      </c>
    </row>
    <row r="235" spans="1:14" x14ac:dyDescent="0.2">
      <c r="A235" s="32">
        <v>752</v>
      </c>
      <c r="B235" s="32" t="s">
        <v>252</v>
      </c>
      <c r="C235" s="15">
        <v>266969</v>
      </c>
      <c r="D235" s="15">
        <v>273088</v>
      </c>
      <c r="E235" s="53">
        <v>6119</v>
      </c>
      <c r="F235" s="53">
        <v>0</v>
      </c>
      <c r="G235" s="53">
        <v>5085991</v>
      </c>
      <c r="H235" s="53">
        <v>5202573</v>
      </c>
      <c r="I235" s="53">
        <v>0</v>
      </c>
      <c r="J235" s="53">
        <v>116582</v>
      </c>
      <c r="K235" s="53">
        <v>4015091</v>
      </c>
      <c r="L235" s="53">
        <v>4107124</v>
      </c>
      <c r="M235" s="53">
        <v>0</v>
      </c>
      <c r="N235" s="53">
        <v>92033</v>
      </c>
    </row>
    <row r="236" spans="1:14" x14ac:dyDescent="0.2">
      <c r="A236" s="32">
        <v>753</v>
      </c>
      <c r="B236" s="32" t="s">
        <v>253</v>
      </c>
      <c r="C236" s="15">
        <v>208937</v>
      </c>
      <c r="D236" s="15">
        <v>192986</v>
      </c>
      <c r="E236" s="53">
        <v>0</v>
      </c>
      <c r="F236" s="53">
        <v>15951</v>
      </c>
      <c r="G236" s="53">
        <v>3980443</v>
      </c>
      <c r="H236" s="53">
        <v>3676560</v>
      </c>
      <c r="I236" s="53">
        <v>303883</v>
      </c>
      <c r="J236" s="53">
        <v>0</v>
      </c>
      <c r="K236" s="53">
        <v>3142325</v>
      </c>
      <c r="L236" s="53">
        <v>2902427</v>
      </c>
      <c r="M236" s="53">
        <v>239898</v>
      </c>
      <c r="N236" s="53">
        <v>0</v>
      </c>
    </row>
    <row r="237" spans="1:14" x14ac:dyDescent="0.2">
      <c r="A237" s="32">
        <v>754</v>
      </c>
      <c r="B237" s="32" t="s">
        <v>254</v>
      </c>
      <c r="C237" s="15">
        <v>137864</v>
      </c>
      <c r="D237" s="15">
        <v>153062</v>
      </c>
      <c r="E237" s="53">
        <v>15198</v>
      </c>
      <c r="F237" s="53">
        <v>0</v>
      </c>
      <c r="G237" s="53">
        <v>2626430</v>
      </c>
      <c r="H237" s="53">
        <v>2915967</v>
      </c>
      <c r="I237" s="53">
        <v>0</v>
      </c>
      <c r="J237" s="53">
        <v>289537</v>
      </c>
      <c r="K237" s="53">
        <v>2073413</v>
      </c>
      <c r="L237" s="53">
        <v>2301984</v>
      </c>
      <c r="M237" s="53">
        <v>0</v>
      </c>
      <c r="N237" s="53">
        <v>228571</v>
      </c>
    </row>
    <row r="238" spans="1:14" x14ac:dyDescent="0.2">
      <c r="A238" s="32">
        <v>756</v>
      </c>
      <c r="B238" s="32" t="s">
        <v>255</v>
      </c>
      <c r="C238" s="15">
        <v>288729</v>
      </c>
      <c r="D238" s="15">
        <v>293816</v>
      </c>
      <c r="E238" s="53">
        <v>5087</v>
      </c>
      <c r="F238" s="53">
        <v>0</v>
      </c>
      <c r="G238" s="53">
        <v>5500541</v>
      </c>
      <c r="H238" s="53">
        <v>5597448</v>
      </c>
      <c r="I238" s="53">
        <v>0</v>
      </c>
      <c r="J238" s="53">
        <v>96907</v>
      </c>
      <c r="K238" s="53">
        <v>4342353</v>
      </c>
      <c r="L238" s="53">
        <v>4418855</v>
      </c>
      <c r="M238" s="53">
        <v>0</v>
      </c>
      <c r="N238" s="53">
        <v>76502</v>
      </c>
    </row>
    <row r="239" spans="1:14" x14ac:dyDescent="0.2">
      <c r="A239" s="32">
        <v>757</v>
      </c>
      <c r="B239" s="32" t="s">
        <v>256</v>
      </c>
      <c r="C239" s="15">
        <v>73159</v>
      </c>
      <c r="D239" s="15">
        <v>75381</v>
      </c>
      <c r="E239" s="53">
        <v>2222</v>
      </c>
      <c r="F239" s="53">
        <v>0</v>
      </c>
      <c r="G239" s="53">
        <v>1393736</v>
      </c>
      <c r="H239" s="53">
        <v>1436075</v>
      </c>
      <c r="I239" s="53">
        <v>0</v>
      </c>
      <c r="J239" s="53">
        <v>42339</v>
      </c>
      <c r="K239" s="53">
        <v>1100271</v>
      </c>
      <c r="L239" s="53">
        <v>1133696</v>
      </c>
      <c r="M239" s="53">
        <v>0</v>
      </c>
      <c r="N239" s="53">
        <v>33425</v>
      </c>
    </row>
    <row r="240" spans="1:14" x14ac:dyDescent="0.2">
      <c r="A240" s="32">
        <v>759</v>
      </c>
      <c r="B240" s="32" t="s">
        <v>257</v>
      </c>
      <c r="C240" s="15">
        <v>0</v>
      </c>
      <c r="D240" s="15">
        <v>0</v>
      </c>
      <c r="E240" s="53">
        <v>0</v>
      </c>
      <c r="F240" s="53">
        <v>0</v>
      </c>
      <c r="G240" s="53">
        <v>0</v>
      </c>
      <c r="H240" s="53">
        <v>0</v>
      </c>
      <c r="I240" s="53">
        <v>0</v>
      </c>
      <c r="J240" s="53">
        <v>0</v>
      </c>
      <c r="K240" s="53">
        <v>0</v>
      </c>
      <c r="L240" s="53">
        <v>0</v>
      </c>
      <c r="M240" s="53">
        <v>0</v>
      </c>
      <c r="N240" s="53">
        <v>0</v>
      </c>
    </row>
    <row r="241" spans="1:14" x14ac:dyDescent="0.2">
      <c r="A241" s="32">
        <v>760</v>
      </c>
      <c r="B241" s="32" t="s">
        <v>258</v>
      </c>
      <c r="C241" s="15">
        <v>0</v>
      </c>
      <c r="D241" s="15">
        <v>0</v>
      </c>
      <c r="E241" s="53">
        <v>0</v>
      </c>
      <c r="F241" s="53">
        <v>0</v>
      </c>
      <c r="G241" s="53">
        <v>0</v>
      </c>
      <c r="H241" s="53">
        <v>0</v>
      </c>
      <c r="I241" s="53">
        <v>0</v>
      </c>
      <c r="J241" s="53">
        <v>0</v>
      </c>
      <c r="K241" s="53">
        <v>0</v>
      </c>
      <c r="L241" s="53">
        <v>0</v>
      </c>
      <c r="M241" s="53">
        <v>0</v>
      </c>
      <c r="N241" s="53">
        <v>0</v>
      </c>
    </row>
    <row r="242" spans="1:14" x14ac:dyDescent="0.2">
      <c r="A242" s="32">
        <v>761</v>
      </c>
      <c r="B242" s="32" t="s">
        <v>259</v>
      </c>
      <c r="C242" s="15">
        <v>71231</v>
      </c>
      <c r="D242" s="15">
        <v>69343</v>
      </c>
      <c r="E242" s="53">
        <v>0</v>
      </c>
      <c r="F242" s="53">
        <v>1888</v>
      </c>
      <c r="G242" s="53">
        <v>1357007</v>
      </c>
      <c r="H242" s="53">
        <v>1321048</v>
      </c>
      <c r="I242" s="53">
        <v>35959</v>
      </c>
      <c r="J242" s="53">
        <v>0</v>
      </c>
      <c r="K242" s="53">
        <v>1071276</v>
      </c>
      <c r="L242" s="53">
        <v>1042890</v>
      </c>
      <c r="M242" s="53">
        <v>28386</v>
      </c>
      <c r="N242" s="53">
        <v>0</v>
      </c>
    </row>
    <row r="243" spans="1:14" x14ac:dyDescent="0.2">
      <c r="A243" s="32">
        <v>762</v>
      </c>
      <c r="B243" s="32" t="s">
        <v>260</v>
      </c>
      <c r="C243" s="15">
        <v>0</v>
      </c>
      <c r="D243" s="15">
        <v>0</v>
      </c>
      <c r="E243" s="53">
        <v>0</v>
      </c>
      <c r="F243" s="53">
        <v>0</v>
      </c>
      <c r="G243" s="53">
        <v>0</v>
      </c>
      <c r="H243" s="53">
        <v>0</v>
      </c>
      <c r="I243" s="53">
        <v>0</v>
      </c>
      <c r="J243" s="53">
        <v>0</v>
      </c>
      <c r="K243" s="53">
        <v>0</v>
      </c>
      <c r="L243" s="53">
        <v>0</v>
      </c>
      <c r="M243" s="53">
        <v>0</v>
      </c>
      <c r="N243" s="53">
        <v>0</v>
      </c>
    </row>
    <row r="244" spans="1:14" x14ac:dyDescent="0.2">
      <c r="A244" s="32">
        <v>765</v>
      </c>
      <c r="B244" s="32" t="s">
        <v>261</v>
      </c>
      <c r="C244" s="15">
        <v>791675</v>
      </c>
      <c r="D244" s="15">
        <v>808138</v>
      </c>
      <c r="E244" s="53">
        <v>16463</v>
      </c>
      <c r="F244" s="53">
        <v>0</v>
      </c>
      <c r="G244" s="53">
        <v>15082115</v>
      </c>
      <c r="H244" s="53">
        <v>15395749</v>
      </c>
      <c r="I244" s="53">
        <v>0</v>
      </c>
      <c r="J244" s="53">
        <v>313634</v>
      </c>
      <c r="K244" s="53">
        <v>11906439</v>
      </c>
      <c r="L244" s="53">
        <v>12154036</v>
      </c>
      <c r="M244" s="53">
        <v>0</v>
      </c>
      <c r="N244" s="53">
        <v>247597</v>
      </c>
    </row>
    <row r="245" spans="1:14" x14ac:dyDescent="0.2">
      <c r="A245" s="32">
        <v>766</v>
      </c>
      <c r="B245" s="32" t="s">
        <v>262</v>
      </c>
      <c r="C245" s="15">
        <v>3832</v>
      </c>
      <c r="D245" s="15">
        <v>3208</v>
      </c>
      <c r="E245" s="53">
        <v>0</v>
      </c>
      <c r="F245" s="53">
        <v>624</v>
      </c>
      <c r="G245" s="53">
        <v>72995</v>
      </c>
      <c r="H245" s="53">
        <v>61116</v>
      </c>
      <c r="I245" s="53">
        <v>11879</v>
      </c>
      <c r="J245" s="53">
        <v>0</v>
      </c>
      <c r="K245" s="53">
        <v>57625</v>
      </c>
      <c r="L245" s="53">
        <v>48247</v>
      </c>
      <c r="M245" s="53">
        <v>9378</v>
      </c>
      <c r="N245" s="53">
        <v>0</v>
      </c>
    </row>
    <row r="246" spans="1:14" x14ac:dyDescent="0.2">
      <c r="A246" s="32">
        <v>767</v>
      </c>
      <c r="B246" s="32" t="s">
        <v>263</v>
      </c>
      <c r="C246" s="15">
        <v>636668</v>
      </c>
      <c r="D246" s="15">
        <v>642868</v>
      </c>
      <c r="E246" s="53">
        <v>6200</v>
      </c>
      <c r="F246" s="53">
        <v>0</v>
      </c>
      <c r="G246" s="53">
        <v>12129083</v>
      </c>
      <c r="H246" s="53">
        <v>12247210</v>
      </c>
      <c r="I246" s="53">
        <v>0</v>
      </c>
      <c r="J246" s="53">
        <v>118127</v>
      </c>
      <c r="K246" s="53">
        <v>9575197</v>
      </c>
      <c r="L246" s="53">
        <v>9668450</v>
      </c>
      <c r="M246" s="53">
        <v>0</v>
      </c>
      <c r="N246" s="53">
        <v>93253</v>
      </c>
    </row>
    <row r="247" spans="1:14" x14ac:dyDescent="0.2">
      <c r="A247" s="32">
        <v>768</v>
      </c>
      <c r="B247" s="32" t="s">
        <v>264</v>
      </c>
      <c r="C247" s="15">
        <v>159401</v>
      </c>
      <c r="D247" s="15">
        <v>157027</v>
      </c>
      <c r="E247" s="53">
        <v>0</v>
      </c>
      <c r="F247" s="53">
        <v>2374</v>
      </c>
      <c r="G247" s="53">
        <v>3036737</v>
      </c>
      <c r="H247" s="53">
        <v>2991506</v>
      </c>
      <c r="I247" s="53">
        <v>45231</v>
      </c>
      <c r="J247" s="53">
        <v>0</v>
      </c>
      <c r="K247" s="53">
        <v>2397323</v>
      </c>
      <c r="L247" s="53">
        <v>2361617</v>
      </c>
      <c r="M247" s="53">
        <v>35706</v>
      </c>
      <c r="N247" s="53">
        <v>0</v>
      </c>
    </row>
    <row r="248" spans="1:14" x14ac:dyDescent="0.2">
      <c r="A248" s="32">
        <v>769</v>
      </c>
      <c r="B248" s="32" t="s">
        <v>265</v>
      </c>
      <c r="C248" s="15">
        <v>362369</v>
      </c>
      <c r="D248" s="15">
        <v>350394</v>
      </c>
      <c r="E248" s="53">
        <v>0</v>
      </c>
      <c r="F248" s="53">
        <v>11975</v>
      </c>
      <c r="G248" s="53">
        <v>6903453</v>
      </c>
      <c r="H248" s="53">
        <v>6675322</v>
      </c>
      <c r="I248" s="53">
        <v>228131</v>
      </c>
      <c r="J248" s="53">
        <v>0</v>
      </c>
      <c r="K248" s="53">
        <v>5449868</v>
      </c>
      <c r="L248" s="53">
        <v>5269773</v>
      </c>
      <c r="M248" s="53">
        <v>180095</v>
      </c>
      <c r="N248" s="53">
        <v>0</v>
      </c>
    </row>
    <row r="249" spans="1:14" x14ac:dyDescent="0.2">
      <c r="A249" s="32">
        <v>770</v>
      </c>
      <c r="B249" s="32" t="s">
        <v>266</v>
      </c>
      <c r="C249" s="15">
        <v>164628</v>
      </c>
      <c r="D249" s="15">
        <v>161176</v>
      </c>
      <c r="E249" s="53">
        <v>0</v>
      </c>
      <c r="F249" s="53">
        <v>3452</v>
      </c>
      <c r="G249" s="53">
        <v>3136302</v>
      </c>
      <c r="H249" s="53">
        <v>3070543</v>
      </c>
      <c r="I249" s="53">
        <v>65759</v>
      </c>
      <c r="J249" s="53">
        <v>0</v>
      </c>
      <c r="K249" s="53">
        <v>2475925</v>
      </c>
      <c r="L249" s="53">
        <v>2424013</v>
      </c>
      <c r="M249" s="53">
        <v>51912</v>
      </c>
      <c r="N249" s="53">
        <v>0</v>
      </c>
    </row>
    <row r="250" spans="1:14" x14ac:dyDescent="0.2">
      <c r="A250" s="32">
        <v>771</v>
      </c>
      <c r="B250" s="32" t="s">
        <v>267</v>
      </c>
      <c r="C250" s="15">
        <v>99853</v>
      </c>
      <c r="D250" s="15">
        <v>98172</v>
      </c>
      <c r="E250" s="53">
        <v>0</v>
      </c>
      <c r="F250" s="53">
        <v>1681</v>
      </c>
      <c r="G250" s="53">
        <v>1902295</v>
      </c>
      <c r="H250" s="53">
        <v>1870267</v>
      </c>
      <c r="I250" s="53">
        <v>32028</v>
      </c>
      <c r="J250" s="53">
        <v>0</v>
      </c>
      <c r="K250" s="53">
        <v>1501751</v>
      </c>
      <c r="L250" s="53">
        <v>1476466</v>
      </c>
      <c r="M250" s="53">
        <v>25285</v>
      </c>
      <c r="N250" s="53">
        <v>0</v>
      </c>
    </row>
    <row r="251" spans="1:14" x14ac:dyDescent="0.2">
      <c r="A251" s="32">
        <v>772</v>
      </c>
      <c r="B251" s="32" t="s">
        <v>268</v>
      </c>
      <c r="C251" s="15">
        <v>183050</v>
      </c>
      <c r="D251" s="15">
        <v>175992</v>
      </c>
      <c r="E251" s="53">
        <v>0</v>
      </c>
      <c r="F251" s="53">
        <v>7058</v>
      </c>
      <c r="G251" s="53">
        <v>3487260</v>
      </c>
      <c r="H251" s="53">
        <v>3352797</v>
      </c>
      <c r="I251" s="53">
        <v>134463</v>
      </c>
      <c r="J251" s="53">
        <v>0</v>
      </c>
      <c r="K251" s="53">
        <v>2752988</v>
      </c>
      <c r="L251" s="53">
        <v>2646835</v>
      </c>
      <c r="M251" s="53">
        <v>106153</v>
      </c>
      <c r="N251" s="53">
        <v>0</v>
      </c>
    </row>
    <row r="252" spans="1:14" x14ac:dyDescent="0.2">
      <c r="A252" s="32">
        <v>773</v>
      </c>
      <c r="B252" s="32" t="s">
        <v>269</v>
      </c>
      <c r="C252" s="15">
        <v>124041</v>
      </c>
      <c r="D252" s="15">
        <v>120414</v>
      </c>
      <c r="E252" s="53">
        <v>0</v>
      </c>
      <c r="F252" s="53">
        <v>3627</v>
      </c>
      <c r="G252" s="53">
        <v>2363084</v>
      </c>
      <c r="H252" s="53">
        <v>2293989</v>
      </c>
      <c r="I252" s="53">
        <v>69095</v>
      </c>
      <c r="J252" s="53">
        <v>0</v>
      </c>
      <c r="K252" s="53">
        <v>1865516</v>
      </c>
      <c r="L252" s="53">
        <v>1810969</v>
      </c>
      <c r="M252" s="53">
        <v>54547</v>
      </c>
      <c r="N252" s="53">
        <v>0</v>
      </c>
    </row>
    <row r="253" spans="1:14" x14ac:dyDescent="0.2">
      <c r="A253" s="32">
        <v>774</v>
      </c>
      <c r="B253" s="32" t="s">
        <v>270</v>
      </c>
      <c r="C253" s="15">
        <v>135218</v>
      </c>
      <c r="D253" s="15">
        <v>132807</v>
      </c>
      <c r="E253" s="53">
        <v>0</v>
      </c>
      <c r="F253" s="53">
        <v>2411</v>
      </c>
      <c r="G253" s="53">
        <v>2576015</v>
      </c>
      <c r="H253" s="53">
        <v>2530087</v>
      </c>
      <c r="I253" s="53">
        <v>45928</v>
      </c>
      <c r="J253" s="53">
        <v>0</v>
      </c>
      <c r="K253" s="53">
        <v>2033612</v>
      </c>
      <c r="L253" s="53">
        <v>1997355</v>
      </c>
      <c r="M253" s="53">
        <v>36257</v>
      </c>
      <c r="N253" s="53">
        <v>0</v>
      </c>
    </row>
    <row r="254" spans="1:14" x14ac:dyDescent="0.2">
      <c r="A254" s="32">
        <v>775</v>
      </c>
      <c r="B254" s="32" t="s">
        <v>271</v>
      </c>
      <c r="C254" s="15">
        <v>143484</v>
      </c>
      <c r="D254" s="15">
        <v>138044</v>
      </c>
      <c r="E254" s="53">
        <v>0</v>
      </c>
      <c r="F254" s="53">
        <v>5440</v>
      </c>
      <c r="G254" s="53">
        <v>2733505</v>
      </c>
      <c r="H254" s="53">
        <v>2629852</v>
      </c>
      <c r="I254" s="53">
        <v>103653</v>
      </c>
      <c r="J254" s="53">
        <v>0</v>
      </c>
      <c r="K254" s="53">
        <v>2157942</v>
      </c>
      <c r="L254" s="53">
        <v>2076113</v>
      </c>
      <c r="M254" s="53">
        <v>81829</v>
      </c>
      <c r="N254" s="53">
        <v>0</v>
      </c>
    </row>
    <row r="255" spans="1:14" x14ac:dyDescent="0.2">
      <c r="A255" s="32">
        <v>776</v>
      </c>
      <c r="B255" s="32" t="s">
        <v>272</v>
      </c>
      <c r="C255" s="15">
        <v>142789</v>
      </c>
      <c r="D255" s="15">
        <v>142166</v>
      </c>
      <c r="E255" s="53">
        <v>0</v>
      </c>
      <c r="F255" s="53">
        <v>623</v>
      </c>
      <c r="G255" s="53">
        <v>2720258</v>
      </c>
      <c r="H255" s="53">
        <v>2708381</v>
      </c>
      <c r="I255" s="53">
        <v>11877</v>
      </c>
      <c r="J255" s="53">
        <v>0</v>
      </c>
      <c r="K255" s="53">
        <v>2147484</v>
      </c>
      <c r="L255" s="53">
        <v>2138107</v>
      </c>
      <c r="M255" s="53">
        <v>9377</v>
      </c>
      <c r="N255" s="53">
        <v>0</v>
      </c>
    </row>
    <row r="256" spans="1:14" x14ac:dyDescent="0.2">
      <c r="A256" s="32">
        <v>777</v>
      </c>
      <c r="B256" s="32" t="s">
        <v>273</v>
      </c>
      <c r="C256" s="15">
        <v>728253</v>
      </c>
      <c r="D256" s="15">
        <v>713053</v>
      </c>
      <c r="E256" s="53">
        <v>0</v>
      </c>
      <c r="F256" s="53">
        <v>15200</v>
      </c>
      <c r="G256" s="53">
        <v>13873875</v>
      </c>
      <c r="H256" s="53">
        <v>13584300</v>
      </c>
      <c r="I256" s="53">
        <v>289575</v>
      </c>
      <c r="J256" s="53">
        <v>0</v>
      </c>
      <c r="K256" s="53">
        <v>10952606</v>
      </c>
      <c r="L256" s="53">
        <v>10724003</v>
      </c>
      <c r="M256" s="53">
        <v>228603</v>
      </c>
      <c r="N256" s="53">
        <v>0</v>
      </c>
    </row>
    <row r="257" spans="1:14" x14ac:dyDescent="0.2">
      <c r="A257" s="32">
        <v>778</v>
      </c>
      <c r="B257" s="32" t="s">
        <v>274</v>
      </c>
      <c r="C257" s="15">
        <v>159635</v>
      </c>
      <c r="D257" s="15">
        <v>160813</v>
      </c>
      <c r="E257" s="53">
        <v>1178</v>
      </c>
      <c r="F257" s="53">
        <v>0</v>
      </c>
      <c r="G257" s="53">
        <v>3041192</v>
      </c>
      <c r="H257" s="53">
        <v>3063630</v>
      </c>
      <c r="I257" s="53">
        <v>0</v>
      </c>
      <c r="J257" s="53">
        <v>22438</v>
      </c>
      <c r="K257" s="53">
        <v>2400842</v>
      </c>
      <c r="L257" s="53">
        <v>2418555</v>
      </c>
      <c r="M257" s="53">
        <v>0</v>
      </c>
      <c r="N257" s="53">
        <v>17713</v>
      </c>
    </row>
    <row r="258" spans="1:14" x14ac:dyDescent="0.2">
      <c r="A258" s="32">
        <v>785</v>
      </c>
      <c r="B258" s="32" t="s">
        <v>275</v>
      </c>
      <c r="C258" s="15">
        <v>177953</v>
      </c>
      <c r="D258" s="15">
        <v>179044</v>
      </c>
      <c r="E258" s="53">
        <v>1091</v>
      </c>
      <c r="F258" s="53">
        <v>0</v>
      </c>
      <c r="G258" s="53">
        <v>3390155</v>
      </c>
      <c r="H258" s="53">
        <v>3410951</v>
      </c>
      <c r="I258" s="53">
        <v>0</v>
      </c>
      <c r="J258" s="53">
        <v>20796</v>
      </c>
      <c r="K258" s="53">
        <v>2676329</v>
      </c>
      <c r="L258" s="53">
        <v>2692744</v>
      </c>
      <c r="M258" s="53">
        <v>0</v>
      </c>
      <c r="N258" s="53">
        <v>16415</v>
      </c>
    </row>
    <row r="259" spans="1:14" x14ac:dyDescent="0.2">
      <c r="A259" s="32">
        <v>786</v>
      </c>
      <c r="B259" s="32" t="s">
        <v>276</v>
      </c>
      <c r="C259" s="15">
        <v>0</v>
      </c>
      <c r="D259" s="15">
        <v>0</v>
      </c>
      <c r="E259" s="53">
        <v>0</v>
      </c>
      <c r="F259" s="53">
        <v>0</v>
      </c>
      <c r="G259" s="53">
        <v>0</v>
      </c>
      <c r="H259" s="53">
        <v>0</v>
      </c>
      <c r="I259" s="53">
        <v>0</v>
      </c>
      <c r="J259" s="53">
        <v>0</v>
      </c>
      <c r="K259" s="53">
        <v>0</v>
      </c>
      <c r="L259" s="53">
        <v>0</v>
      </c>
      <c r="M259" s="53">
        <v>0</v>
      </c>
      <c r="N259" s="53">
        <v>0</v>
      </c>
    </row>
    <row r="260" spans="1:14" x14ac:dyDescent="0.2">
      <c r="A260" s="32">
        <v>794</v>
      </c>
      <c r="B260" s="32" t="s">
        <v>277</v>
      </c>
      <c r="C260" s="15">
        <v>173169</v>
      </c>
      <c r="D260" s="15">
        <v>193299</v>
      </c>
      <c r="E260" s="53">
        <v>20130</v>
      </c>
      <c r="F260" s="53">
        <v>0</v>
      </c>
      <c r="G260" s="53">
        <v>3299021</v>
      </c>
      <c r="H260" s="53">
        <v>3682527</v>
      </c>
      <c r="I260" s="53">
        <v>0</v>
      </c>
      <c r="J260" s="53">
        <v>383506</v>
      </c>
      <c r="K260" s="53">
        <v>2604385</v>
      </c>
      <c r="L260" s="53">
        <v>2907138</v>
      </c>
      <c r="M260" s="53">
        <v>0</v>
      </c>
      <c r="N260" s="53">
        <v>302753</v>
      </c>
    </row>
    <row r="261" spans="1:14" x14ac:dyDescent="0.2">
      <c r="A261" s="32">
        <v>820</v>
      </c>
      <c r="B261" s="32" t="s">
        <v>278</v>
      </c>
      <c r="C261" s="15">
        <v>0</v>
      </c>
      <c r="D261" s="15">
        <v>0</v>
      </c>
      <c r="E261" s="53">
        <v>0</v>
      </c>
      <c r="F261" s="53">
        <v>0</v>
      </c>
      <c r="G261" s="53">
        <v>0</v>
      </c>
      <c r="H261" s="53">
        <v>0</v>
      </c>
      <c r="I261" s="53">
        <v>0</v>
      </c>
      <c r="J261" s="53">
        <v>0</v>
      </c>
      <c r="K261" s="53">
        <v>0</v>
      </c>
      <c r="L261" s="53">
        <v>0</v>
      </c>
      <c r="M261" s="53">
        <v>0</v>
      </c>
      <c r="N261" s="53">
        <v>0</v>
      </c>
    </row>
    <row r="262" spans="1:14" x14ac:dyDescent="0.2">
      <c r="A262" s="32">
        <v>834</v>
      </c>
      <c r="B262" s="32" t="s">
        <v>279</v>
      </c>
      <c r="C262" s="15">
        <v>0</v>
      </c>
      <c r="D262" s="15">
        <v>0</v>
      </c>
      <c r="E262" s="53">
        <v>0</v>
      </c>
      <c r="F262" s="53">
        <v>0</v>
      </c>
      <c r="G262" s="53">
        <v>0</v>
      </c>
      <c r="H262" s="53">
        <v>0</v>
      </c>
      <c r="I262" s="53">
        <v>0</v>
      </c>
      <c r="J262" s="53">
        <v>0</v>
      </c>
      <c r="K262" s="53">
        <v>0</v>
      </c>
      <c r="L262" s="53">
        <v>0</v>
      </c>
      <c r="M262" s="53">
        <v>0</v>
      </c>
      <c r="N262" s="53">
        <v>0</v>
      </c>
    </row>
    <row r="263" spans="1:14" x14ac:dyDescent="0.2">
      <c r="A263" s="32">
        <v>837</v>
      </c>
      <c r="B263" s="32" t="s">
        <v>280</v>
      </c>
      <c r="C263" s="15">
        <v>0</v>
      </c>
      <c r="D263" s="15">
        <v>0</v>
      </c>
      <c r="E263" s="53">
        <v>0</v>
      </c>
      <c r="F263" s="53">
        <v>0</v>
      </c>
      <c r="G263" s="53">
        <v>0</v>
      </c>
      <c r="H263" s="53">
        <v>0</v>
      </c>
      <c r="I263" s="53">
        <v>0</v>
      </c>
      <c r="J263" s="53">
        <v>0</v>
      </c>
      <c r="K263" s="53">
        <v>0</v>
      </c>
      <c r="L263" s="53">
        <v>0</v>
      </c>
      <c r="M263" s="53">
        <v>0</v>
      </c>
      <c r="N263" s="53">
        <v>0</v>
      </c>
    </row>
    <row r="264" spans="1:14" x14ac:dyDescent="0.2">
      <c r="A264" s="32">
        <v>838</v>
      </c>
      <c r="B264" s="32" t="s">
        <v>281</v>
      </c>
      <c r="C264" s="15">
        <v>0</v>
      </c>
      <c r="D264" s="15">
        <v>0</v>
      </c>
      <c r="E264" s="53">
        <v>0</v>
      </c>
      <c r="F264" s="53">
        <v>0</v>
      </c>
      <c r="G264" s="53">
        <v>0</v>
      </c>
      <c r="H264" s="53">
        <v>0</v>
      </c>
      <c r="I264" s="53">
        <v>0</v>
      </c>
      <c r="J264" s="53">
        <v>0</v>
      </c>
      <c r="K264" s="53">
        <v>0</v>
      </c>
      <c r="L264" s="53">
        <v>0</v>
      </c>
      <c r="M264" s="53">
        <v>0</v>
      </c>
      <c r="N264" s="53">
        <v>0</v>
      </c>
    </row>
    <row r="265" spans="1:14" x14ac:dyDescent="0.2">
      <c r="A265" s="32">
        <v>839</v>
      </c>
      <c r="B265" s="32" t="s">
        <v>282</v>
      </c>
      <c r="C265" s="15">
        <v>0</v>
      </c>
      <c r="D265" s="15">
        <v>0</v>
      </c>
      <c r="E265" s="53">
        <v>0</v>
      </c>
      <c r="F265" s="53">
        <v>0</v>
      </c>
      <c r="G265" s="53">
        <v>0</v>
      </c>
      <c r="H265" s="53">
        <v>0</v>
      </c>
      <c r="I265" s="53">
        <v>0</v>
      </c>
      <c r="J265" s="53">
        <v>0</v>
      </c>
      <c r="K265" s="53">
        <v>0</v>
      </c>
      <c r="L265" s="53">
        <v>0</v>
      </c>
      <c r="M265" s="53">
        <v>0</v>
      </c>
      <c r="N265" s="53">
        <v>0</v>
      </c>
    </row>
    <row r="266" spans="1:14" x14ac:dyDescent="0.2">
      <c r="A266" s="32">
        <v>840</v>
      </c>
      <c r="B266" s="32" t="s">
        <v>283</v>
      </c>
      <c r="C266" s="15">
        <v>0</v>
      </c>
      <c r="D266" s="15">
        <v>0</v>
      </c>
      <c r="E266" s="53">
        <v>0</v>
      </c>
      <c r="F266" s="53">
        <v>0</v>
      </c>
      <c r="G266" s="53">
        <v>0</v>
      </c>
      <c r="H266" s="53">
        <v>0</v>
      </c>
      <c r="I266" s="53">
        <v>0</v>
      </c>
      <c r="J266" s="53">
        <v>0</v>
      </c>
      <c r="K266" s="53">
        <v>0</v>
      </c>
      <c r="L266" s="53">
        <v>0</v>
      </c>
      <c r="M266" s="53">
        <v>0</v>
      </c>
      <c r="N266" s="53">
        <v>0</v>
      </c>
    </row>
    <row r="267" spans="1:14" x14ac:dyDescent="0.2">
      <c r="A267" s="32">
        <v>841</v>
      </c>
      <c r="B267" s="32" t="s">
        <v>284</v>
      </c>
      <c r="C267" s="15">
        <v>15547</v>
      </c>
      <c r="D267" s="15">
        <v>16016</v>
      </c>
      <c r="E267" s="53">
        <v>469</v>
      </c>
      <c r="F267" s="53">
        <v>0</v>
      </c>
      <c r="G267" s="53">
        <v>296193</v>
      </c>
      <c r="H267" s="53">
        <v>305119</v>
      </c>
      <c r="I267" s="53">
        <v>0</v>
      </c>
      <c r="J267" s="53">
        <v>8926</v>
      </c>
      <c r="K267" s="53">
        <v>233827</v>
      </c>
      <c r="L267" s="53">
        <v>240874</v>
      </c>
      <c r="M267" s="53">
        <v>0</v>
      </c>
      <c r="N267" s="53">
        <v>7047</v>
      </c>
    </row>
    <row r="268" spans="1:14" x14ac:dyDescent="0.2">
      <c r="A268" s="32">
        <v>842</v>
      </c>
      <c r="B268" s="32" t="s">
        <v>285</v>
      </c>
      <c r="C268" s="15">
        <v>0</v>
      </c>
      <c r="D268" s="15">
        <v>0</v>
      </c>
      <c r="E268" s="53">
        <v>0</v>
      </c>
      <c r="F268" s="53">
        <v>0</v>
      </c>
      <c r="G268" s="53">
        <v>0</v>
      </c>
      <c r="H268" s="53">
        <v>0</v>
      </c>
      <c r="I268" s="53">
        <v>0</v>
      </c>
      <c r="J268" s="53">
        <v>0</v>
      </c>
      <c r="K268" s="53">
        <v>0</v>
      </c>
      <c r="L268" s="53">
        <v>0</v>
      </c>
      <c r="M268" s="53">
        <v>0</v>
      </c>
      <c r="N268" s="53">
        <v>0</v>
      </c>
    </row>
    <row r="269" spans="1:14" x14ac:dyDescent="0.2">
      <c r="A269" s="32">
        <v>844</v>
      </c>
      <c r="B269" s="32" t="s">
        <v>286</v>
      </c>
      <c r="C269" s="15">
        <v>0</v>
      </c>
      <c r="D269" s="15">
        <v>0</v>
      </c>
      <c r="E269" s="53">
        <v>0</v>
      </c>
      <c r="F269" s="53">
        <v>0</v>
      </c>
      <c r="G269" s="53">
        <v>0</v>
      </c>
      <c r="H269" s="53">
        <v>0</v>
      </c>
      <c r="I269" s="53">
        <v>0</v>
      </c>
      <c r="J269" s="53">
        <v>0</v>
      </c>
      <c r="K269" s="53">
        <v>0</v>
      </c>
      <c r="L269" s="53">
        <v>0</v>
      </c>
      <c r="M269" s="53">
        <v>0</v>
      </c>
      <c r="N269" s="53">
        <v>0</v>
      </c>
    </row>
    <row r="270" spans="1:14" x14ac:dyDescent="0.2">
      <c r="A270" s="32">
        <v>845</v>
      </c>
      <c r="B270" s="32" t="s">
        <v>287</v>
      </c>
      <c r="C270" s="15">
        <v>0</v>
      </c>
      <c r="D270" s="15">
        <v>0</v>
      </c>
      <c r="E270" s="53">
        <v>0</v>
      </c>
      <c r="F270" s="53">
        <v>0</v>
      </c>
      <c r="G270" s="53">
        <v>0</v>
      </c>
      <c r="H270" s="53">
        <v>0</v>
      </c>
      <c r="I270" s="53">
        <v>0</v>
      </c>
      <c r="J270" s="53">
        <v>0</v>
      </c>
      <c r="K270" s="53">
        <v>0</v>
      </c>
      <c r="L270" s="53">
        <v>0</v>
      </c>
      <c r="M270" s="53">
        <v>0</v>
      </c>
      <c r="N270" s="53">
        <v>0</v>
      </c>
    </row>
    <row r="271" spans="1:14" x14ac:dyDescent="0.2">
      <c r="A271" s="32">
        <v>847</v>
      </c>
      <c r="B271" s="32" t="s">
        <v>288</v>
      </c>
      <c r="C271" s="15">
        <v>0</v>
      </c>
      <c r="D271" s="15">
        <v>0</v>
      </c>
      <c r="E271" s="53">
        <v>0</v>
      </c>
      <c r="F271" s="53">
        <v>0</v>
      </c>
      <c r="G271" s="53">
        <v>0</v>
      </c>
      <c r="H271" s="53">
        <v>0</v>
      </c>
      <c r="I271" s="53">
        <v>0</v>
      </c>
      <c r="J271" s="53">
        <v>0</v>
      </c>
      <c r="K271" s="53">
        <v>0</v>
      </c>
      <c r="L271" s="53">
        <v>0</v>
      </c>
      <c r="M271" s="53">
        <v>0</v>
      </c>
      <c r="N271" s="53">
        <v>0</v>
      </c>
    </row>
    <row r="272" spans="1:14" x14ac:dyDescent="0.2">
      <c r="A272" s="32">
        <v>848</v>
      </c>
      <c r="B272" s="32" t="s">
        <v>289</v>
      </c>
      <c r="C272" s="15">
        <v>248050</v>
      </c>
      <c r="D272" s="15">
        <v>243143</v>
      </c>
      <c r="E272" s="53">
        <v>0</v>
      </c>
      <c r="F272" s="53">
        <v>4907</v>
      </c>
      <c r="G272" s="53">
        <v>4725578</v>
      </c>
      <c r="H272" s="53">
        <v>4632087</v>
      </c>
      <c r="I272" s="53">
        <v>93491</v>
      </c>
      <c r="J272" s="53">
        <v>0</v>
      </c>
      <c r="K272" s="53">
        <v>3730563</v>
      </c>
      <c r="L272" s="53">
        <v>3656760</v>
      </c>
      <c r="M272" s="53">
        <v>73803</v>
      </c>
      <c r="N272" s="53">
        <v>0</v>
      </c>
    </row>
    <row r="273" spans="1:14" x14ac:dyDescent="0.2">
      <c r="A273" s="32">
        <v>850</v>
      </c>
      <c r="B273" s="32" t="s">
        <v>290</v>
      </c>
      <c r="C273" s="15">
        <v>0</v>
      </c>
      <c r="D273" s="15">
        <v>0</v>
      </c>
      <c r="E273" s="53">
        <v>0</v>
      </c>
      <c r="F273" s="53">
        <v>0</v>
      </c>
      <c r="G273" s="53">
        <v>0</v>
      </c>
      <c r="H273" s="53">
        <v>0</v>
      </c>
      <c r="I273" s="53">
        <v>0</v>
      </c>
      <c r="J273" s="53">
        <v>0</v>
      </c>
      <c r="K273" s="53">
        <v>0</v>
      </c>
      <c r="L273" s="53">
        <v>0</v>
      </c>
      <c r="M273" s="53">
        <v>0</v>
      </c>
      <c r="N273" s="53">
        <v>0</v>
      </c>
    </row>
    <row r="274" spans="1:14" x14ac:dyDescent="0.2">
      <c r="A274" s="32">
        <v>851</v>
      </c>
      <c r="B274" s="32" t="s">
        <v>291</v>
      </c>
      <c r="C274" s="15">
        <v>7659</v>
      </c>
      <c r="D274" s="15">
        <v>8139</v>
      </c>
      <c r="E274" s="53">
        <v>480</v>
      </c>
      <c r="F274" s="53">
        <v>0</v>
      </c>
      <c r="G274" s="53">
        <v>145912</v>
      </c>
      <c r="H274" s="53">
        <v>155048</v>
      </c>
      <c r="I274" s="53">
        <v>0</v>
      </c>
      <c r="J274" s="53">
        <v>9136</v>
      </c>
      <c r="K274" s="53">
        <v>115191</v>
      </c>
      <c r="L274" s="53">
        <v>122402</v>
      </c>
      <c r="M274" s="53">
        <v>0</v>
      </c>
      <c r="N274" s="53">
        <v>7211</v>
      </c>
    </row>
    <row r="275" spans="1:14" x14ac:dyDescent="0.2">
      <c r="A275" s="32">
        <v>852</v>
      </c>
      <c r="B275" s="32" t="s">
        <v>292</v>
      </c>
      <c r="C275" s="15">
        <v>8501</v>
      </c>
      <c r="D275" s="15">
        <v>8616</v>
      </c>
      <c r="E275" s="53">
        <v>115</v>
      </c>
      <c r="F275" s="53">
        <v>0</v>
      </c>
      <c r="G275" s="53">
        <v>161952</v>
      </c>
      <c r="H275" s="53">
        <v>164145</v>
      </c>
      <c r="I275" s="53">
        <v>0</v>
      </c>
      <c r="J275" s="53">
        <v>2193</v>
      </c>
      <c r="K275" s="53">
        <v>127851</v>
      </c>
      <c r="L275" s="53">
        <v>129583</v>
      </c>
      <c r="M275" s="53">
        <v>0</v>
      </c>
      <c r="N275" s="53">
        <v>1732</v>
      </c>
    </row>
    <row r="276" spans="1:14" x14ac:dyDescent="0.2">
      <c r="A276" s="32">
        <v>853</v>
      </c>
      <c r="B276" s="32" t="s">
        <v>293</v>
      </c>
      <c r="C276" s="15">
        <v>0</v>
      </c>
      <c r="D276" s="15">
        <v>0</v>
      </c>
      <c r="E276" s="53">
        <v>0</v>
      </c>
      <c r="F276" s="53">
        <v>0</v>
      </c>
      <c r="G276" s="53">
        <v>0</v>
      </c>
      <c r="H276" s="53">
        <v>0</v>
      </c>
      <c r="I276" s="53">
        <v>0</v>
      </c>
      <c r="J276" s="53">
        <v>0</v>
      </c>
      <c r="K276" s="53">
        <v>0</v>
      </c>
      <c r="L276" s="53">
        <v>0</v>
      </c>
      <c r="M276" s="53">
        <v>0</v>
      </c>
      <c r="N276" s="53">
        <v>0</v>
      </c>
    </row>
    <row r="277" spans="1:14" x14ac:dyDescent="0.2">
      <c r="A277" s="32">
        <v>859</v>
      </c>
      <c r="B277" s="32" t="s">
        <v>294</v>
      </c>
      <c r="C277" s="15">
        <v>0</v>
      </c>
      <c r="D277" s="15">
        <v>0</v>
      </c>
      <c r="E277" s="53">
        <v>0</v>
      </c>
      <c r="F277" s="53">
        <v>0</v>
      </c>
      <c r="G277" s="53">
        <v>0</v>
      </c>
      <c r="H277" s="53">
        <v>0</v>
      </c>
      <c r="I277" s="53">
        <v>0</v>
      </c>
      <c r="J277" s="53">
        <v>0</v>
      </c>
      <c r="K277" s="53">
        <v>0</v>
      </c>
      <c r="L277" s="53">
        <v>0</v>
      </c>
      <c r="M277" s="53">
        <v>0</v>
      </c>
      <c r="N277" s="53">
        <v>0</v>
      </c>
    </row>
    <row r="278" spans="1:14" x14ac:dyDescent="0.2">
      <c r="A278" s="32">
        <v>861</v>
      </c>
      <c r="B278" s="32" t="s">
        <v>295</v>
      </c>
      <c r="C278" s="15">
        <v>0</v>
      </c>
      <c r="D278" s="15">
        <v>0</v>
      </c>
      <c r="E278" s="53">
        <v>0</v>
      </c>
      <c r="F278" s="53">
        <v>0</v>
      </c>
      <c r="G278" s="53">
        <v>0</v>
      </c>
      <c r="H278" s="53">
        <v>0</v>
      </c>
      <c r="I278" s="53">
        <v>0</v>
      </c>
      <c r="J278" s="53">
        <v>0</v>
      </c>
      <c r="K278" s="53">
        <v>0</v>
      </c>
      <c r="L278" s="53">
        <v>0</v>
      </c>
      <c r="M278" s="53">
        <v>0</v>
      </c>
      <c r="N278" s="53">
        <v>0</v>
      </c>
    </row>
    <row r="279" spans="1:14" x14ac:dyDescent="0.2">
      <c r="A279" s="32">
        <v>862</v>
      </c>
      <c r="B279" s="32" t="s">
        <v>296</v>
      </c>
      <c r="C279" s="15">
        <v>0</v>
      </c>
      <c r="D279" s="15">
        <v>0</v>
      </c>
      <c r="E279" s="53">
        <v>0</v>
      </c>
      <c r="F279" s="53">
        <v>0</v>
      </c>
      <c r="G279" s="53">
        <v>0</v>
      </c>
      <c r="H279" s="53">
        <v>0</v>
      </c>
      <c r="I279" s="53">
        <v>0</v>
      </c>
      <c r="J279" s="53">
        <v>0</v>
      </c>
      <c r="K279" s="53">
        <v>0</v>
      </c>
      <c r="L279" s="53">
        <v>0</v>
      </c>
      <c r="M279" s="53">
        <v>0</v>
      </c>
      <c r="N279" s="53">
        <v>0</v>
      </c>
    </row>
    <row r="280" spans="1:14" x14ac:dyDescent="0.2">
      <c r="A280" s="32">
        <v>863</v>
      </c>
      <c r="B280" s="32" t="s">
        <v>297</v>
      </c>
      <c r="C280" s="15">
        <v>0</v>
      </c>
      <c r="D280" s="15">
        <v>0</v>
      </c>
      <c r="E280" s="53">
        <v>0</v>
      </c>
      <c r="F280" s="53">
        <v>0</v>
      </c>
      <c r="G280" s="53">
        <v>0</v>
      </c>
      <c r="H280" s="53">
        <v>0</v>
      </c>
      <c r="I280" s="53">
        <v>0</v>
      </c>
      <c r="J280" s="53">
        <v>0</v>
      </c>
      <c r="K280" s="53">
        <v>0</v>
      </c>
      <c r="L280" s="53">
        <v>0</v>
      </c>
      <c r="M280" s="53">
        <v>0</v>
      </c>
      <c r="N280" s="53">
        <v>0</v>
      </c>
    </row>
    <row r="281" spans="1:14" x14ac:dyDescent="0.2">
      <c r="A281" s="32">
        <v>864</v>
      </c>
      <c r="B281" s="32" t="s">
        <v>298</v>
      </c>
      <c r="C281" s="15">
        <v>0</v>
      </c>
      <c r="D281" s="15">
        <v>0</v>
      </c>
      <c r="E281" s="53">
        <v>0</v>
      </c>
      <c r="F281" s="53">
        <v>0</v>
      </c>
      <c r="G281" s="53">
        <v>0</v>
      </c>
      <c r="H281" s="53">
        <v>0</v>
      </c>
      <c r="I281" s="53">
        <v>0</v>
      </c>
      <c r="J281" s="53">
        <v>0</v>
      </c>
      <c r="K281" s="53">
        <v>0</v>
      </c>
      <c r="L281" s="53">
        <v>0</v>
      </c>
      <c r="M281" s="53">
        <v>0</v>
      </c>
      <c r="N281" s="53">
        <v>0</v>
      </c>
    </row>
    <row r="282" spans="1:14" x14ac:dyDescent="0.2">
      <c r="A282" s="32">
        <v>865</v>
      </c>
      <c r="B282" s="32" t="s">
        <v>299</v>
      </c>
      <c r="C282" s="15">
        <v>0</v>
      </c>
      <c r="D282" s="15">
        <v>0</v>
      </c>
      <c r="E282" s="53">
        <v>0</v>
      </c>
      <c r="F282" s="53">
        <v>0</v>
      </c>
      <c r="G282" s="53">
        <v>0</v>
      </c>
      <c r="H282" s="53">
        <v>0</v>
      </c>
      <c r="I282" s="53">
        <v>0</v>
      </c>
      <c r="J282" s="53">
        <v>0</v>
      </c>
      <c r="K282" s="53">
        <v>0</v>
      </c>
      <c r="L282" s="53">
        <v>0</v>
      </c>
      <c r="M282" s="53">
        <v>0</v>
      </c>
      <c r="N282" s="53">
        <v>0</v>
      </c>
    </row>
    <row r="283" spans="1:14" x14ac:dyDescent="0.2">
      <c r="A283" s="32">
        <v>866</v>
      </c>
      <c r="B283" s="32" t="s">
        <v>300</v>
      </c>
      <c r="C283" s="15">
        <v>0</v>
      </c>
      <c r="D283" s="15">
        <v>0</v>
      </c>
      <c r="E283" s="53">
        <v>0</v>
      </c>
      <c r="F283" s="53">
        <v>0</v>
      </c>
      <c r="G283" s="53">
        <v>0</v>
      </c>
      <c r="H283" s="53">
        <v>0</v>
      </c>
      <c r="I283" s="53">
        <v>0</v>
      </c>
      <c r="J283" s="53">
        <v>0</v>
      </c>
      <c r="K283" s="53">
        <v>0</v>
      </c>
      <c r="L283" s="53">
        <v>0</v>
      </c>
      <c r="M283" s="53">
        <v>0</v>
      </c>
      <c r="N283" s="53">
        <v>0</v>
      </c>
    </row>
    <row r="284" spans="1:14" ht="25.5" x14ac:dyDescent="0.2">
      <c r="A284" s="32">
        <v>867</v>
      </c>
      <c r="B284" s="32" t="s">
        <v>301</v>
      </c>
      <c r="C284" s="15">
        <v>0</v>
      </c>
      <c r="D284" s="15">
        <v>0</v>
      </c>
      <c r="E284" s="53">
        <v>0</v>
      </c>
      <c r="F284" s="53">
        <v>0</v>
      </c>
      <c r="G284" s="53">
        <v>0</v>
      </c>
      <c r="H284" s="53">
        <v>0</v>
      </c>
      <c r="I284" s="53">
        <v>0</v>
      </c>
      <c r="J284" s="53">
        <v>0</v>
      </c>
      <c r="K284" s="53">
        <v>0</v>
      </c>
      <c r="L284" s="53">
        <v>0</v>
      </c>
      <c r="M284" s="53">
        <v>0</v>
      </c>
      <c r="N284" s="53">
        <v>0</v>
      </c>
    </row>
    <row r="285" spans="1:14" x14ac:dyDescent="0.2">
      <c r="A285" s="32">
        <v>868</v>
      </c>
      <c r="B285" s="32" t="s">
        <v>302</v>
      </c>
      <c r="C285" s="15">
        <v>0</v>
      </c>
      <c r="D285" s="15">
        <v>0</v>
      </c>
      <c r="E285" s="53">
        <v>0</v>
      </c>
      <c r="F285" s="53">
        <v>0</v>
      </c>
      <c r="G285" s="53">
        <v>0</v>
      </c>
      <c r="H285" s="53">
        <v>0</v>
      </c>
      <c r="I285" s="53">
        <v>0</v>
      </c>
      <c r="J285" s="53">
        <v>0</v>
      </c>
      <c r="K285" s="53">
        <v>0</v>
      </c>
      <c r="L285" s="53">
        <v>0</v>
      </c>
      <c r="M285" s="53">
        <v>0</v>
      </c>
      <c r="N285" s="53">
        <v>0</v>
      </c>
    </row>
    <row r="286" spans="1:14" x14ac:dyDescent="0.2">
      <c r="A286" s="32">
        <v>869</v>
      </c>
      <c r="B286" s="32" t="s">
        <v>303</v>
      </c>
      <c r="C286" s="15">
        <v>0</v>
      </c>
      <c r="D286" s="15">
        <v>0</v>
      </c>
      <c r="E286" s="53">
        <v>0</v>
      </c>
      <c r="F286" s="53">
        <v>0</v>
      </c>
      <c r="G286" s="53">
        <v>0</v>
      </c>
      <c r="H286" s="53">
        <v>0</v>
      </c>
      <c r="I286" s="53">
        <v>0</v>
      </c>
      <c r="J286" s="53">
        <v>0</v>
      </c>
      <c r="K286" s="53">
        <v>0</v>
      </c>
      <c r="L286" s="53">
        <v>0</v>
      </c>
      <c r="M286" s="53">
        <v>0</v>
      </c>
      <c r="N286" s="53">
        <v>0</v>
      </c>
    </row>
    <row r="287" spans="1:14" x14ac:dyDescent="0.2">
      <c r="A287" s="32">
        <v>879</v>
      </c>
      <c r="B287" s="32" t="s">
        <v>304</v>
      </c>
      <c r="C287" s="15">
        <v>0</v>
      </c>
      <c r="D287" s="15">
        <v>0</v>
      </c>
      <c r="E287" s="53">
        <v>0</v>
      </c>
      <c r="F287" s="53">
        <v>0</v>
      </c>
      <c r="G287" s="53">
        <v>0</v>
      </c>
      <c r="H287" s="53">
        <v>0</v>
      </c>
      <c r="I287" s="53">
        <v>0</v>
      </c>
      <c r="J287" s="53">
        <v>0</v>
      </c>
      <c r="K287" s="53">
        <v>0</v>
      </c>
      <c r="L287" s="53">
        <v>0</v>
      </c>
      <c r="M287" s="53">
        <v>0</v>
      </c>
      <c r="N287" s="53">
        <v>0</v>
      </c>
    </row>
    <row r="288" spans="1:14" x14ac:dyDescent="0.2">
      <c r="A288" s="32">
        <v>911</v>
      </c>
      <c r="B288" s="32" t="s">
        <v>305</v>
      </c>
      <c r="C288" s="15">
        <v>0</v>
      </c>
      <c r="D288" s="15">
        <v>0</v>
      </c>
      <c r="E288" s="53">
        <v>0</v>
      </c>
      <c r="F288" s="53">
        <v>0</v>
      </c>
      <c r="G288" s="53">
        <v>0</v>
      </c>
      <c r="H288" s="53">
        <v>0</v>
      </c>
      <c r="I288" s="53">
        <v>0</v>
      </c>
      <c r="J288" s="53">
        <v>0</v>
      </c>
      <c r="K288" s="53">
        <v>0</v>
      </c>
      <c r="L288" s="53">
        <v>0</v>
      </c>
      <c r="M288" s="53">
        <v>0</v>
      </c>
      <c r="N288" s="53">
        <v>0</v>
      </c>
    </row>
    <row r="289" spans="1:14" x14ac:dyDescent="0.2">
      <c r="A289" s="32">
        <v>912</v>
      </c>
      <c r="B289" s="32" t="s">
        <v>306</v>
      </c>
      <c r="C289" s="15">
        <v>81612</v>
      </c>
      <c r="D289" s="15">
        <v>83752</v>
      </c>
      <c r="E289" s="53">
        <v>2140</v>
      </c>
      <c r="F289" s="53">
        <v>0</v>
      </c>
      <c r="G289" s="53">
        <v>1554780</v>
      </c>
      <c r="H289" s="53">
        <v>1595556</v>
      </c>
      <c r="I289" s="53">
        <v>0</v>
      </c>
      <c r="J289" s="53">
        <v>40776</v>
      </c>
      <c r="K289" s="53">
        <v>1227407</v>
      </c>
      <c r="L289" s="53">
        <v>1259598</v>
      </c>
      <c r="M289" s="53">
        <v>0</v>
      </c>
      <c r="N289" s="53">
        <v>32191</v>
      </c>
    </row>
    <row r="290" spans="1:14" x14ac:dyDescent="0.2">
      <c r="A290" s="32">
        <v>913</v>
      </c>
      <c r="B290" s="32" t="s">
        <v>307</v>
      </c>
      <c r="C290" s="15">
        <v>313</v>
      </c>
      <c r="D290" s="15">
        <v>312</v>
      </c>
      <c r="E290" s="53">
        <v>0</v>
      </c>
      <c r="F290" s="53">
        <v>1</v>
      </c>
      <c r="G290" s="53">
        <v>5959</v>
      </c>
      <c r="H290" s="53">
        <v>5947</v>
      </c>
      <c r="I290" s="53">
        <v>12</v>
      </c>
      <c r="J290" s="53">
        <v>0</v>
      </c>
      <c r="K290" s="53">
        <v>4704</v>
      </c>
      <c r="L290" s="53">
        <v>4695</v>
      </c>
      <c r="M290" s="53">
        <v>9</v>
      </c>
      <c r="N290" s="53">
        <v>0</v>
      </c>
    </row>
    <row r="291" spans="1:14" x14ac:dyDescent="0.2">
      <c r="A291" s="32">
        <v>916</v>
      </c>
      <c r="B291" s="32" t="s">
        <v>308</v>
      </c>
      <c r="C291" s="15">
        <v>0</v>
      </c>
      <c r="D291" s="15">
        <v>0</v>
      </c>
      <c r="E291" s="53">
        <v>0</v>
      </c>
      <c r="F291" s="53">
        <v>0</v>
      </c>
      <c r="G291" s="53">
        <v>0</v>
      </c>
      <c r="H291" s="53">
        <v>0</v>
      </c>
      <c r="I291" s="53">
        <v>0</v>
      </c>
      <c r="J291" s="53">
        <v>0</v>
      </c>
      <c r="K291" s="53">
        <v>0</v>
      </c>
      <c r="L291" s="53">
        <v>0</v>
      </c>
      <c r="M291" s="53">
        <v>0</v>
      </c>
      <c r="N291" s="53">
        <v>0</v>
      </c>
    </row>
    <row r="292" spans="1:14" x14ac:dyDescent="0.2">
      <c r="A292" s="32">
        <v>920</v>
      </c>
      <c r="B292" s="32" t="s">
        <v>309</v>
      </c>
      <c r="C292" s="15">
        <v>0</v>
      </c>
      <c r="D292" s="15">
        <v>0</v>
      </c>
      <c r="E292" s="53">
        <v>0</v>
      </c>
      <c r="F292" s="53">
        <v>0</v>
      </c>
      <c r="G292" s="53">
        <v>0</v>
      </c>
      <c r="H292" s="53">
        <v>0</v>
      </c>
      <c r="I292" s="53">
        <v>0</v>
      </c>
      <c r="J292" s="53">
        <v>0</v>
      </c>
      <c r="K292" s="53">
        <v>0</v>
      </c>
      <c r="L292" s="53">
        <v>0</v>
      </c>
      <c r="M292" s="53">
        <v>0</v>
      </c>
      <c r="N292" s="53">
        <v>0</v>
      </c>
    </row>
    <row r="293" spans="1:14" x14ac:dyDescent="0.2">
      <c r="A293" s="32">
        <v>922</v>
      </c>
      <c r="B293" s="32" t="s">
        <v>310</v>
      </c>
      <c r="C293" s="15">
        <v>126144</v>
      </c>
      <c r="D293" s="15">
        <v>125031</v>
      </c>
      <c r="E293" s="53">
        <v>0</v>
      </c>
      <c r="F293" s="53">
        <v>1113</v>
      </c>
      <c r="G293" s="53">
        <v>2403146</v>
      </c>
      <c r="H293" s="53">
        <v>2381948</v>
      </c>
      <c r="I293" s="53">
        <v>21198</v>
      </c>
      <c r="J293" s="53">
        <v>0</v>
      </c>
      <c r="K293" s="53">
        <v>1897144</v>
      </c>
      <c r="L293" s="53">
        <v>1880408</v>
      </c>
      <c r="M293" s="53">
        <v>16736</v>
      </c>
      <c r="N293" s="53">
        <v>0</v>
      </c>
    </row>
    <row r="294" spans="1:14" x14ac:dyDescent="0.2">
      <c r="A294" s="32">
        <v>937</v>
      </c>
      <c r="B294" s="32" t="s">
        <v>311</v>
      </c>
      <c r="C294" s="15">
        <v>17597</v>
      </c>
      <c r="D294" s="15">
        <v>17311</v>
      </c>
      <c r="E294" s="53">
        <v>0</v>
      </c>
      <c r="F294" s="53">
        <v>286</v>
      </c>
      <c r="G294" s="53">
        <v>335233</v>
      </c>
      <c r="H294" s="53">
        <v>329789</v>
      </c>
      <c r="I294" s="53">
        <v>5444</v>
      </c>
      <c r="J294" s="53">
        <v>0</v>
      </c>
      <c r="K294" s="53">
        <v>264646</v>
      </c>
      <c r="L294" s="53">
        <v>260349</v>
      </c>
      <c r="M294" s="53">
        <v>4297</v>
      </c>
      <c r="N294" s="53">
        <v>0</v>
      </c>
    </row>
    <row r="295" spans="1:14" x14ac:dyDescent="0.2">
      <c r="A295" s="32">
        <v>938</v>
      </c>
      <c r="B295" s="32" t="s">
        <v>312</v>
      </c>
      <c r="C295" s="15">
        <v>6375</v>
      </c>
      <c r="D295" s="15">
        <v>6266</v>
      </c>
      <c r="E295" s="53">
        <v>0</v>
      </c>
      <c r="F295" s="53">
        <v>109</v>
      </c>
      <c r="G295" s="53">
        <v>121443</v>
      </c>
      <c r="H295" s="53">
        <v>119374</v>
      </c>
      <c r="I295" s="53">
        <v>2069</v>
      </c>
      <c r="J295" s="53">
        <v>0</v>
      </c>
      <c r="K295" s="53">
        <v>95873</v>
      </c>
      <c r="L295" s="53">
        <v>94239</v>
      </c>
      <c r="M295" s="53">
        <v>1634</v>
      </c>
      <c r="N295" s="53">
        <v>0</v>
      </c>
    </row>
    <row r="296" spans="1:14" x14ac:dyDescent="0.2">
      <c r="A296" s="32">
        <v>942</v>
      </c>
      <c r="B296" s="32" t="s">
        <v>313</v>
      </c>
      <c r="C296" s="15">
        <v>15588</v>
      </c>
      <c r="D296" s="15">
        <v>13832</v>
      </c>
      <c r="E296" s="53">
        <v>0</v>
      </c>
      <c r="F296" s="53">
        <v>1756</v>
      </c>
      <c r="G296" s="53">
        <v>296968</v>
      </c>
      <c r="H296" s="53">
        <v>263519</v>
      </c>
      <c r="I296" s="53">
        <v>33449</v>
      </c>
      <c r="J296" s="53">
        <v>0</v>
      </c>
      <c r="K296" s="53">
        <v>234438</v>
      </c>
      <c r="L296" s="53">
        <v>208032</v>
      </c>
      <c r="M296" s="53">
        <v>26406</v>
      </c>
      <c r="N296" s="53">
        <v>0</v>
      </c>
    </row>
    <row r="297" spans="1:14" x14ac:dyDescent="0.2">
      <c r="A297" s="32">
        <v>946</v>
      </c>
      <c r="B297" s="32" t="s">
        <v>314</v>
      </c>
      <c r="C297" s="15">
        <v>0</v>
      </c>
      <c r="D297" s="15">
        <v>0</v>
      </c>
      <c r="E297" s="53">
        <v>0</v>
      </c>
      <c r="F297" s="53">
        <v>0</v>
      </c>
      <c r="G297" s="53">
        <v>0</v>
      </c>
      <c r="H297" s="53">
        <v>0</v>
      </c>
      <c r="I297" s="53">
        <v>0</v>
      </c>
      <c r="J297" s="53">
        <v>0</v>
      </c>
      <c r="K297" s="53">
        <v>0</v>
      </c>
      <c r="L297" s="53">
        <v>0</v>
      </c>
      <c r="M297" s="53">
        <v>0</v>
      </c>
      <c r="N297" s="53">
        <v>0</v>
      </c>
    </row>
    <row r="298" spans="1:14" x14ac:dyDescent="0.2">
      <c r="A298" s="32">
        <v>948</v>
      </c>
      <c r="B298" s="32" t="s">
        <v>315</v>
      </c>
      <c r="C298" s="15">
        <v>10373</v>
      </c>
      <c r="D298" s="15">
        <v>9695</v>
      </c>
      <c r="E298" s="53">
        <v>0</v>
      </c>
      <c r="F298" s="53">
        <v>678</v>
      </c>
      <c r="G298" s="53">
        <v>197620</v>
      </c>
      <c r="H298" s="53">
        <v>184696</v>
      </c>
      <c r="I298" s="53">
        <v>12924</v>
      </c>
      <c r="J298" s="53">
        <v>0</v>
      </c>
      <c r="K298" s="53">
        <v>156008</v>
      </c>
      <c r="L298" s="53">
        <v>145807</v>
      </c>
      <c r="M298" s="53">
        <v>10201</v>
      </c>
      <c r="N298" s="53">
        <v>0</v>
      </c>
    </row>
    <row r="299" spans="1:14" x14ac:dyDescent="0.2">
      <c r="A299" s="32">
        <v>957</v>
      </c>
      <c r="B299" s="32" t="s">
        <v>316</v>
      </c>
      <c r="C299" s="15">
        <v>3318</v>
      </c>
      <c r="D299" s="15">
        <v>3555</v>
      </c>
      <c r="E299" s="53">
        <v>237</v>
      </c>
      <c r="F299" s="53">
        <v>0</v>
      </c>
      <c r="G299" s="53">
        <v>63217</v>
      </c>
      <c r="H299" s="53">
        <v>67731</v>
      </c>
      <c r="I299" s="53">
        <v>0</v>
      </c>
      <c r="J299" s="53">
        <v>4514</v>
      </c>
      <c r="K299" s="53">
        <v>49906</v>
      </c>
      <c r="L299" s="53">
        <v>53470</v>
      </c>
      <c r="M299" s="53">
        <v>0</v>
      </c>
      <c r="N299" s="53">
        <v>3564</v>
      </c>
    </row>
    <row r="300" spans="1:14" x14ac:dyDescent="0.2">
      <c r="A300" s="32">
        <v>960</v>
      </c>
      <c r="B300" s="32" t="s">
        <v>317</v>
      </c>
      <c r="C300" s="15">
        <v>35491</v>
      </c>
      <c r="D300" s="15">
        <v>33537</v>
      </c>
      <c r="E300" s="53">
        <v>0</v>
      </c>
      <c r="F300" s="53">
        <v>1954</v>
      </c>
      <c r="G300" s="53">
        <v>676134</v>
      </c>
      <c r="H300" s="53">
        <v>638918</v>
      </c>
      <c r="I300" s="53">
        <v>37216</v>
      </c>
      <c r="J300" s="53">
        <v>0</v>
      </c>
      <c r="K300" s="53">
        <v>533767</v>
      </c>
      <c r="L300" s="53">
        <v>504388</v>
      </c>
      <c r="M300" s="53">
        <v>29379</v>
      </c>
      <c r="N300" s="53">
        <v>0</v>
      </c>
    </row>
    <row r="301" spans="1:14" x14ac:dyDescent="0.2">
      <c r="A301" s="32">
        <v>961</v>
      </c>
      <c r="B301" s="32" t="s">
        <v>318</v>
      </c>
      <c r="C301" s="15">
        <v>36441</v>
      </c>
      <c r="D301" s="15">
        <v>39114</v>
      </c>
      <c r="E301" s="53">
        <v>2673</v>
      </c>
      <c r="F301" s="53">
        <v>0</v>
      </c>
      <c r="G301" s="53">
        <v>694234</v>
      </c>
      <c r="H301" s="53">
        <v>745158</v>
      </c>
      <c r="I301" s="53">
        <v>0</v>
      </c>
      <c r="J301" s="53">
        <v>50924</v>
      </c>
      <c r="K301" s="53">
        <v>548053</v>
      </c>
      <c r="L301" s="53">
        <v>588258</v>
      </c>
      <c r="M301" s="53">
        <v>0</v>
      </c>
      <c r="N301" s="53">
        <v>40205</v>
      </c>
    </row>
    <row r="302" spans="1:14" x14ac:dyDescent="0.2">
      <c r="A302" s="32">
        <v>962</v>
      </c>
      <c r="B302" s="32" t="s">
        <v>319</v>
      </c>
      <c r="C302" s="15">
        <v>0</v>
      </c>
      <c r="D302" s="15">
        <v>0</v>
      </c>
      <c r="E302" s="53">
        <v>0</v>
      </c>
      <c r="F302" s="53">
        <v>0</v>
      </c>
      <c r="G302" s="53">
        <v>0</v>
      </c>
      <c r="H302" s="53">
        <v>0</v>
      </c>
      <c r="I302" s="53">
        <v>0</v>
      </c>
      <c r="J302" s="53">
        <v>0</v>
      </c>
      <c r="K302" s="53">
        <v>0</v>
      </c>
      <c r="L302" s="53">
        <v>0</v>
      </c>
      <c r="M302" s="53">
        <v>0</v>
      </c>
      <c r="N302" s="53">
        <v>0</v>
      </c>
    </row>
    <row r="303" spans="1:14" x14ac:dyDescent="0.2">
      <c r="A303" s="32">
        <v>963</v>
      </c>
      <c r="B303" s="32" t="s">
        <v>320</v>
      </c>
      <c r="C303" s="15">
        <v>0</v>
      </c>
      <c r="D303" s="15">
        <v>0</v>
      </c>
      <c r="E303" s="53">
        <v>0</v>
      </c>
      <c r="F303" s="53">
        <v>0</v>
      </c>
      <c r="G303" s="53">
        <v>0</v>
      </c>
      <c r="H303" s="53">
        <v>0</v>
      </c>
      <c r="I303" s="53">
        <v>0</v>
      </c>
      <c r="J303" s="53">
        <v>0</v>
      </c>
      <c r="K303" s="53">
        <v>0</v>
      </c>
      <c r="L303" s="53">
        <v>0</v>
      </c>
      <c r="M303" s="53">
        <v>0</v>
      </c>
      <c r="N303" s="53">
        <v>0</v>
      </c>
    </row>
    <row r="304" spans="1:14" x14ac:dyDescent="0.2">
      <c r="A304" s="32">
        <v>964</v>
      </c>
      <c r="B304" s="32" t="s">
        <v>321</v>
      </c>
      <c r="C304" s="15">
        <v>0</v>
      </c>
      <c r="D304" s="15">
        <v>0</v>
      </c>
      <c r="E304" s="53">
        <v>0</v>
      </c>
      <c r="F304" s="53">
        <v>0</v>
      </c>
      <c r="G304" s="53">
        <v>0</v>
      </c>
      <c r="H304" s="53">
        <v>0</v>
      </c>
      <c r="I304" s="53">
        <v>0</v>
      </c>
      <c r="J304" s="53">
        <v>0</v>
      </c>
      <c r="K304" s="53">
        <v>0</v>
      </c>
      <c r="L304" s="53">
        <v>0</v>
      </c>
      <c r="M304" s="53">
        <v>0</v>
      </c>
      <c r="N304" s="53">
        <v>0</v>
      </c>
    </row>
    <row r="305" spans="1:14" x14ac:dyDescent="0.2">
      <c r="A305" s="32">
        <v>968</v>
      </c>
      <c r="B305" s="32" t="s">
        <v>322</v>
      </c>
      <c r="C305" s="15">
        <v>0</v>
      </c>
      <c r="D305" s="15">
        <v>0</v>
      </c>
      <c r="E305" s="53">
        <v>0</v>
      </c>
      <c r="F305" s="53">
        <v>0</v>
      </c>
      <c r="G305" s="53">
        <v>0</v>
      </c>
      <c r="H305" s="53">
        <v>0</v>
      </c>
      <c r="I305" s="53">
        <v>0</v>
      </c>
      <c r="J305" s="53">
        <v>0</v>
      </c>
      <c r="K305" s="53">
        <v>0</v>
      </c>
      <c r="L305" s="53">
        <v>0</v>
      </c>
      <c r="M305" s="53">
        <v>0</v>
      </c>
      <c r="N305" s="53">
        <v>0</v>
      </c>
    </row>
    <row r="306" spans="1:14" x14ac:dyDescent="0.2">
      <c r="A306" s="32">
        <v>972</v>
      </c>
      <c r="B306" s="32" t="s">
        <v>323</v>
      </c>
      <c r="C306" s="15">
        <v>0</v>
      </c>
      <c r="D306" s="15">
        <v>0</v>
      </c>
      <c r="E306" s="53">
        <v>0</v>
      </c>
      <c r="F306" s="53">
        <v>0</v>
      </c>
      <c r="G306" s="53">
        <v>0</v>
      </c>
      <c r="H306" s="53">
        <v>0</v>
      </c>
      <c r="I306" s="53">
        <v>0</v>
      </c>
      <c r="J306" s="53">
        <v>0</v>
      </c>
      <c r="K306" s="53">
        <v>0</v>
      </c>
      <c r="L306" s="53">
        <v>0</v>
      </c>
      <c r="M306" s="53">
        <v>0</v>
      </c>
      <c r="N306" s="53">
        <v>0</v>
      </c>
    </row>
    <row r="307" spans="1:14" ht="25.5" x14ac:dyDescent="0.2">
      <c r="A307" s="32">
        <v>980</v>
      </c>
      <c r="B307" s="32" t="s">
        <v>324</v>
      </c>
      <c r="C307" s="15">
        <v>0</v>
      </c>
      <c r="D307" s="15">
        <v>0</v>
      </c>
      <c r="E307" s="53">
        <v>0</v>
      </c>
      <c r="F307" s="53">
        <v>0</v>
      </c>
      <c r="G307" s="53">
        <v>0</v>
      </c>
      <c r="H307" s="53">
        <v>0</v>
      </c>
      <c r="I307" s="53">
        <v>0</v>
      </c>
      <c r="J307" s="53">
        <v>0</v>
      </c>
      <c r="K307" s="53">
        <v>0</v>
      </c>
      <c r="L307" s="53">
        <v>0</v>
      </c>
      <c r="M307" s="53">
        <v>0</v>
      </c>
      <c r="N307" s="53">
        <v>0</v>
      </c>
    </row>
    <row r="308" spans="1:14" x14ac:dyDescent="0.2">
      <c r="A308" s="32">
        <v>986</v>
      </c>
      <c r="B308" s="32" t="s">
        <v>325</v>
      </c>
      <c r="C308" s="15">
        <v>0</v>
      </c>
      <c r="D308" s="15">
        <v>0</v>
      </c>
      <c r="E308" s="53">
        <v>0</v>
      </c>
      <c r="F308" s="53">
        <v>0</v>
      </c>
      <c r="G308" s="53">
        <v>0</v>
      </c>
      <c r="H308" s="53">
        <v>0</v>
      </c>
      <c r="I308" s="53">
        <v>0</v>
      </c>
      <c r="J308" s="53">
        <v>0</v>
      </c>
      <c r="K308" s="53">
        <v>0</v>
      </c>
      <c r="L308" s="53">
        <v>0</v>
      </c>
      <c r="M308" s="53">
        <v>0</v>
      </c>
      <c r="N308" s="53">
        <v>0</v>
      </c>
    </row>
    <row r="309" spans="1:14" x14ac:dyDescent="0.2">
      <c r="A309" s="32">
        <v>989</v>
      </c>
      <c r="B309" s="32" t="s">
        <v>326</v>
      </c>
      <c r="C309" s="15">
        <v>0</v>
      </c>
      <c r="D309" s="15">
        <v>0</v>
      </c>
      <c r="E309" s="53">
        <v>0</v>
      </c>
      <c r="F309" s="53">
        <v>0</v>
      </c>
      <c r="G309" s="53">
        <v>0</v>
      </c>
      <c r="H309" s="53">
        <v>0</v>
      </c>
      <c r="I309" s="53">
        <v>0</v>
      </c>
      <c r="J309" s="53">
        <v>0</v>
      </c>
      <c r="K309" s="53">
        <v>0</v>
      </c>
      <c r="L309" s="53">
        <v>0</v>
      </c>
      <c r="M309" s="53">
        <v>0</v>
      </c>
      <c r="N309" s="53">
        <v>0</v>
      </c>
    </row>
    <row r="310" spans="1:14" x14ac:dyDescent="0.2">
      <c r="A310" s="32">
        <v>992</v>
      </c>
      <c r="B310" s="32" t="s">
        <v>327</v>
      </c>
      <c r="C310" s="15">
        <v>0</v>
      </c>
      <c r="D310" s="15">
        <v>0</v>
      </c>
      <c r="E310" s="53">
        <v>0</v>
      </c>
      <c r="F310" s="53">
        <v>0</v>
      </c>
      <c r="G310" s="53">
        <v>0</v>
      </c>
      <c r="H310" s="53">
        <v>0</v>
      </c>
      <c r="I310" s="53">
        <v>0</v>
      </c>
      <c r="J310" s="53">
        <v>0</v>
      </c>
      <c r="K310" s="53">
        <v>0</v>
      </c>
      <c r="L310" s="53">
        <v>0</v>
      </c>
      <c r="M310" s="53">
        <v>0</v>
      </c>
      <c r="N310" s="53">
        <v>0</v>
      </c>
    </row>
    <row r="311" spans="1:14" x14ac:dyDescent="0.2">
      <c r="A311" s="32">
        <v>993</v>
      </c>
      <c r="B311" s="32" t="s">
        <v>328</v>
      </c>
      <c r="C311" s="15">
        <v>0</v>
      </c>
      <c r="D311" s="15">
        <v>0</v>
      </c>
      <c r="E311" s="53">
        <v>0</v>
      </c>
      <c r="F311" s="53">
        <v>0</v>
      </c>
      <c r="G311" s="53">
        <v>0</v>
      </c>
      <c r="H311" s="53">
        <v>0</v>
      </c>
      <c r="I311" s="53">
        <v>0</v>
      </c>
      <c r="J311" s="53">
        <v>0</v>
      </c>
      <c r="K311" s="53">
        <v>0</v>
      </c>
      <c r="L311" s="53">
        <v>0</v>
      </c>
      <c r="M311" s="53">
        <v>0</v>
      </c>
      <c r="N311" s="53">
        <v>0</v>
      </c>
    </row>
    <row r="312" spans="1:14" x14ac:dyDescent="0.2">
      <c r="A312" s="32">
        <v>995</v>
      </c>
      <c r="B312" s="32" t="s">
        <v>329</v>
      </c>
      <c r="C312" s="15">
        <v>0</v>
      </c>
      <c r="D312" s="15">
        <v>0</v>
      </c>
      <c r="E312" s="53">
        <v>0</v>
      </c>
      <c r="F312" s="53">
        <v>0</v>
      </c>
      <c r="G312" s="53">
        <v>0</v>
      </c>
      <c r="H312" s="53">
        <v>0</v>
      </c>
      <c r="I312" s="53">
        <v>0</v>
      </c>
      <c r="J312" s="53">
        <v>0</v>
      </c>
      <c r="K312" s="53">
        <v>0</v>
      </c>
      <c r="L312" s="53">
        <v>0</v>
      </c>
      <c r="M312" s="53">
        <v>0</v>
      </c>
      <c r="N312" s="53">
        <v>0</v>
      </c>
    </row>
    <row r="313" spans="1:14" x14ac:dyDescent="0.2">
      <c r="A313" s="32">
        <v>999</v>
      </c>
      <c r="B313" s="32" t="s">
        <v>330</v>
      </c>
      <c r="C313" s="15">
        <v>529701</v>
      </c>
      <c r="D313" s="15">
        <v>538778</v>
      </c>
      <c r="E313" s="53">
        <v>9077</v>
      </c>
      <c r="F313" s="53">
        <v>0</v>
      </c>
      <c r="G313" s="53">
        <v>10091284</v>
      </c>
      <c r="H313" s="53">
        <v>10264209</v>
      </c>
      <c r="I313" s="53">
        <v>0</v>
      </c>
      <c r="J313" s="53">
        <v>172925</v>
      </c>
      <c r="K313" s="53">
        <v>7966474</v>
      </c>
      <c r="L313" s="53">
        <v>8102988</v>
      </c>
      <c r="M313" s="53">
        <v>0</v>
      </c>
      <c r="N313" s="53">
        <v>136514</v>
      </c>
    </row>
    <row r="315" spans="1:14" ht="15" x14ac:dyDescent="0.35">
      <c r="B315" s="91" t="s">
        <v>388</v>
      </c>
      <c r="C315" s="102">
        <v>45139664</v>
      </c>
      <c r="D315" s="102">
        <v>45139664</v>
      </c>
      <c r="E315" s="102">
        <v>616037</v>
      </c>
      <c r="F315" s="102">
        <v>616037</v>
      </c>
      <c r="G315" s="102">
        <v>859950787</v>
      </c>
      <c r="H315" s="102">
        <v>859950787</v>
      </c>
      <c r="I315" s="102">
        <v>11736117</v>
      </c>
      <c r="J315" s="102">
        <v>11736117</v>
      </c>
      <c r="K315" s="102">
        <v>678880423</v>
      </c>
      <c r="L315" s="102">
        <v>678880423</v>
      </c>
      <c r="M315" s="102">
        <v>9264951</v>
      </c>
      <c r="N315" s="102">
        <v>9264951</v>
      </c>
    </row>
  </sheetData>
  <sheetProtection password="EE0B" sheet="1" objects="1" scenarios="1"/>
  <mergeCells count="7">
    <mergeCell ref="C3:D3"/>
    <mergeCell ref="C4:F4"/>
    <mergeCell ref="G4:J4"/>
    <mergeCell ref="K4:N4"/>
    <mergeCell ref="C5:D5"/>
    <mergeCell ref="G5:H5"/>
    <mergeCell ref="K5:L5"/>
  </mergeCells>
  <pageMargins left="0" right="0" top="0.25" bottom="0.5" header="0.3" footer="0.3"/>
  <pageSetup scale="75" orientation="landscape" r:id="rId1"/>
  <headerFooter>
    <oddFooter>&amp;L&amp;Z&amp;F&amp;R&amp;D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T320"/>
  <sheetViews>
    <sheetView showRowColHeaders="0" workbookViewId="0">
      <pane xSplit="8" ySplit="4" topLeftCell="I298" activePane="bottomRight" state="frozen"/>
      <selection activeCell="A316" sqref="A316"/>
      <selection pane="topRight" activeCell="A316" sqref="A316"/>
      <selection pane="bottomLeft" activeCell="A316" sqref="A316"/>
      <selection pane="bottomRight" activeCell="A316" sqref="A316"/>
    </sheetView>
  </sheetViews>
  <sheetFormatPr defaultRowHeight="15" x14ac:dyDescent="0.25"/>
  <cols>
    <col min="1" max="1" width="10.42578125" style="2" customWidth="1"/>
    <col min="2" max="2" width="1.42578125" style="2" customWidth="1"/>
    <col min="3" max="3" width="54.28515625" style="2" bestFit="1" customWidth="1"/>
    <col min="4" max="4" width="2.28515625" style="2" customWidth="1"/>
    <col min="5" max="5" width="14.42578125" style="157" bestFit="1" customWidth="1"/>
    <col min="6" max="6" width="1.28515625" style="2" customWidth="1"/>
    <col min="7" max="7" width="14.140625" style="2" customWidth="1"/>
    <col min="8" max="8" width="2.28515625" style="2" customWidth="1"/>
    <col min="9" max="9" width="10.42578125" style="2" bestFit="1" customWidth="1"/>
    <col min="10" max="10" width="1.42578125" style="2" customWidth="1"/>
    <col min="11" max="11" width="11.5703125" style="53" bestFit="1" customWidth="1"/>
    <col min="12" max="12" width="2.85546875" customWidth="1"/>
    <col min="13" max="13" width="10.42578125" style="2" bestFit="1" customWidth="1"/>
    <col min="14" max="14" width="1.42578125" style="2" customWidth="1"/>
    <col min="15" max="15" width="11.5703125" style="53" bestFit="1" customWidth="1"/>
    <col min="16" max="16" width="2.85546875" customWidth="1"/>
    <col min="17" max="17" width="10.42578125" bestFit="1" customWidth="1"/>
    <col min="18" max="18" width="1.140625" customWidth="1"/>
    <col min="19" max="19" width="12.28515625" bestFit="1" customWidth="1"/>
    <col min="20" max="20" width="15.7109375" customWidth="1"/>
  </cols>
  <sheetData>
    <row r="1" spans="1:20" ht="15.75" x14ac:dyDescent="0.25">
      <c r="A1" s="1" t="s">
        <v>466</v>
      </c>
      <c r="E1" s="156" t="s">
        <v>1</v>
      </c>
      <c r="F1" s="3"/>
      <c r="G1" s="144" t="s">
        <v>2</v>
      </c>
      <c r="H1" s="3"/>
      <c r="I1" s="3" t="s">
        <v>3</v>
      </c>
      <c r="J1" s="3"/>
      <c r="K1" s="144" t="s">
        <v>4</v>
      </c>
      <c r="L1" s="3"/>
      <c r="M1" s="145" t="s">
        <v>5</v>
      </c>
      <c r="N1" s="145"/>
      <c r="O1" s="145" t="s">
        <v>6</v>
      </c>
      <c r="P1" s="145"/>
      <c r="Q1" s="145" t="s">
        <v>7</v>
      </c>
      <c r="R1" s="145"/>
      <c r="S1" s="145" t="s">
        <v>8</v>
      </c>
    </row>
    <row r="2" spans="1:20" x14ac:dyDescent="0.25">
      <c r="E2" s="171" t="s">
        <v>467</v>
      </c>
      <c r="F2" s="171"/>
      <c r="G2" s="171"/>
      <c r="I2" s="171" t="s">
        <v>468</v>
      </c>
      <c r="J2" s="171"/>
      <c r="K2" s="171"/>
      <c r="L2" s="146"/>
      <c r="M2" s="171" t="s">
        <v>469</v>
      </c>
      <c r="N2" s="171"/>
      <c r="O2" s="171"/>
      <c r="P2" s="146"/>
      <c r="Q2" s="166" t="s">
        <v>470</v>
      </c>
      <c r="R2" s="166"/>
      <c r="S2" s="166"/>
    </row>
    <row r="3" spans="1:20" x14ac:dyDescent="0.25">
      <c r="E3" s="14" t="s">
        <v>14</v>
      </c>
      <c r="F3"/>
      <c r="G3" s="15" t="s">
        <v>471</v>
      </c>
      <c r="I3" s="5" t="s">
        <v>14</v>
      </c>
      <c r="J3"/>
      <c r="K3" s="15" t="s">
        <v>471</v>
      </c>
      <c r="L3" s="2"/>
      <c r="M3" s="5" t="s">
        <v>14</v>
      </c>
      <c r="N3"/>
      <c r="O3" s="15" t="s">
        <v>471</v>
      </c>
      <c r="P3" s="2"/>
      <c r="Q3" s="9" t="s">
        <v>14</v>
      </c>
      <c r="R3" s="9"/>
      <c r="S3" s="9" t="s">
        <v>471</v>
      </c>
    </row>
    <row r="4" spans="1:20" x14ac:dyDescent="0.25">
      <c r="A4" s="103" t="s">
        <v>18</v>
      </c>
      <c r="B4" s="6"/>
      <c r="C4" s="103" t="s">
        <v>13</v>
      </c>
      <c r="D4" s="29"/>
      <c r="E4" s="18" t="s">
        <v>20</v>
      </c>
      <c r="F4"/>
      <c r="G4" s="17" t="s">
        <v>472</v>
      </c>
      <c r="H4" s="7"/>
      <c r="I4" s="8" t="s">
        <v>20</v>
      </c>
      <c r="J4"/>
      <c r="K4" s="17" t="s">
        <v>472</v>
      </c>
      <c r="L4" s="6"/>
      <c r="M4" s="8" t="s">
        <v>20</v>
      </c>
      <c r="N4"/>
      <c r="O4" s="17" t="s">
        <v>472</v>
      </c>
      <c r="P4" s="6"/>
      <c r="Q4" s="103" t="s">
        <v>20</v>
      </c>
      <c r="R4" s="29"/>
      <c r="S4" s="103" t="s">
        <v>472</v>
      </c>
    </row>
    <row r="5" spans="1:20" x14ac:dyDescent="0.25">
      <c r="H5" s="10"/>
      <c r="J5"/>
      <c r="K5" s="147"/>
      <c r="L5" s="2"/>
      <c r="N5"/>
      <c r="O5" s="147"/>
      <c r="P5" s="2"/>
      <c r="Q5" s="2"/>
      <c r="R5" s="2"/>
      <c r="S5" s="2"/>
    </row>
    <row r="6" spans="1:20" x14ac:dyDescent="0.25">
      <c r="A6" s="11">
        <v>5</v>
      </c>
      <c r="B6" s="12"/>
      <c r="C6" s="12" t="s">
        <v>25</v>
      </c>
      <c r="D6" s="12"/>
      <c r="E6" s="158">
        <v>0</v>
      </c>
      <c r="F6" s="12"/>
      <c r="G6" s="160">
        <v>0</v>
      </c>
      <c r="H6" s="9"/>
      <c r="I6" s="14">
        <v>0</v>
      </c>
      <c r="J6"/>
      <c r="K6" s="147">
        <v>0</v>
      </c>
      <c r="L6" s="9"/>
      <c r="M6" s="14">
        <v>0</v>
      </c>
      <c r="N6"/>
      <c r="O6" s="147">
        <v>0</v>
      </c>
      <c r="P6" s="9"/>
      <c r="Q6" s="14">
        <v>0</v>
      </c>
      <c r="R6" s="14"/>
      <c r="S6" s="15">
        <v>0</v>
      </c>
      <c r="T6" s="148"/>
    </row>
    <row r="7" spans="1:20" x14ac:dyDescent="0.25">
      <c r="A7" s="11">
        <v>6</v>
      </c>
      <c r="B7" s="12"/>
      <c r="C7" s="12" t="s">
        <v>26</v>
      </c>
      <c r="D7" s="12"/>
      <c r="E7" s="158">
        <v>0</v>
      </c>
      <c r="F7" s="12"/>
      <c r="G7" s="160">
        <v>0</v>
      </c>
      <c r="H7" s="9"/>
      <c r="I7" s="14">
        <v>0</v>
      </c>
      <c r="J7"/>
      <c r="K7" s="147">
        <v>0</v>
      </c>
      <c r="L7" s="9"/>
      <c r="M7" s="14">
        <v>0</v>
      </c>
      <c r="N7"/>
      <c r="O7" s="147">
        <v>0</v>
      </c>
      <c r="P7" s="9"/>
      <c r="Q7" s="14">
        <v>0</v>
      </c>
      <c r="R7" s="14"/>
      <c r="S7" s="15">
        <v>0</v>
      </c>
      <c r="T7" s="148"/>
    </row>
    <row r="8" spans="1:20" x14ac:dyDescent="0.25">
      <c r="A8" s="11">
        <v>7</v>
      </c>
      <c r="B8" s="12"/>
      <c r="C8" s="12" t="s">
        <v>27</v>
      </c>
      <c r="D8" s="12"/>
      <c r="E8" s="158">
        <v>0</v>
      </c>
      <c r="F8" s="12"/>
      <c r="G8" s="160">
        <v>0</v>
      </c>
      <c r="H8" s="9"/>
      <c r="I8" s="14">
        <v>0</v>
      </c>
      <c r="J8"/>
      <c r="K8" s="147">
        <v>0</v>
      </c>
      <c r="L8" s="9"/>
      <c r="M8" s="14">
        <v>0</v>
      </c>
      <c r="N8"/>
      <c r="O8" s="147">
        <v>0</v>
      </c>
      <c r="P8" s="9"/>
      <c r="Q8" s="14">
        <v>0</v>
      </c>
      <c r="R8" s="14"/>
      <c r="S8" s="15">
        <v>0</v>
      </c>
      <c r="T8" s="148"/>
    </row>
    <row r="9" spans="1:20" x14ac:dyDescent="0.25">
      <c r="A9" s="11">
        <v>47</v>
      </c>
      <c r="B9" s="12"/>
      <c r="C9" s="12" t="s">
        <v>28</v>
      </c>
      <c r="D9" s="12"/>
      <c r="E9" s="158">
        <v>0</v>
      </c>
      <c r="F9" s="12"/>
      <c r="G9" s="160">
        <v>0</v>
      </c>
      <c r="H9" s="9"/>
      <c r="I9" s="14">
        <v>0</v>
      </c>
      <c r="J9"/>
      <c r="K9" s="147">
        <v>0</v>
      </c>
      <c r="L9" s="9"/>
      <c r="M9" s="14">
        <v>0</v>
      </c>
      <c r="N9"/>
      <c r="O9" s="147">
        <v>0</v>
      </c>
      <c r="P9" s="9"/>
      <c r="Q9" s="14">
        <v>0</v>
      </c>
      <c r="R9" s="14"/>
      <c r="S9" s="15">
        <v>0</v>
      </c>
      <c r="T9" s="148"/>
    </row>
    <row r="10" spans="1:20" x14ac:dyDescent="0.25">
      <c r="A10" s="11">
        <v>48</v>
      </c>
      <c r="B10" s="12"/>
      <c r="C10" s="12" t="s">
        <v>29</v>
      </c>
      <c r="D10" s="12"/>
      <c r="E10" s="158">
        <v>0</v>
      </c>
      <c r="F10" s="12"/>
      <c r="G10" s="160">
        <v>0</v>
      </c>
      <c r="H10" s="9"/>
      <c r="I10" s="14">
        <v>0</v>
      </c>
      <c r="J10"/>
      <c r="K10" s="147">
        <v>0</v>
      </c>
      <c r="L10" s="9"/>
      <c r="M10" s="14">
        <v>0</v>
      </c>
      <c r="N10"/>
      <c r="O10" s="147">
        <v>0</v>
      </c>
      <c r="P10" s="9"/>
      <c r="Q10" s="14">
        <v>0</v>
      </c>
      <c r="R10" s="14"/>
      <c r="S10" s="15">
        <v>0</v>
      </c>
      <c r="T10" s="148"/>
    </row>
    <row r="11" spans="1:20" x14ac:dyDescent="0.25">
      <c r="A11" s="11">
        <v>90</v>
      </c>
      <c r="B11" s="12"/>
      <c r="C11" s="12" t="s">
        <v>30</v>
      </c>
      <c r="D11" s="12"/>
      <c r="E11" s="158">
        <v>4.2878845954412835E-5</v>
      </c>
      <c r="F11" s="12"/>
      <c r="G11" s="160">
        <v>1588</v>
      </c>
      <c r="H11" s="9"/>
      <c r="I11" s="14">
        <v>4.152744606975171E-5</v>
      </c>
      <c r="J11"/>
      <c r="K11" s="147">
        <v>1200</v>
      </c>
      <c r="L11" s="9"/>
      <c r="M11" s="14">
        <v>4.2821431670932617E-5</v>
      </c>
      <c r="N11"/>
      <c r="O11" s="147">
        <v>1770.4926250608571</v>
      </c>
      <c r="P11" s="9"/>
      <c r="Q11" s="14">
        <v>4.3873858427333155E-5</v>
      </c>
      <c r="R11" s="14"/>
      <c r="S11" s="15">
        <v>1511.2597545117851</v>
      </c>
      <c r="T11" s="148"/>
    </row>
    <row r="12" spans="1:20" x14ac:dyDescent="0.25">
      <c r="A12" s="11">
        <v>91</v>
      </c>
      <c r="B12" s="12"/>
      <c r="C12" s="12" t="s">
        <v>31</v>
      </c>
      <c r="D12" s="12"/>
      <c r="E12" s="158">
        <v>3.6276188669712289E-5</v>
      </c>
      <c r="F12" s="12"/>
      <c r="G12" s="160">
        <v>1344</v>
      </c>
      <c r="H12" s="9"/>
      <c r="I12" s="14">
        <v>4.328545189054916E-5</v>
      </c>
      <c r="J12"/>
      <c r="K12" s="147">
        <v>1251</v>
      </c>
      <c r="L12" s="9"/>
      <c r="M12" s="14">
        <v>4.7958977024215828E-5</v>
      </c>
      <c r="N12"/>
      <c r="O12" s="147">
        <v>1982.9093006359055</v>
      </c>
      <c r="P12" s="9"/>
      <c r="Q12" s="14">
        <v>6.8271679647436635E-5</v>
      </c>
      <c r="R12" s="14"/>
      <c r="S12" s="15">
        <v>2351.6564424115963</v>
      </c>
      <c r="T12" s="148"/>
    </row>
    <row r="13" spans="1:20" x14ac:dyDescent="0.25">
      <c r="A13" s="11">
        <v>100</v>
      </c>
      <c r="B13" s="12"/>
      <c r="C13" s="12" t="s">
        <v>32</v>
      </c>
      <c r="D13" s="12"/>
      <c r="E13" s="158">
        <v>1.153047503291482E-3</v>
      </c>
      <c r="F13" s="12"/>
      <c r="G13" s="160">
        <v>42708</v>
      </c>
      <c r="H13" s="9"/>
      <c r="I13" s="14">
        <v>1.1735065569356043E-3</v>
      </c>
      <c r="J13"/>
      <c r="K13" s="147">
        <v>33917</v>
      </c>
      <c r="L13" s="9"/>
      <c r="M13" s="14">
        <v>1.1895125288670808E-3</v>
      </c>
      <c r="N13"/>
      <c r="O13" s="147">
        <v>49181.521439093653</v>
      </c>
      <c r="P13" s="9"/>
      <c r="Q13" s="14">
        <v>1.1989305844364426E-3</v>
      </c>
      <c r="R13" s="14"/>
      <c r="S13" s="15">
        <v>41297.838978832304</v>
      </c>
      <c r="T13" s="148"/>
    </row>
    <row r="14" spans="1:20" x14ac:dyDescent="0.25">
      <c r="A14" s="11">
        <v>101</v>
      </c>
      <c r="B14" s="12"/>
      <c r="C14" s="12" t="s">
        <v>33</v>
      </c>
      <c r="D14" s="12"/>
      <c r="E14" s="158">
        <v>2.4216481919167262E-3</v>
      </c>
      <c r="F14" s="12"/>
      <c r="G14" s="160">
        <v>89697</v>
      </c>
      <c r="H14" s="9"/>
      <c r="I14" s="14">
        <v>2.4910967595068814E-3</v>
      </c>
      <c r="J14"/>
      <c r="K14" s="147">
        <v>72000</v>
      </c>
      <c r="L14" s="9"/>
      <c r="M14" s="14">
        <v>2.4702647130773214E-3</v>
      </c>
      <c r="N14"/>
      <c r="O14" s="147">
        <v>102135.43279124601</v>
      </c>
      <c r="P14" s="9"/>
      <c r="Q14" s="14">
        <v>2.4106369865984295E-3</v>
      </c>
      <c r="R14" s="14"/>
      <c r="S14" s="15">
        <v>83035.748192006358</v>
      </c>
      <c r="T14" s="148"/>
    </row>
    <row r="15" spans="1:20" x14ac:dyDescent="0.25">
      <c r="A15" s="11">
        <v>102</v>
      </c>
      <c r="B15" s="12"/>
      <c r="C15" s="12" t="s">
        <v>34</v>
      </c>
      <c r="D15" s="12"/>
      <c r="E15" s="158">
        <v>0</v>
      </c>
      <c r="F15" s="12"/>
      <c r="G15" s="160">
        <v>0</v>
      </c>
      <c r="H15" s="9"/>
      <c r="I15" s="14">
        <v>0</v>
      </c>
      <c r="J15"/>
      <c r="K15" s="147">
        <v>0</v>
      </c>
      <c r="L15" s="9"/>
      <c r="M15" s="14">
        <v>0</v>
      </c>
      <c r="N15"/>
      <c r="O15" s="147">
        <v>0</v>
      </c>
      <c r="P15" s="9"/>
      <c r="Q15" s="14">
        <v>0</v>
      </c>
      <c r="R15" s="14"/>
      <c r="S15" s="15">
        <v>0</v>
      </c>
      <c r="T15" s="148"/>
    </row>
    <row r="16" spans="1:20" x14ac:dyDescent="0.25">
      <c r="A16" s="11">
        <v>103</v>
      </c>
      <c r="B16" s="12"/>
      <c r="C16" s="12" t="s">
        <v>35</v>
      </c>
      <c r="D16" s="12"/>
      <c r="E16" s="158">
        <v>3.7879179198979803E-3</v>
      </c>
      <c r="F16" s="12"/>
      <c r="G16" s="160">
        <v>140303</v>
      </c>
      <c r="H16" s="9"/>
      <c r="I16" s="14">
        <v>3.7444276635998667E-3</v>
      </c>
      <c r="J16"/>
      <c r="K16" s="147">
        <v>108225</v>
      </c>
      <c r="L16" s="9"/>
      <c r="M16" s="14">
        <v>3.8783945740272227E-3</v>
      </c>
      <c r="N16"/>
      <c r="O16" s="147">
        <v>160355.89475753956</v>
      </c>
      <c r="P16" s="9"/>
      <c r="Q16" s="14">
        <v>3.8501431397644135E-3</v>
      </c>
      <c r="R16" s="14"/>
      <c r="S16" s="15">
        <v>132620.3480797729</v>
      </c>
      <c r="T16" s="148"/>
    </row>
    <row r="17" spans="1:20" x14ac:dyDescent="0.25">
      <c r="A17" s="11">
        <v>107</v>
      </c>
      <c r="B17" s="12"/>
      <c r="C17" s="12" t="s">
        <v>36</v>
      </c>
      <c r="D17" s="12"/>
      <c r="E17" s="158">
        <v>8.5267254144168832E-4</v>
      </c>
      <c r="F17" s="12"/>
      <c r="G17" s="160">
        <v>31583</v>
      </c>
      <c r="H17" s="9"/>
      <c r="I17" s="14">
        <v>8.0744872490975559E-4</v>
      </c>
      <c r="J17"/>
      <c r="K17" s="147">
        <v>23337</v>
      </c>
      <c r="L17" s="9"/>
      <c r="M17" s="14">
        <v>7.9248451054409863E-4</v>
      </c>
      <c r="N17"/>
      <c r="O17" s="147">
        <v>32766.02221465921</v>
      </c>
      <c r="P17" s="9"/>
      <c r="Q17" s="14">
        <v>8.0335159263792951E-4</v>
      </c>
      <c r="R17" s="14"/>
      <c r="S17" s="15">
        <v>27671.897895360136</v>
      </c>
      <c r="T17" s="148"/>
    </row>
    <row r="18" spans="1:20" x14ac:dyDescent="0.25">
      <c r="A18" s="11">
        <v>109</v>
      </c>
      <c r="B18" s="12"/>
      <c r="C18" s="12" t="s">
        <v>37</v>
      </c>
      <c r="D18" s="12"/>
      <c r="E18" s="158">
        <v>2.6370949708004709E-4</v>
      </c>
      <c r="F18" s="12"/>
      <c r="G18" s="160">
        <v>9768</v>
      </c>
      <c r="H18" s="9"/>
      <c r="I18" s="14">
        <v>2.5722555167968103E-4</v>
      </c>
      <c r="J18"/>
      <c r="K18" s="147">
        <v>7435</v>
      </c>
      <c r="L18" s="9"/>
      <c r="M18" s="14">
        <v>2.6819207862393223E-4</v>
      </c>
      <c r="N18"/>
      <c r="O18" s="147">
        <v>11088.655347918499</v>
      </c>
      <c r="P18" s="9"/>
      <c r="Q18" s="14">
        <v>2.6024246242610706E-4</v>
      </c>
      <c r="R18" s="14"/>
      <c r="S18" s="15">
        <v>8964.1981347736037</v>
      </c>
      <c r="T18" s="148"/>
    </row>
    <row r="19" spans="1:20" x14ac:dyDescent="0.25">
      <c r="A19" s="11">
        <v>110</v>
      </c>
      <c r="B19" s="12"/>
      <c r="C19" s="12" t="s">
        <v>38</v>
      </c>
      <c r="D19" s="12"/>
      <c r="E19" s="158">
        <v>3.5681164279037671E-4</v>
      </c>
      <c r="F19" s="12"/>
      <c r="G19" s="160">
        <v>13216</v>
      </c>
      <c r="H19" s="9"/>
      <c r="I19" s="14">
        <v>2.9445258065351058E-4</v>
      </c>
      <c r="J19"/>
      <c r="K19" s="147">
        <v>8511</v>
      </c>
      <c r="L19" s="9"/>
      <c r="M19" s="14">
        <v>3.1657756216903725E-4</v>
      </c>
      <c r="N19"/>
      <c r="O19" s="147">
        <v>13089.198964370315</v>
      </c>
      <c r="P19" s="9"/>
      <c r="Q19" s="14">
        <v>3.0141059274452193E-4</v>
      </c>
      <c r="R19" s="14"/>
      <c r="S19" s="15">
        <v>10382.257561248773</v>
      </c>
      <c r="T19" s="148"/>
    </row>
    <row r="20" spans="1:20" x14ac:dyDescent="0.25">
      <c r="A20" s="11">
        <v>111</v>
      </c>
      <c r="B20" s="12"/>
      <c r="C20" s="12" t="s">
        <v>39</v>
      </c>
      <c r="D20" s="12"/>
      <c r="E20" s="158">
        <v>3.2585316613267688E-3</v>
      </c>
      <c r="F20" s="12"/>
      <c r="G20" s="160">
        <v>120695</v>
      </c>
      <c r="H20" s="9"/>
      <c r="I20" s="14">
        <v>3.1695647830728723E-3</v>
      </c>
      <c r="J20"/>
      <c r="K20" s="147">
        <v>91610</v>
      </c>
      <c r="L20" s="9"/>
      <c r="M20" s="14">
        <v>3.1522097057738747E-3</v>
      </c>
      <c r="N20"/>
      <c r="O20" s="147">
        <v>130331.09400931784</v>
      </c>
      <c r="P20" s="9"/>
      <c r="Q20" s="14">
        <v>3.133490517211466E-3</v>
      </c>
      <c r="R20" s="14"/>
      <c r="S20" s="15">
        <v>107934.84502051014</v>
      </c>
      <c r="T20" s="148"/>
    </row>
    <row r="21" spans="1:20" x14ac:dyDescent="0.25">
      <c r="A21" s="11">
        <v>112</v>
      </c>
      <c r="B21" s="12"/>
      <c r="C21" s="12" t="s">
        <v>40</v>
      </c>
      <c r="D21" s="12"/>
      <c r="E21" s="158">
        <v>3.0508052466415571E-5</v>
      </c>
      <c r="F21" s="12"/>
      <c r="G21" s="160">
        <v>1130</v>
      </c>
      <c r="H21" s="9"/>
      <c r="I21" s="14">
        <v>3.0575906951812511E-5</v>
      </c>
      <c r="J21"/>
      <c r="K21" s="147">
        <v>884</v>
      </c>
      <c r="L21" s="9"/>
      <c r="M21" s="14">
        <v>3.8441333582962943E-5</v>
      </c>
      <c r="N21"/>
      <c r="O21" s="147">
        <v>1589.3933236319058</v>
      </c>
      <c r="P21" s="9"/>
      <c r="Q21" s="14">
        <v>2.9798674299643582E-5</v>
      </c>
      <c r="R21" s="14"/>
      <c r="S21" s="15">
        <v>1026.432112904854</v>
      </c>
      <c r="T21" s="148"/>
    </row>
    <row r="22" spans="1:20" x14ac:dyDescent="0.25">
      <c r="A22" s="11">
        <v>113</v>
      </c>
      <c r="B22" s="12"/>
      <c r="C22" s="12" t="s">
        <v>41</v>
      </c>
      <c r="D22" s="12"/>
      <c r="E22" s="158">
        <v>2.162792951096977E-3</v>
      </c>
      <c r="F22" s="12"/>
      <c r="G22" s="160">
        <v>80109</v>
      </c>
      <c r="H22" s="9"/>
      <c r="I22" s="14">
        <v>2.056969779245384E-3</v>
      </c>
      <c r="J22"/>
      <c r="K22" s="147">
        <v>59453</v>
      </c>
      <c r="L22" s="9"/>
      <c r="M22" s="14">
        <v>2.0571312068151195E-3</v>
      </c>
      <c r="N22"/>
      <c r="O22" s="147">
        <v>85054.036923314925</v>
      </c>
      <c r="P22" s="9"/>
      <c r="Q22" s="14">
        <v>2.0560979235371107E-3</v>
      </c>
      <c r="R22" s="14"/>
      <c r="S22" s="15">
        <v>70823.450559366727</v>
      </c>
      <c r="T22" s="148"/>
    </row>
    <row r="23" spans="1:20" x14ac:dyDescent="0.25">
      <c r="A23" s="11">
        <v>114</v>
      </c>
      <c r="B23" s="12"/>
      <c r="C23" s="12" t="s">
        <v>42</v>
      </c>
      <c r="D23" s="12"/>
      <c r="E23" s="158">
        <v>1.0089118456161728E-2</v>
      </c>
      <c r="F23" s="12"/>
      <c r="G23" s="160">
        <v>373697</v>
      </c>
      <c r="H23" s="9"/>
      <c r="I23" s="14">
        <v>1.0048740343037533E-2</v>
      </c>
      <c r="J23"/>
      <c r="K23" s="147">
        <v>290439</v>
      </c>
      <c r="L23" s="9"/>
      <c r="M23" s="14">
        <v>1.0103382897703319E-2</v>
      </c>
      <c r="N23"/>
      <c r="O23" s="147">
        <v>417733.92926262552</v>
      </c>
      <c r="P23" s="9"/>
      <c r="Q23" s="14">
        <v>1.0077893526412189E-2</v>
      </c>
      <c r="R23" s="14"/>
      <c r="S23" s="15">
        <v>347138.71637132321</v>
      </c>
      <c r="T23" s="148"/>
    </row>
    <row r="24" spans="1:20" x14ac:dyDescent="0.25">
      <c r="A24" s="11">
        <v>115</v>
      </c>
      <c r="B24" s="12"/>
      <c r="C24" s="12" t="s">
        <v>43</v>
      </c>
      <c r="D24" s="12"/>
      <c r="E24" s="158">
        <v>7.1785954514833605E-3</v>
      </c>
      <c r="F24" s="12"/>
      <c r="G24" s="160">
        <v>265892</v>
      </c>
      <c r="H24" s="9"/>
      <c r="I24" s="14">
        <v>7.0071282464760727E-3</v>
      </c>
      <c r="J24"/>
      <c r="K24" s="147">
        <v>202527</v>
      </c>
      <c r="L24" s="9"/>
      <c r="M24" s="14">
        <v>6.8566568692691628E-3</v>
      </c>
      <c r="N24"/>
      <c r="O24" s="147">
        <v>283494.96842849313</v>
      </c>
      <c r="P24" s="9"/>
      <c r="Q24" s="14">
        <v>6.9079455640509166E-3</v>
      </c>
      <c r="R24" s="14"/>
      <c r="S24" s="15">
        <v>237948.07412708638</v>
      </c>
      <c r="T24" s="148"/>
    </row>
    <row r="25" spans="1:20" x14ac:dyDescent="0.25">
      <c r="A25" s="11">
        <v>116</v>
      </c>
      <c r="B25" s="12"/>
      <c r="C25" s="12" t="s">
        <v>44</v>
      </c>
      <c r="D25" s="12"/>
      <c r="E25" s="158">
        <v>1.7301777237110959E-3</v>
      </c>
      <c r="F25" s="12"/>
      <c r="G25" s="160">
        <v>64085</v>
      </c>
      <c r="H25" s="9"/>
      <c r="I25" s="14">
        <v>1.8789264840256784E-3</v>
      </c>
      <c r="J25"/>
      <c r="K25" s="147">
        <v>54307</v>
      </c>
      <c r="L25" s="9"/>
      <c r="M25" s="14">
        <v>2.0018384413155316E-3</v>
      </c>
      <c r="N25"/>
      <c r="O25" s="147">
        <v>82767.905196367268</v>
      </c>
      <c r="P25" s="9"/>
      <c r="Q25" s="14">
        <v>2.0066275359325852E-3</v>
      </c>
      <c r="R25" s="14"/>
      <c r="S25" s="15">
        <v>69119.41520650062</v>
      </c>
      <c r="T25" s="148"/>
    </row>
    <row r="26" spans="1:20" x14ac:dyDescent="0.25">
      <c r="A26" s="11">
        <v>117</v>
      </c>
      <c r="B26" s="12"/>
      <c r="C26" s="12" t="s">
        <v>45</v>
      </c>
      <c r="D26" s="12"/>
      <c r="E26" s="158">
        <v>9.8041524791643618E-4</v>
      </c>
      <c r="F26" s="12"/>
      <c r="G26" s="160">
        <v>36314</v>
      </c>
      <c r="H26" s="9"/>
      <c r="I26" s="14">
        <v>9.9725642765311211E-4</v>
      </c>
      <c r="J26"/>
      <c r="K26" s="147">
        <v>28824</v>
      </c>
      <c r="L26" s="9"/>
      <c r="M26" s="14">
        <v>1.0166632398961901E-3</v>
      </c>
      <c r="N26"/>
      <c r="O26" s="147">
        <v>42034.903976097696</v>
      </c>
      <c r="P26" s="9"/>
      <c r="Q26" s="14">
        <v>1.0886502347801825E-3</v>
      </c>
      <c r="R26" s="14"/>
      <c r="S26" s="15">
        <v>37499.170247085567</v>
      </c>
      <c r="T26" s="148"/>
    </row>
    <row r="27" spans="1:20" x14ac:dyDescent="0.25">
      <c r="A27" s="11">
        <v>119</v>
      </c>
      <c r="B27" s="12"/>
      <c r="C27" s="12" t="s">
        <v>46</v>
      </c>
      <c r="D27" s="12"/>
      <c r="E27" s="158">
        <v>4.4059204601083112E-5</v>
      </c>
      <c r="F27" s="12"/>
      <c r="G27" s="160">
        <v>1632</v>
      </c>
      <c r="H27" s="9"/>
      <c r="I27" s="14">
        <v>3.9034426386735123E-5</v>
      </c>
      <c r="J27"/>
      <c r="K27" s="147">
        <v>1128</v>
      </c>
      <c r="L27" s="9"/>
      <c r="M27" s="14">
        <v>2.712298314998918E-5</v>
      </c>
      <c r="N27"/>
      <c r="O27" s="147">
        <v>1121.4254115960032</v>
      </c>
      <c r="P27" s="9"/>
      <c r="Q27" s="14">
        <v>2.2667581834457477E-5</v>
      </c>
      <c r="R27" s="14"/>
      <c r="S27" s="15">
        <v>780.79761813646064</v>
      </c>
      <c r="T27" s="148"/>
    </row>
    <row r="28" spans="1:20" x14ac:dyDescent="0.25">
      <c r="A28" s="11">
        <v>121</v>
      </c>
      <c r="B28" s="12"/>
      <c r="C28" s="12" t="s">
        <v>47</v>
      </c>
      <c r="D28" s="12"/>
      <c r="E28" s="158">
        <v>3.8828369658606157E-4</v>
      </c>
      <c r="F28" s="12"/>
      <c r="G28" s="160">
        <v>14382</v>
      </c>
      <c r="H28" s="9"/>
      <c r="I28" s="14">
        <v>3.9977805796000197E-4</v>
      </c>
      <c r="J28"/>
      <c r="K28" s="147">
        <v>11555</v>
      </c>
      <c r="L28" s="9"/>
      <c r="M28" s="14">
        <v>3.6076257589119436E-4</v>
      </c>
      <c r="N28"/>
      <c r="O28" s="147">
        <v>14916.070180037639</v>
      </c>
      <c r="P28" s="9"/>
      <c r="Q28" s="14">
        <v>3.2769866434638126E-4</v>
      </c>
      <c r="R28" s="14"/>
      <c r="S28" s="15">
        <v>11287.76498775913</v>
      </c>
      <c r="T28" s="148"/>
    </row>
    <row r="29" spans="1:20" x14ac:dyDescent="0.25">
      <c r="A29" s="11">
        <v>122</v>
      </c>
      <c r="B29" s="12"/>
      <c r="C29" s="12" t="s">
        <v>48</v>
      </c>
      <c r="D29" s="12"/>
      <c r="E29" s="158">
        <v>4.478588116636158E-4</v>
      </c>
      <c r="F29" s="12"/>
      <c r="G29" s="160">
        <v>16588</v>
      </c>
      <c r="H29" s="9"/>
      <c r="I29" s="14">
        <v>4.4758409624688747E-4</v>
      </c>
      <c r="J29"/>
      <c r="K29" s="147">
        <v>12937</v>
      </c>
      <c r="L29" s="9"/>
      <c r="M29" s="14">
        <v>4.609358615972111E-4</v>
      </c>
      <c r="N29"/>
      <c r="O29" s="147">
        <v>19057.829496576487</v>
      </c>
      <c r="P29" s="9"/>
      <c r="Q29" s="14">
        <v>4.7123527530858693E-4</v>
      </c>
      <c r="R29" s="14"/>
      <c r="S29" s="15">
        <v>16231.964363464276</v>
      </c>
      <c r="T29" s="148"/>
    </row>
    <row r="30" spans="1:20" x14ac:dyDescent="0.25">
      <c r="A30" s="11">
        <v>123</v>
      </c>
      <c r="B30" s="12"/>
      <c r="C30" s="12" t="s">
        <v>49</v>
      </c>
      <c r="D30" s="12"/>
      <c r="E30" s="158">
        <v>2.5974531310426945E-3</v>
      </c>
      <c r="F30" s="12"/>
      <c r="G30" s="160">
        <v>96209</v>
      </c>
      <c r="H30" s="9"/>
      <c r="I30" s="14">
        <v>2.4845795807854967E-3</v>
      </c>
      <c r="J30"/>
      <c r="K30" s="147">
        <v>71812</v>
      </c>
      <c r="L30" s="9"/>
      <c r="M30" s="14">
        <v>2.5706556763852857E-3</v>
      </c>
      <c r="N30"/>
      <c r="O30" s="147">
        <v>106286.19219428011</v>
      </c>
      <c r="P30" s="9"/>
      <c r="Q30" s="14">
        <v>2.6268638941126963E-3</v>
      </c>
      <c r="R30" s="14"/>
      <c r="S30" s="15">
        <v>90483.805757084207</v>
      </c>
      <c r="T30" s="148"/>
    </row>
    <row r="31" spans="1:20" x14ac:dyDescent="0.25">
      <c r="A31" s="11">
        <v>124</v>
      </c>
      <c r="B31" s="12"/>
      <c r="C31" s="12" t="s">
        <v>50</v>
      </c>
      <c r="D31" s="12"/>
      <c r="E31" s="158">
        <v>0</v>
      </c>
      <c r="F31" s="12"/>
      <c r="G31" s="160">
        <v>0</v>
      </c>
      <c r="H31" s="9"/>
      <c r="I31" s="14">
        <v>0</v>
      </c>
      <c r="J31"/>
      <c r="K31" s="147">
        <v>0</v>
      </c>
      <c r="L31" s="9"/>
      <c r="M31" s="14">
        <v>0</v>
      </c>
      <c r="N31"/>
      <c r="O31" s="147">
        <v>0</v>
      </c>
      <c r="P31" s="9"/>
      <c r="Q31" s="14">
        <v>0</v>
      </c>
      <c r="R31" s="14"/>
      <c r="S31" s="15">
        <v>0</v>
      </c>
      <c r="T31" s="148"/>
    </row>
    <row r="32" spans="1:20" x14ac:dyDescent="0.25">
      <c r="A32" s="11">
        <v>125</v>
      </c>
      <c r="B32" s="12"/>
      <c r="C32" s="12" t="s">
        <v>51</v>
      </c>
      <c r="D32" s="12"/>
      <c r="E32" s="158">
        <v>6.575658564629504E-4</v>
      </c>
      <c r="F32" s="12"/>
      <c r="G32" s="160">
        <v>24356</v>
      </c>
      <c r="H32" s="9"/>
      <c r="I32" s="14">
        <v>6.8690980008833465E-4</v>
      </c>
      <c r="J32"/>
      <c r="K32" s="147">
        <v>19854</v>
      </c>
      <c r="L32" s="9"/>
      <c r="M32" s="14">
        <v>7.1497801122624976E-4</v>
      </c>
      <c r="N32"/>
      <c r="O32" s="147">
        <v>29561.44263658582</v>
      </c>
      <c r="P32" s="9"/>
      <c r="Q32" s="14">
        <v>7.3101698317963061E-4</v>
      </c>
      <c r="R32" s="14"/>
      <c r="S32" s="15">
        <v>25180.291548183908</v>
      </c>
      <c r="T32" s="148"/>
    </row>
    <row r="33" spans="1:20" x14ac:dyDescent="0.25">
      <c r="A33" s="11">
        <v>126</v>
      </c>
      <c r="B33" s="12"/>
      <c r="C33" s="12" t="s">
        <v>52</v>
      </c>
      <c r="D33" s="12"/>
      <c r="E33" s="158">
        <v>0</v>
      </c>
      <c r="F33" s="12"/>
      <c r="G33" s="160">
        <v>0</v>
      </c>
      <c r="H33" s="9"/>
      <c r="I33" s="14">
        <v>0</v>
      </c>
      <c r="J33"/>
      <c r="K33" s="147">
        <v>0</v>
      </c>
      <c r="L33" s="9"/>
      <c r="M33" s="14">
        <v>0</v>
      </c>
      <c r="N33"/>
      <c r="O33" s="147">
        <v>0</v>
      </c>
      <c r="P33" s="9"/>
      <c r="Q33" s="14">
        <v>0</v>
      </c>
      <c r="R33" s="14"/>
      <c r="S33" s="15">
        <v>0</v>
      </c>
      <c r="T33" s="148"/>
    </row>
    <row r="34" spans="1:20" x14ac:dyDescent="0.25">
      <c r="A34" s="11">
        <v>127</v>
      </c>
      <c r="B34" s="12"/>
      <c r="C34" s="12" t="s">
        <v>53</v>
      </c>
      <c r="D34" s="12"/>
      <c r="E34" s="158">
        <v>1.3275810299190551E-3</v>
      </c>
      <c r="F34" s="12"/>
      <c r="G34" s="160">
        <v>49173</v>
      </c>
      <c r="H34" s="9"/>
      <c r="I34" s="14">
        <v>1.3950839362976578E-3</v>
      </c>
      <c r="J34"/>
      <c r="K34" s="147">
        <v>40322</v>
      </c>
      <c r="L34" s="9"/>
      <c r="M34" s="14">
        <v>1.4194367080949677E-3</v>
      </c>
      <c r="N34"/>
      <c r="O34" s="147">
        <v>58687.954264002481</v>
      </c>
      <c r="P34" s="9"/>
      <c r="Q34" s="14">
        <v>1.3184038549957141E-3</v>
      </c>
      <c r="R34" s="14"/>
      <c r="S34" s="15">
        <v>45413.163046697737</v>
      </c>
      <c r="T34" s="148"/>
    </row>
    <row r="35" spans="1:20" x14ac:dyDescent="0.25">
      <c r="A35" s="11">
        <v>128</v>
      </c>
      <c r="B35" s="12"/>
      <c r="C35" s="12" t="s">
        <v>54</v>
      </c>
      <c r="D35" s="12"/>
      <c r="E35" s="158">
        <v>2.3584392763345606E-3</v>
      </c>
      <c r="F35" s="12"/>
      <c r="G35" s="160">
        <v>87356</v>
      </c>
      <c r="H35" s="9"/>
      <c r="I35" s="14">
        <v>2.2310768157177614E-3</v>
      </c>
      <c r="J35"/>
      <c r="K35" s="147">
        <v>64485</v>
      </c>
      <c r="L35" s="9"/>
      <c r="M35" s="14">
        <v>2.2816311433603289E-3</v>
      </c>
      <c r="N35"/>
      <c r="O35" s="147">
        <v>94336.19930019154</v>
      </c>
      <c r="P35" s="9"/>
      <c r="Q35" s="14">
        <v>2.2751693638798131E-3</v>
      </c>
      <c r="R35" s="14"/>
      <c r="S35" s="15">
        <v>78369.489659192026</v>
      </c>
      <c r="T35" s="148"/>
    </row>
    <row r="36" spans="1:20" x14ac:dyDescent="0.25">
      <c r="A36" s="11">
        <v>129</v>
      </c>
      <c r="B36" s="12"/>
      <c r="C36" s="12" t="s">
        <v>55</v>
      </c>
      <c r="D36" s="12"/>
      <c r="E36" s="158">
        <v>1.1791774526671692E-3</v>
      </c>
      <c r="F36" s="12"/>
      <c r="G36" s="160">
        <v>43676</v>
      </c>
      <c r="H36" s="9"/>
      <c r="I36" s="14">
        <v>1.1301641791422866E-3</v>
      </c>
      <c r="J36"/>
      <c r="K36" s="147">
        <v>32665</v>
      </c>
      <c r="L36" s="9"/>
      <c r="M36" s="14">
        <v>1.1704241498865389E-3</v>
      </c>
      <c r="N36"/>
      <c r="O36" s="147">
        <v>48392.294342038025</v>
      </c>
      <c r="P36" s="9"/>
      <c r="Q36" s="14">
        <v>1.1361600057215304E-3</v>
      </c>
      <c r="R36" s="14"/>
      <c r="S36" s="15">
        <v>39135.671055161336</v>
      </c>
      <c r="T36" s="148"/>
    </row>
    <row r="37" spans="1:20" x14ac:dyDescent="0.25">
      <c r="A37" s="11">
        <v>131</v>
      </c>
      <c r="B37" s="12"/>
      <c r="C37" s="12" t="s">
        <v>56</v>
      </c>
      <c r="D37" s="12"/>
      <c r="E37" s="158">
        <v>0</v>
      </c>
      <c r="F37" s="12"/>
      <c r="G37" s="160">
        <v>0</v>
      </c>
      <c r="H37" s="9"/>
      <c r="I37" s="14">
        <v>0</v>
      </c>
      <c r="J37"/>
      <c r="K37" s="147">
        <v>0</v>
      </c>
      <c r="L37" s="9"/>
      <c r="M37" s="14">
        <v>0</v>
      </c>
      <c r="N37"/>
      <c r="O37" s="147">
        <v>0</v>
      </c>
      <c r="P37" s="9"/>
      <c r="Q37" s="14">
        <v>0</v>
      </c>
      <c r="R37" s="14"/>
      <c r="S37" s="15">
        <v>0</v>
      </c>
      <c r="T37" s="148"/>
    </row>
    <row r="38" spans="1:20" x14ac:dyDescent="0.25">
      <c r="A38" s="11">
        <v>132</v>
      </c>
      <c r="B38" s="12"/>
      <c r="C38" s="12" t="s">
        <v>57</v>
      </c>
      <c r="D38" s="12"/>
      <c r="E38" s="158">
        <v>5.0636884728292198E-4</v>
      </c>
      <c r="F38" s="12"/>
      <c r="G38" s="160">
        <v>18756</v>
      </c>
      <c r="H38" s="9"/>
      <c r="I38" s="14">
        <v>4.5316869473762073E-4</v>
      </c>
      <c r="J38"/>
      <c r="K38" s="147">
        <v>13098</v>
      </c>
      <c r="L38" s="9"/>
      <c r="M38" s="14">
        <v>3.7030499564486404E-4</v>
      </c>
      <c r="N38"/>
      <c r="O38" s="147">
        <v>15310.610557130531</v>
      </c>
      <c r="P38" s="9"/>
      <c r="Q38" s="14">
        <v>3.2954071864497151E-4</v>
      </c>
      <c r="R38" s="14"/>
      <c r="S38" s="15">
        <v>11351.215585150641</v>
      </c>
      <c r="T38" s="148"/>
    </row>
    <row r="39" spans="1:20" x14ac:dyDescent="0.25">
      <c r="A39" s="11">
        <v>133</v>
      </c>
      <c r="B39" s="12"/>
      <c r="C39" s="12" t="s">
        <v>58</v>
      </c>
      <c r="D39" s="12"/>
      <c r="E39" s="158">
        <v>1.1179140822287371E-3</v>
      </c>
      <c r="F39" s="12"/>
      <c r="G39" s="160">
        <v>41407</v>
      </c>
      <c r="H39" s="9"/>
      <c r="I39" s="14">
        <v>1.2123392312257623E-3</v>
      </c>
      <c r="J39"/>
      <c r="K39" s="147">
        <v>35040</v>
      </c>
      <c r="L39" s="9"/>
      <c r="M39" s="14">
        <v>1.1940625216687656E-3</v>
      </c>
      <c r="N39"/>
      <c r="O39" s="147">
        <v>49369.645198274993</v>
      </c>
      <c r="P39" s="9"/>
      <c r="Q39" s="14">
        <v>1.1505166549749073E-3</v>
      </c>
      <c r="R39" s="14"/>
      <c r="S39" s="15">
        <v>39630.193921487429</v>
      </c>
      <c r="T39" s="148"/>
    </row>
    <row r="40" spans="1:20" x14ac:dyDescent="0.25">
      <c r="A40" s="11">
        <v>135</v>
      </c>
      <c r="B40" s="12"/>
      <c r="C40" s="12" t="s">
        <v>59</v>
      </c>
      <c r="D40" s="12"/>
      <c r="E40" s="158">
        <v>0</v>
      </c>
      <c r="F40" s="12"/>
      <c r="G40" s="160">
        <v>0</v>
      </c>
      <c r="H40" s="9"/>
      <c r="I40" s="14">
        <v>0</v>
      </c>
      <c r="J40"/>
      <c r="K40" s="147">
        <v>0</v>
      </c>
      <c r="L40" s="9"/>
      <c r="M40" s="14">
        <v>0</v>
      </c>
      <c r="N40"/>
      <c r="O40" s="147">
        <v>0</v>
      </c>
      <c r="P40" s="9"/>
      <c r="Q40" s="14">
        <v>0</v>
      </c>
      <c r="R40" s="14"/>
      <c r="S40" s="15">
        <v>0</v>
      </c>
      <c r="T40" s="148"/>
    </row>
    <row r="41" spans="1:20" x14ac:dyDescent="0.25">
      <c r="A41" s="11">
        <v>136</v>
      </c>
      <c r="B41" s="12"/>
      <c r="C41" s="12" t="s">
        <v>60</v>
      </c>
      <c r="D41" s="12"/>
      <c r="E41" s="158">
        <v>2.2270594279294501E-3</v>
      </c>
      <c r="F41" s="12"/>
      <c r="G41" s="160">
        <v>82489</v>
      </c>
      <c r="H41" s="9"/>
      <c r="I41" s="14">
        <v>2.2446318777417386E-3</v>
      </c>
      <c r="J41"/>
      <c r="K41" s="147">
        <v>64877</v>
      </c>
      <c r="L41" s="9"/>
      <c r="M41" s="14">
        <v>2.3607932312686005E-3</v>
      </c>
      <c r="N41"/>
      <c r="O41" s="147">
        <v>97609.23075563334</v>
      </c>
      <c r="P41" s="9"/>
      <c r="Q41" s="14">
        <v>2.3947631246469987E-3</v>
      </c>
      <c r="R41" s="14"/>
      <c r="S41" s="15">
        <v>82488.964080105041</v>
      </c>
      <c r="T41" s="148"/>
    </row>
    <row r="42" spans="1:20" x14ac:dyDescent="0.25">
      <c r="A42" s="11">
        <v>137</v>
      </c>
      <c r="B42" s="12"/>
      <c r="C42" s="12" t="s">
        <v>61</v>
      </c>
      <c r="D42" s="12"/>
      <c r="E42" s="158">
        <v>0</v>
      </c>
      <c r="F42" s="12"/>
      <c r="G42" s="160">
        <v>0</v>
      </c>
      <c r="H42" s="9"/>
      <c r="I42" s="14">
        <v>0</v>
      </c>
      <c r="J42"/>
      <c r="K42" s="147">
        <v>0</v>
      </c>
      <c r="L42" s="9"/>
      <c r="M42" s="14">
        <v>0</v>
      </c>
      <c r="N42"/>
      <c r="O42" s="147">
        <v>0</v>
      </c>
      <c r="P42" s="9"/>
      <c r="Q42" s="14">
        <v>0</v>
      </c>
      <c r="R42" s="14"/>
      <c r="S42" s="15">
        <v>0</v>
      </c>
      <c r="T42" s="148"/>
    </row>
    <row r="43" spans="1:20" x14ac:dyDescent="0.25">
      <c r="A43" s="11">
        <v>138</v>
      </c>
      <c r="B43" s="12"/>
      <c r="C43" s="12" t="s">
        <v>62</v>
      </c>
      <c r="D43" s="12"/>
      <c r="E43" s="158">
        <v>0</v>
      </c>
      <c r="F43" s="12"/>
      <c r="G43" s="160">
        <v>0</v>
      </c>
      <c r="H43" s="9"/>
      <c r="I43" s="14">
        <v>0</v>
      </c>
      <c r="J43"/>
      <c r="K43" s="147">
        <v>0</v>
      </c>
      <c r="L43" s="9"/>
      <c r="M43" s="14">
        <v>0</v>
      </c>
      <c r="N43"/>
      <c r="O43" s="147">
        <v>0</v>
      </c>
      <c r="P43" s="9"/>
      <c r="Q43" s="14">
        <v>0</v>
      </c>
      <c r="R43" s="14"/>
      <c r="S43" s="15">
        <v>0</v>
      </c>
      <c r="T43" s="148"/>
    </row>
    <row r="44" spans="1:20" x14ac:dyDescent="0.25">
      <c r="A44" s="11">
        <v>140</v>
      </c>
      <c r="B44" s="12"/>
      <c r="C44" s="12" t="s">
        <v>63</v>
      </c>
      <c r="D44" s="12"/>
      <c r="E44" s="158">
        <v>1.2380684108221312E-3</v>
      </c>
      <c r="F44" s="12"/>
      <c r="G44" s="160">
        <v>45858</v>
      </c>
      <c r="H44" s="9"/>
      <c r="I44" s="14">
        <v>1.17946452237685E-3</v>
      </c>
      <c r="J44"/>
      <c r="K44" s="147">
        <v>34090</v>
      </c>
      <c r="L44" s="9"/>
      <c r="M44" s="14">
        <v>1.2139800222469694E-3</v>
      </c>
      <c r="N44"/>
      <c r="O44" s="147">
        <v>50193.153112591004</v>
      </c>
      <c r="P44" s="9"/>
      <c r="Q44" s="14">
        <v>1.1956320445045872E-3</v>
      </c>
      <c r="R44" s="14"/>
      <c r="S44" s="15">
        <v>41184.21891380156</v>
      </c>
      <c r="T44" s="148"/>
    </row>
    <row r="45" spans="1:20" x14ac:dyDescent="0.25">
      <c r="A45" s="11">
        <v>141</v>
      </c>
      <c r="B45" s="12"/>
      <c r="C45" s="12" t="s">
        <v>64</v>
      </c>
      <c r="D45" s="12"/>
      <c r="E45" s="158">
        <v>4.2597096935057602E-3</v>
      </c>
      <c r="F45" s="12"/>
      <c r="G45" s="160">
        <v>157778</v>
      </c>
      <c r="H45" s="9"/>
      <c r="I45" s="14">
        <v>4.3316493250470673E-3</v>
      </c>
      <c r="J45"/>
      <c r="K45" s="147">
        <v>125198</v>
      </c>
      <c r="L45" s="9"/>
      <c r="M45" s="14">
        <v>4.4183907636781358E-3</v>
      </c>
      <c r="N45"/>
      <c r="O45" s="147">
        <v>182682.54835204987</v>
      </c>
      <c r="P45" s="9"/>
      <c r="Q45" s="14">
        <v>4.447951932604232E-3</v>
      </c>
      <c r="R45" s="14"/>
      <c r="S45" s="15">
        <v>153212.20851549084</v>
      </c>
      <c r="T45" s="148"/>
    </row>
    <row r="46" spans="1:20" x14ac:dyDescent="0.25">
      <c r="A46" s="11">
        <v>142</v>
      </c>
      <c r="B46" s="12"/>
      <c r="C46" s="12" t="s">
        <v>65</v>
      </c>
      <c r="D46" s="12"/>
      <c r="E46" s="158">
        <v>0</v>
      </c>
      <c r="F46" s="12"/>
      <c r="G46" s="160">
        <v>0</v>
      </c>
      <c r="H46" s="9"/>
      <c r="I46" s="14">
        <v>0</v>
      </c>
      <c r="J46"/>
      <c r="K46" s="147">
        <v>0</v>
      </c>
      <c r="L46" s="9"/>
      <c r="M46" s="14">
        <v>0</v>
      </c>
      <c r="N46"/>
      <c r="O46" s="147">
        <v>0</v>
      </c>
      <c r="P46" s="9"/>
      <c r="Q46" s="14">
        <v>0</v>
      </c>
      <c r="R46" s="14"/>
      <c r="S46" s="15">
        <v>0</v>
      </c>
      <c r="T46" s="148"/>
    </row>
    <row r="47" spans="1:20" x14ac:dyDescent="0.25">
      <c r="A47" s="11">
        <v>143</v>
      </c>
      <c r="B47" s="12"/>
      <c r="C47" s="12" t="s">
        <v>66</v>
      </c>
      <c r="D47" s="12"/>
      <c r="E47" s="158">
        <v>2.6215155732347238E-4</v>
      </c>
      <c r="F47" s="12"/>
      <c r="G47" s="160">
        <v>9710</v>
      </c>
      <c r="H47" s="9"/>
      <c r="I47" s="14">
        <v>2.9490212785625736E-4</v>
      </c>
      <c r="J47"/>
      <c r="K47" s="147">
        <v>8524</v>
      </c>
      <c r="L47" s="9"/>
      <c r="M47" s="14">
        <v>2.9730424571367008E-4</v>
      </c>
      <c r="N47"/>
      <c r="O47" s="147">
        <v>12292.325452365469</v>
      </c>
      <c r="P47" s="9"/>
      <c r="Q47" s="14">
        <v>2.770628954509107E-4</v>
      </c>
      <c r="R47" s="14"/>
      <c r="S47" s="15">
        <v>9543.5874202167579</v>
      </c>
      <c r="T47" s="148"/>
    </row>
    <row r="48" spans="1:20" x14ac:dyDescent="0.25">
      <c r="A48" s="11">
        <v>146</v>
      </c>
      <c r="B48" s="12"/>
      <c r="C48" s="12" t="s">
        <v>67</v>
      </c>
      <c r="D48" s="12"/>
      <c r="E48" s="158">
        <v>6.4722163769315698E-4</v>
      </c>
      <c r="F48" s="12"/>
      <c r="G48" s="160">
        <v>23973</v>
      </c>
      <c r="H48" s="9"/>
      <c r="I48" s="14">
        <v>6.8102048058866311E-4</v>
      </c>
      <c r="J48"/>
      <c r="K48" s="147">
        <v>19684</v>
      </c>
      <c r="L48" s="9"/>
      <c r="M48" s="14">
        <v>6.6337603140846407E-4</v>
      </c>
      <c r="N48"/>
      <c r="O48" s="147">
        <v>27427.909937165474</v>
      </c>
      <c r="P48" s="9"/>
      <c r="Q48" s="14">
        <v>6.5124957377552873E-4</v>
      </c>
      <c r="R48" s="14"/>
      <c r="S48" s="15">
        <v>22432.658222208123</v>
      </c>
      <c r="T48" s="148"/>
    </row>
    <row r="49" spans="1:20" x14ac:dyDescent="0.25">
      <c r="A49" s="11">
        <v>147</v>
      </c>
      <c r="B49" s="12"/>
      <c r="C49" s="12" t="s">
        <v>68</v>
      </c>
      <c r="D49" s="12"/>
      <c r="E49" s="158">
        <v>4.1382054289088136E-4</v>
      </c>
      <c r="F49" s="12"/>
      <c r="G49" s="160">
        <v>15328</v>
      </c>
      <c r="H49" s="9"/>
      <c r="I49" s="14">
        <v>4.1210335305505002E-4</v>
      </c>
      <c r="J49"/>
      <c r="K49" s="147">
        <v>11911</v>
      </c>
      <c r="L49" s="9"/>
      <c r="M49" s="14">
        <v>4.218043307397802E-4</v>
      </c>
      <c r="N49"/>
      <c r="O49" s="147">
        <v>17439.899313325473</v>
      </c>
      <c r="P49" s="9"/>
      <c r="Q49" s="14">
        <v>3.8589447084721204E-4</v>
      </c>
      <c r="R49" s="14"/>
      <c r="S49" s="15">
        <v>13292.352306919305</v>
      </c>
      <c r="T49" s="148"/>
    </row>
    <row r="50" spans="1:20" x14ac:dyDescent="0.25">
      <c r="A50" s="11">
        <v>148</v>
      </c>
      <c r="B50" s="12"/>
      <c r="C50" s="12" t="s">
        <v>69</v>
      </c>
      <c r="D50" s="12"/>
      <c r="E50" s="158">
        <v>6.9664550133805931E-5</v>
      </c>
      <c r="F50" s="12"/>
      <c r="G50" s="160">
        <v>2580</v>
      </c>
      <c r="H50" s="9"/>
      <c r="I50" s="14">
        <v>7.3720718376697882E-5</v>
      </c>
      <c r="J50"/>
      <c r="K50" s="147">
        <v>2131</v>
      </c>
      <c r="L50" s="9"/>
      <c r="M50" s="14">
        <v>6.1243504821122645E-5</v>
      </c>
      <c r="N50"/>
      <c r="O50" s="147">
        <v>2532.1706768688041</v>
      </c>
      <c r="P50" s="9"/>
      <c r="Q50" s="14">
        <v>5.6721006355962571E-5</v>
      </c>
      <c r="R50" s="14"/>
      <c r="S50" s="15">
        <v>1953.7869978577091</v>
      </c>
      <c r="T50" s="148"/>
    </row>
    <row r="51" spans="1:20" x14ac:dyDescent="0.25">
      <c r="A51" s="11">
        <v>149</v>
      </c>
      <c r="B51" s="12"/>
      <c r="C51" s="12" t="s">
        <v>70</v>
      </c>
      <c r="D51" s="12"/>
      <c r="E51" s="158">
        <v>0</v>
      </c>
      <c r="F51" s="12"/>
      <c r="G51" s="160">
        <v>0</v>
      </c>
      <c r="H51" s="9"/>
      <c r="I51" s="14">
        <v>0</v>
      </c>
      <c r="J51"/>
      <c r="K51" s="147">
        <v>0</v>
      </c>
      <c r="L51" s="9"/>
      <c r="M51" s="14">
        <v>0</v>
      </c>
      <c r="N51"/>
      <c r="O51" s="147">
        <v>0</v>
      </c>
      <c r="P51" s="9"/>
      <c r="Q51" s="14">
        <v>0</v>
      </c>
      <c r="R51" s="14"/>
      <c r="S51" s="15">
        <v>0</v>
      </c>
      <c r="T51" s="148"/>
    </row>
    <row r="52" spans="1:20" x14ac:dyDescent="0.25">
      <c r="A52" s="11">
        <v>150</v>
      </c>
      <c r="B52" s="12"/>
      <c r="C52" s="12" t="s">
        <v>71</v>
      </c>
      <c r="D52" s="12"/>
      <c r="E52" s="158">
        <v>0</v>
      </c>
      <c r="F52" s="12"/>
      <c r="G52" s="160">
        <v>0</v>
      </c>
      <c r="H52" s="9"/>
      <c r="I52" s="14">
        <v>0</v>
      </c>
      <c r="J52"/>
      <c r="K52" s="147">
        <v>0</v>
      </c>
      <c r="L52" s="9"/>
      <c r="M52" s="14">
        <v>0</v>
      </c>
      <c r="N52"/>
      <c r="O52" s="147">
        <v>0</v>
      </c>
      <c r="P52" s="9"/>
      <c r="Q52" s="14">
        <v>0</v>
      </c>
      <c r="R52" s="14"/>
      <c r="S52" s="15">
        <v>0</v>
      </c>
      <c r="T52" s="148"/>
    </row>
    <row r="53" spans="1:20" x14ac:dyDescent="0.25">
      <c r="A53" s="11">
        <v>151</v>
      </c>
      <c r="B53" s="12"/>
      <c r="C53" s="12" t="s">
        <v>72</v>
      </c>
      <c r="D53" s="12"/>
      <c r="E53" s="158">
        <v>1.5539843438415312E-3</v>
      </c>
      <c r="F53" s="12"/>
      <c r="G53" s="160">
        <v>57559</v>
      </c>
      <c r="H53" s="9"/>
      <c r="I53" s="14">
        <v>1.5612841323045914E-3</v>
      </c>
      <c r="J53"/>
      <c r="K53" s="147">
        <v>45126</v>
      </c>
      <c r="L53" s="9"/>
      <c r="M53" s="14">
        <v>1.616253539855908E-3</v>
      </c>
      <c r="N53"/>
      <c r="O53" s="147">
        <v>66825.532470130667</v>
      </c>
      <c r="P53" s="9"/>
      <c r="Q53" s="14">
        <v>1.671654154793184E-3</v>
      </c>
      <c r="R53" s="14"/>
      <c r="S53" s="15">
        <v>57581.06850314037</v>
      </c>
      <c r="T53" s="148"/>
    </row>
    <row r="54" spans="1:20" x14ac:dyDescent="0.25">
      <c r="A54" s="11">
        <v>152</v>
      </c>
      <c r="B54" s="12"/>
      <c r="C54" s="12" t="s">
        <v>73</v>
      </c>
      <c r="D54" s="12"/>
      <c r="E54" s="158">
        <v>1.1739631577821616E-3</v>
      </c>
      <c r="F54" s="12"/>
      <c r="G54" s="160">
        <v>43483</v>
      </c>
      <c r="H54" s="9"/>
      <c r="I54" s="14">
        <v>1.1492494251911154E-3</v>
      </c>
      <c r="J54"/>
      <c r="K54" s="147">
        <v>33217</v>
      </c>
      <c r="L54" s="9"/>
      <c r="M54" s="14">
        <v>1.0915938875909925E-3</v>
      </c>
      <c r="N54"/>
      <c r="O54" s="147">
        <v>45132.98253064388</v>
      </c>
      <c r="P54" s="9"/>
      <c r="Q54" s="14">
        <v>1.0837814664587909E-3</v>
      </c>
      <c r="R54" s="14"/>
      <c r="S54" s="15">
        <v>37331.462781138667</v>
      </c>
      <c r="T54" s="148"/>
    </row>
    <row r="55" spans="1:20" x14ac:dyDescent="0.25">
      <c r="A55" s="11">
        <v>154</v>
      </c>
      <c r="B55" s="12"/>
      <c r="C55" s="12" t="s">
        <v>74</v>
      </c>
      <c r="D55" s="12"/>
      <c r="E55" s="158">
        <v>1.956138967006666E-2</v>
      </c>
      <c r="F55" s="12"/>
      <c r="G55" s="160">
        <v>724545</v>
      </c>
      <c r="H55" s="9"/>
      <c r="I55" s="14">
        <v>1.9151500265340841E-2</v>
      </c>
      <c r="J55"/>
      <c r="K55" s="147">
        <v>553536</v>
      </c>
      <c r="L55" s="9"/>
      <c r="M55" s="14">
        <v>1.9099690252028349E-2</v>
      </c>
      <c r="N55"/>
      <c r="O55" s="147">
        <v>789694.77228192007</v>
      </c>
      <c r="P55" s="9"/>
      <c r="Q55" s="14">
        <v>1.9300853120217606E-2</v>
      </c>
      <c r="R55" s="14"/>
      <c r="S55" s="15">
        <v>664828.75210620218</v>
      </c>
      <c r="T55" s="148"/>
    </row>
    <row r="56" spans="1:20" x14ac:dyDescent="0.25">
      <c r="A56" s="11">
        <v>156</v>
      </c>
      <c r="B56" s="12"/>
      <c r="C56" s="12" t="s">
        <v>75</v>
      </c>
      <c r="D56" s="12"/>
      <c r="E56" s="158">
        <v>3.2266860361320815E-2</v>
      </c>
      <c r="F56" s="12"/>
      <c r="G56" s="160">
        <v>1195150</v>
      </c>
      <c r="H56" s="9"/>
      <c r="I56" s="14">
        <v>3.2710809966239471E-2</v>
      </c>
      <c r="J56"/>
      <c r="K56" s="147">
        <v>945441</v>
      </c>
      <c r="L56" s="9"/>
      <c r="M56" s="14">
        <v>3.2062837421630463E-2</v>
      </c>
      <c r="N56"/>
      <c r="O56" s="147">
        <v>1325668.3622760728</v>
      </c>
      <c r="P56" s="9"/>
      <c r="Q56" s="14">
        <v>3.2635521780657269E-2</v>
      </c>
      <c r="R56" s="14"/>
      <c r="S56" s="15">
        <v>1124148.9215335022</v>
      </c>
      <c r="T56" s="148"/>
    </row>
    <row r="57" spans="1:20" x14ac:dyDescent="0.25">
      <c r="A57" s="11">
        <v>157</v>
      </c>
      <c r="B57" s="12"/>
      <c r="C57" s="12" t="s">
        <v>76</v>
      </c>
      <c r="D57" s="12"/>
      <c r="E57" s="158">
        <v>1.6330967752873263E-4</v>
      </c>
      <c r="F57" s="12"/>
      <c r="G57" s="160">
        <v>6049</v>
      </c>
      <c r="H57" s="9"/>
      <c r="I57" s="14">
        <v>1.585721250359305E-4</v>
      </c>
      <c r="J57"/>
      <c r="K57" s="147">
        <v>4583</v>
      </c>
      <c r="L57" s="9"/>
      <c r="M57" s="14">
        <v>1.3870222125073907E-4</v>
      </c>
      <c r="N57"/>
      <c r="O57" s="147">
        <v>5734.7746261993316</v>
      </c>
      <c r="P57" s="9"/>
      <c r="Q57" s="14">
        <v>1.4715517288628092E-4</v>
      </c>
      <c r="R57" s="14"/>
      <c r="S57" s="15">
        <v>5068.8427784302812</v>
      </c>
      <c r="T57" s="148"/>
    </row>
    <row r="58" spans="1:20" x14ac:dyDescent="0.25">
      <c r="A58" s="11">
        <v>158</v>
      </c>
      <c r="B58" s="12"/>
      <c r="C58" s="12" t="s">
        <v>473</v>
      </c>
      <c r="D58" s="12"/>
      <c r="E58" s="158">
        <v>0</v>
      </c>
      <c r="F58" s="12"/>
      <c r="G58" s="160">
        <v>0</v>
      </c>
      <c r="H58" s="9"/>
      <c r="I58" s="14">
        <v>0</v>
      </c>
      <c r="J58"/>
      <c r="K58" s="147">
        <v>0</v>
      </c>
      <c r="L58" s="9"/>
      <c r="M58" s="14">
        <v>0</v>
      </c>
      <c r="N58"/>
      <c r="O58" s="147">
        <v>0</v>
      </c>
      <c r="P58" s="9"/>
      <c r="Q58" s="14">
        <v>0</v>
      </c>
      <c r="R58" s="14"/>
      <c r="S58" s="15">
        <v>0</v>
      </c>
      <c r="T58" s="148"/>
    </row>
    <row r="59" spans="1:20" x14ac:dyDescent="0.25">
      <c r="A59" s="11">
        <v>160</v>
      </c>
      <c r="B59" s="12"/>
      <c r="C59" s="12" t="s">
        <v>77</v>
      </c>
      <c r="D59" s="12"/>
      <c r="E59" s="158">
        <v>1.0681285092462492E-4</v>
      </c>
      <c r="F59" s="12"/>
      <c r="G59" s="160">
        <v>3956</v>
      </c>
      <c r="H59" s="9"/>
      <c r="I59" s="14">
        <v>1.0857443949245086E-4</v>
      </c>
      <c r="J59"/>
      <c r="K59" s="147">
        <v>3138</v>
      </c>
      <c r="L59" s="9"/>
      <c r="M59" s="14">
        <v>8.6144583668305386E-5</v>
      </c>
      <c r="N59"/>
      <c r="O59" s="147">
        <v>3561.7293519217574</v>
      </c>
      <c r="P59" s="9"/>
      <c r="Q59" s="14">
        <v>8.8062919238569512E-5</v>
      </c>
      <c r="R59" s="14"/>
      <c r="S59" s="15">
        <v>3033.3768325960582</v>
      </c>
      <c r="T59" s="148"/>
    </row>
    <row r="60" spans="1:20" x14ac:dyDescent="0.25">
      <c r="A60" s="11">
        <v>161</v>
      </c>
      <c r="B60" s="12"/>
      <c r="C60" s="12" t="s">
        <v>78</v>
      </c>
      <c r="D60" s="12"/>
      <c r="E60" s="158">
        <v>8.7357959176105823E-3</v>
      </c>
      <c r="F60" s="12"/>
      <c r="G60" s="160">
        <v>323570</v>
      </c>
      <c r="H60" s="9"/>
      <c r="I60" s="14">
        <v>8.9548279182113475E-3</v>
      </c>
      <c r="J60"/>
      <c r="K60" s="147">
        <v>258821</v>
      </c>
      <c r="L60" s="9"/>
      <c r="M60" s="14">
        <v>8.9174877104490902E-3</v>
      </c>
      <c r="N60"/>
      <c r="O60" s="147">
        <v>368701.97023650992</v>
      </c>
      <c r="P60" s="9"/>
      <c r="Q60" s="14">
        <v>8.9648859551217618E-3</v>
      </c>
      <c r="R60" s="14"/>
      <c r="S60" s="15">
        <v>308800.54395496182</v>
      </c>
      <c r="T60" s="148"/>
    </row>
    <row r="61" spans="1:20" x14ac:dyDescent="0.25">
      <c r="A61" s="11">
        <v>162</v>
      </c>
      <c r="B61" s="12"/>
      <c r="C61" s="12" t="s">
        <v>79</v>
      </c>
      <c r="D61" s="12"/>
      <c r="E61" s="158">
        <v>1.8137258978418303E-5</v>
      </c>
      <c r="F61" s="12"/>
      <c r="G61" s="160">
        <v>672</v>
      </c>
      <c r="H61" s="9"/>
      <c r="I61" s="14">
        <v>1.8177780187045691E-5</v>
      </c>
      <c r="J61"/>
      <c r="K61" s="147">
        <v>525</v>
      </c>
      <c r="L61" s="9"/>
      <c r="M61" s="14">
        <v>1.8115023849881853E-5</v>
      </c>
      <c r="N61"/>
      <c r="O61" s="147">
        <v>748.98280784919029</v>
      </c>
      <c r="P61" s="9"/>
      <c r="Q61" s="14">
        <v>1.8079314717089829E-5</v>
      </c>
      <c r="R61" s="14"/>
      <c r="S61" s="15">
        <v>622.75217408434492</v>
      </c>
      <c r="T61" s="148"/>
    </row>
    <row r="62" spans="1:20" x14ac:dyDescent="0.25">
      <c r="A62" s="11">
        <v>163</v>
      </c>
      <c r="B62" s="12"/>
      <c r="C62" s="12" t="s">
        <v>80</v>
      </c>
      <c r="D62" s="12"/>
      <c r="E62" s="158">
        <v>0</v>
      </c>
      <c r="F62" s="12"/>
      <c r="G62" s="160">
        <v>0</v>
      </c>
      <c r="H62" s="9"/>
      <c r="I62" s="14">
        <v>0</v>
      </c>
      <c r="J62"/>
      <c r="K62" s="147">
        <v>0</v>
      </c>
      <c r="L62" s="9"/>
      <c r="M62" s="14">
        <v>0</v>
      </c>
      <c r="N62"/>
      <c r="O62" s="147">
        <v>0</v>
      </c>
      <c r="P62" s="9"/>
      <c r="Q62" s="14">
        <v>0</v>
      </c>
      <c r="R62" s="14"/>
      <c r="S62" s="15">
        <v>0</v>
      </c>
      <c r="T62" s="148"/>
    </row>
    <row r="63" spans="1:20" x14ac:dyDescent="0.25">
      <c r="A63" s="11">
        <v>164</v>
      </c>
      <c r="B63" s="12"/>
      <c r="C63" s="12" t="s">
        <v>81</v>
      </c>
      <c r="D63" s="12"/>
      <c r="E63" s="158">
        <v>7.1737904812528959E-5</v>
      </c>
      <c r="F63" s="12"/>
      <c r="G63" s="160">
        <v>2657</v>
      </c>
      <c r="H63" s="9"/>
      <c r="I63" s="14">
        <v>4.6947126871581576E-5</v>
      </c>
      <c r="J63"/>
      <c r="K63" s="147">
        <v>1357</v>
      </c>
      <c r="L63" s="9"/>
      <c r="M63" s="14">
        <v>1.0347649907215631E-5</v>
      </c>
      <c r="N63"/>
      <c r="O63" s="147">
        <v>427.83337998184987</v>
      </c>
      <c r="P63" s="9"/>
      <c r="Q63" s="14">
        <v>0</v>
      </c>
      <c r="R63" s="14"/>
      <c r="S63" s="15">
        <v>0</v>
      </c>
      <c r="T63" s="148"/>
    </row>
    <row r="64" spans="1:20" x14ac:dyDescent="0.25">
      <c r="A64" s="11">
        <v>165</v>
      </c>
      <c r="B64" s="12"/>
      <c r="C64" s="12" t="s">
        <v>82</v>
      </c>
      <c r="D64" s="12"/>
      <c r="E64" s="158">
        <v>9.8197736445520016E-4</v>
      </c>
      <c r="F64" s="12"/>
      <c r="G64" s="160">
        <v>36372</v>
      </c>
      <c r="H64" s="9"/>
      <c r="I64" s="14">
        <v>9.9321050282839113E-4</v>
      </c>
      <c r="J64"/>
      <c r="K64" s="147">
        <v>28707</v>
      </c>
      <c r="L64" s="9"/>
      <c r="M64" s="14">
        <v>9.8256218532766985E-4</v>
      </c>
      <c r="N64"/>
      <c r="O64" s="147">
        <v>40624.963596609028</v>
      </c>
      <c r="P64" s="9"/>
      <c r="Q64" s="14">
        <v>9.9081796948394057E-4</v>
      </c>
      <c r="R64" s="14"/>
      <c r="S64" s="15">
        <v>34129.282789391153</v>
      </c>
      <c r="T64" s="148"/>
    </row>
    <row r="65" spans="1:20" x14ac:dyDescent="0.25">
      <c r="A65" s="11">
        <v>166</v>
      </c>
      <c r="B65" s="12"/>
      <c r="C65" s="12" t="s">
        <v>83</v>
      </c>
      <c r="D65" s="12"/>
      <c r="E65" s="158">
        <v>1.8757594669159525E-4</v>
      </c>
      <c r="F65" s="12"/>
      <c r="G65" s="160">
        <v>6948</v>
      </c>
      <c r="H65" s="9"/>
      <c r="I65" s="14">
        <v>1.6541913913512211E-4</v>
      </c>
      <c r="J65"/>
      <c r="K65" s="147">
        <v>4781</v>
      </c>
      <c r="L65" s="9"/>
      <c r="M65" s="14">
        <v>1.7444116704366981E-4</v>
      </c>
      <c r="N65"/>
      <c r="O65" s="147">
        <v>7212.435168707193</v>
      </c>
      <c r="P65" s="9"/>
      <c r="Q65" s="14">
        <v>1.9531848271535485E-4</v>
      </c>
      <c r="R65" s="14"/>
      <c r="S65" s="15">
        <v>6727.8551014361665</v>
      </c>
      <c r="T65" s="148"/>
    </row>
    <row r="66" spans="1:20" x14ac:dyDescent="0.25">
      <c r="A66" s="11">
        <v>169</v>
      </c>
      <c r="B66" s="12"/>
      <c r="C66" s="12" t="s">
        <v>84</v>
      </c>
      <c r="D66" s="12"/>
      <c r="E66" s="158">
        <v>0</v>
      </c>
      <c r="F66" s="12"/>
      <c r="G66" s="160">
        <v>0</v>
      </c>
      <c r="H66" s="9"/>
      <c r="I66" s="14">
        <v>0</v>
      </c>
      <c r="J66"/>
      <c r="K66" s="147">
        <v>0</v>
      </c>
      <c r="L66" s="9"/>
      <c r="M66" s="14">
        <v>0</v>
      </c>
      <c r="N66"/>
      <c r="O66" s="147">
        <v>0</v>
      </c>
      <c r="P66" s="9"/>
      <c r="Q66" s="14">
        <v>0</v>
      </c>
      <c r="R66" s="14"/>
      <c r="S66" s="15">
        <v>0</v>
      </c>
      <c r="T66" s="148"/>
    </row>
    <row r="67" spans="1:20" x14ac:dyDescent="0.25">
      <c r="A67" s="11">
        <v>170</v>
      </c>
      <c r="B67" s="12"/>
      <c r="C67" s="12" t="s">
        <v>85</v>
      </c>
      <c r="D67" s="12"/>
      <c r="E67" s="158">
        <v>0</v>
      </c>
      <c r="F67" s="12"/>
      <c r="G67" s="160">
        <v>0</v>
      </c>
      <c r="H67" s="9"/>
      <c r="I67" s="14">
        <v>0</v>
      </c>
      <c r="J67"/>
      <c r="K67" s="147">
        <v>0</v>
      </c>
      <c r="L67" s="9"/>
      <c r="M67" s="14">
        <v>0</v>
      </c>
      <c r="N67"/>
      <c r="O67" s="147">
        <v>0</v>
      </c>
      <c r="P67" s="9"/>
      <c r="Q67" s="14">
        <v>0</v>
      </c>
      <c r="R67" s="14"/>
      <c r="S67" s="15">
        <v>0</v>
      </c>
      <c r="T67" s="148"/>
    </row>
    <row r="68" spans="1:20" x14ac:dyDescent="0.25">
      <c r="A68" s="11">
        <v>171</v>
      </c>
      <c r="B68" s="12"/>
      <c r="C68" s="12" t="s">
        <v>86</v>
      </c>
      <c r="D68" s="12"/>
      <c r="E68" s="158">
        <v>7.3889164832645089E-3</v>
      </c>
      <c r="F68" s="12"/>
      <c r="G68" s="160">
        <v>273682</v>
      </c>
      <c r="H68" s="9"/>
      <c r="I68" s="14">
        <v>7.4610713009204731E-3</v>
      </c>
      <c r="J68"/>
      <c r="K68" s="147">
        <v>215647</v>
      </c>
      <c r="L68" s="9"/>
      <c r="M68" s="14">
        <v>7.4590194616146596E-3</v>
      </c>
      <c r="N68"/>
      <c r="O68" s="147">
        <v>308400.21997532947</v>
      </c>
      <c r="P68" s="9"/>
      <c r="Q68" s="14">
        <v>7.4365804465664383E-3</v>
      </c>
      <c r="R68" s="14"/>
      <c r="S68" s="15">
        <v>256157.20027677238</v>
      </c>
      <c r="T68" s="148"/>
    </row>
    <row r="69" spans="1:20" x14ac:dyDescent="0.25">
      <c r="A69" s="11">
        <v>172</v>
      </c>
      <c r="B69" s="12"/>
      <c r="C69" s="12" t="s">
        <v>87</v>
      </c>
      <c r="D69" s="12"/>
      <c r="E69" s="158">
        <v>3.2795826435603791E-3</v>
      </c>
      <c r="F69" s="12"/>
      <c r="G69" s="160">
        <v>121474</v>
      </c>
      <c r="H69" s="9"/>
      <c r="I69" s="14">
        <v>3.1699900530523799E-3</v>
      </c>
      <c r="J69"/>
      <c r="K69" s="147">
        <v>91622</v>
      </c>
      <c r="L69" s="9"/>
      <c r="M69" s="14">
        <v>3.125720288327115E-3</v>
      </c>
      <c r="N69"/>
      <c r="O69" s="147">
        <v>129235.86397142347</v>
      </c>
      <c r="P69" s="9"/>
      <c r="Q69" s="14">
        <v>3.1767763834241788E-3</v>
      </c>
      <c r="R69" s="14"/>
      <c r="S69" s="15">
        <v>109425.85105214971</v>
      </c>
      <c r="T69" s="148"/>
    </row>
    <row r="70" spans="1:20" x14ac:dyDescent="0.25">
      <c r="A70" s="11">
        <v>173</v>
      </c>
      <c r="B70" s="12"/>
      <c r="C70" s="12" t="s">
        <v>88</v>
      </c>
      <c r="D70" s="12"/>
      <c r="E70" s="158">
        <v>0</v>
      </c>
      <c r="F70" s="12"/>
      <c r="G70" s="160">
        <v>0</v>
      </c>
      <c r="H70" s="9"/>
      <c r="I70" s="14">
        <v>0</v>
      </c>
      <c r="J70"/>
      <c r="K70" s="147">
        <v>0</v>
      </c>
      <c r="L70" s="9"/>
      <c r="M70" s="14">
        <v>0</v>
      </c>
      <c r="N70"/>
      <c r="O70" s="147">
        <v>0</v>
      </c>
      <c r="P70" s="9"/>
      <c r="Q70" s="14">
        <v>0</v>
      </c>
      <c r="R70" s="14"/>
      <c r="S70" s="15">
        <v>0</v>
      </c>
      <c r="T70" s="148"/>
    </row>
    <row r="71" spans="1:20" x14ac:dyDescent="0.25">
      <c r="A71" s="11">
        <v>174</v>
      </c>
      <c r="B71" s="12"/>
      <c r="C71" s="12" t="s">
        <v>89</v>
      </c>
      <c r="D71" s="12"/>
      <c r="E71" s="158">
        <v>1.4497326957553288E-3</v>
      </c>
      <c r="F71" s="12"/>
      <c r="G71" s="160">
        <v>53697</v>
      </c>
      <c r="H71" s="9"/>
      <c r="I71" s="14">
        <v>1.2624675114873583E-3</v>
      </c>
      <c r="J71"/>
      <c r="K71" s="147">
        <v>36489</v>
      </c>
      <c r="L71" s="9"/>
      <c r="M71" s="14">
        <v>1.2019378495441049E-3</v>
      </c>
      <c r="N71"/>
      <c r="O71" s="147">
        <v>49695.258083672503</v>
      </c>
      <c r="P71" s="9"/>
      <c r="Q71" s="14">
        <v>1.1626852020525647E-3</v>
      </c>
      <c r="R71" s="14"/>
      <c r="S71" s="15">
        <v>40049.346376469344</v>
      </c>
      <c r="T71" s="148"/>
    </row>
    <row r="72" spans="1:20" x14ac:dyDescent="0.25">
      <c r="A72" s="11">
        <v>175</v>
      </c>
      <c r="B72" s="12"/>
      <c r="C72" s="12" t="s">
        <v>90</v>
      </c>
      <c r="D72" s="12"/>
      <c r="E72" s="158">
        <v>0</v>
      </c>
      <c r="F72" s="12"/>
      <c r="G72" s="160">
        <v>0</v>
      </c>
      <c r="H72" s="9"/>
      <c r="I72" s="14">
        <v>0</v>
      </c>
      <c r="J72"/>
      <c r="K72" s="147">
        <v>0</v>
      </c>
      <c r="L72" s="9"/>
      <c r="M72" s="14">
        <v>0</v>
      </c>
      <c r="N72"/>
      <c r="O72" s="147">
        <v>0</v>
      </c>
      <c r="P72" s="9"/>
      <c r="Q72" s="14">
        <v>0</v>
      </c>
      <c r="R72" s="14"/>
      <c r="S72" s="15">
        <v>0</v>
      </c>
      <c r="T72" s="148"/>
    </row>
    <row r="73" spans="1:20" x14ac:dyDescent="0.25">
      <c r="A73" s="11">
        <v>180</v>
      </c>
      <c r="B73" s="12"/>
      <c r="C73" s="12" t="s">
        <v>91</v>
      </c>
      <c r="D73" s="12"/>
      <c r="E73" s="158">
        <v>9.8196984624725957E-5</v>
      </c>
      <c r="F73" s="12"/>
      <c r="G73" s="160">
        <v>3637</v>
      </c>
      <c r="H73" s="9"/>
      <c r="I73" s="14">
        <v>9.5807131505316578E-5</v>
      </c>
      <c r="J73"/>
      <c r="K73" s="147">
        <v>2769</v>
      </c>
      <c r="L73" s="9"/>
      <c r="M73" s="14">
        <v>8.1263650122196147E-5</v>
      </c>
      <c r="N73"/>
      <c r="O73" s="147">
        <v>3359.9225344102224</v>
      </c>
      <c r="P73" s="9"/>
      <c r="Q73" s="14">
        <v>8.1726098223952934E-5</v>
      </c>
      <c r="R73" s="14"/>
      <c r="S73" s="15">
        <v>2815.1014651173591</v>
      </c>
      <c r="T73" s="148"/>
    </row>
    <row r="74" spans="1:20" x14ac:dyDescent="0.25">
      <c r="A74" s="11">
        <v>181</v>
      </c>
      <c r="B74" s="12"/>
      <c r="C74" s="12" t="s">
        <v>92</v>
      </c>
      <c r="D74" s="12"/>
      <c r="E74" s="158">
        <v>1.450713404213355E-3</v>
      </c>
      <c r="F74" s="12"/>
      <c r="G74" s="160">
        <v>53734</v>
      </c>
      <c r="H74" s="9"/>
      <c r="I74" s="14">
        <v>1.4456533923057112E-3</v>
      </c>
      <c r="J74"/>
      <c r="K74" s="147">
        <v>41784</v>
      </c>
      <c r="L74" s="9"/>
      <c r="M74" s="14">
        <v>1.5322565315531585E-3</v>
      </c>
      <c r="N74"/>
      <c r="O74" s="147">
        <v>63352.596654485278</v>
      </c>
      <c r="P74" s="9"/>
      <c r="Q74" s="14">
        <v>1.5955457920230165E-3</v>
      </c>
      <c r="R74" s="14"/>
      <c r="S74" s="15">
        <v>54959.473098513714</v>
      </c>
      <c r="T74" s="148"/>
    </row>
    <row r="75" spans="1:20" x14ac:dyDescent="0.25">
      <c r="A75" s="11">
        <v>182</v>
      </c>
      <c r="B75" s="12"/>
      <c r="C75" s="12" t="s">
        <v>93</v>
      </c>
      <c r="D75" s="12"/>
      <c r="E75" s="158">
        <v>6.0118998947104214E-3</v>
      </c>
      <c r="F75" s="12"/>
      <c r="G75" s="160">
        <v>222678</v>
      </c>
      <c r="H75" s="9"/>
      <c r="I75" s="14">
        <v>5.9994761444026453E-3</v>
      </c>
      <c r="J75"/>
      <c r="K75" s="147">
        <v>173403</v>
      </c>
      <c r="L75" s="9"/>
      <c r="M75" s="14">
        <v>6.0738245021480083E-3</v>
      </c>
      <c r="N75"/>
      <c r="O75" s="147">
        <v>251128.02321989188</v>
      </c>
      <c r="P75" s="9"/>
      <c r="Q75" s="14">
        <v>6.0782152911747758E-3</v>
      </c>
      <c r="R75" s="14"/>
      <c r="S75" s="15">
        <v>209367.54773972408</v>
      </c>
      <c r="T75" s="148"/>
    </row>
    <row r="76" spans="1:20" x14ac:dyDescent="0.25">
      <c r="A76" s="11">
        <v>183</v>
      </c>
      <c r="B76" s="12"/>
      <c r="C76" s="12" t="s">
        <v>94</v>
      </c>
      <c r="D76" s="12"/>
      <c r="E76" s="158">
        <v>3.857007744802551E-5</v>
      </c>
      <c r="F76" s="12"/>
      <c r="G76" s="160">
        <v>1429</v>
      </c>
      <c r="H76" s="9"/>
      <c r="I76" s="14">
        <v>4.2755538707423071E-5</v>
      </c>
      <c r="J76"/>
      <c r="K76" s="147">
        <v>1236</v>
      </c>
      <c r="L76" s="9"/>
      <c r="M76" s="14">
        <v>5.2577989553347489E-5</v>
      </c>
      <c r="N76"/>
      <c r="O76" s="147">
        <v>2173.8867457791634</v>
      </c>
      <c r="P76" s="9"/>
      <c r="Q76" s="14">
        <v>4.8489115351273559E-5</v>
      </c>
      <c r="R76" s="14"/>
      <c r="S76" s="15">
        <v>1670.2348776465606</v>
      </c>
      <c r="T76" s="148"/>
    </row>
    <row r="77" spans="1:20" x14ac:dyDescent="0.25">
      <c r="A77" s="11">
        <v>184</v>
      </c>
      <c r="B77" s="12"/>
      <c r="C77" s="12" t="s">
        <v>95</v>
      </c>
      <c r="D77" s="12"/>
      <c r="E77" s="158">
        <v>0</v>
      </c>
      <c r="F77" s="12"/>
      <c r="G77" s="160">
        <v>0</v>
      </c>
      <c r="H77" s="9"/>
      <c r="I77" s="14">
        <v>1.4645862778500708E-5</v>
      </c>
      <c r="J77"/>
      <c r="K77" s="147">
        <v>423</v>
      </c>
      <c r="L77" s="9"/>
      <c r="M77" s="14">
        <v>2.5376253124604911E-5</v>
      </c>
      <c r="N77"/>
      <c r="O77" s="147">
        <v>1049.205205329185</v>
      </c>
      <c r="P77" s="9"/>
      <c r="Q77" s="14">
        <v>2.2925912840225235E-5</v>
      </c>
      <c r="R77" s="14"/>
      <c r="S77" s="15">
        <v>789.69597507048729</v>
      </c>
      <c r="T77" s="148"/>
    </row>
    <row r="78" spans="1:20" x14ac:dyDescent="0.25">
      <c r="A78" s="11">
        <v>185</v>
      </c>
      <c r="B78" s="12"/>
      <c r="C78" s="12" t="s">
        <v>96</v>
      </c>
      <c r="D78" s="12"/>
      <c r="E78" s="158">
        <v>3.1909780569113891E-5</v>
      </c>
      <c r="F78" s="12"/>
      <c r="G78" s="160">
        <v>1182</v>
      </c>
      <c r="H78" s="9"/>
      <c r="I78" s="14">
        <v>3.0305508913661282E-5</v>
      </c>
      <c r="J78"/>
      <c r="K78" s="147">
        <v>876</v>
      </c>
      <c r="L78" s="9"/>
      <c r="M78" s="14">
        <v>3.1568561492203251E-5</v>
      </c>
      <c r="N78"/>
      <c r="O78" s="147">
        <v>1305.2320561170238</v>
      </c>
      <c r="P78" s="9"/>
      <c r="Q78" s="14">
        <v>3.1332273665973818E-5</v>
      </c>
      <c r="R78" s="14"/>
      <c r="S78" s="15">
        <v>1079.2578064945421</v>
      </c>
      <c r="T78" s="148"/>
    </row>
    <row r="79" spans="1:20" x14ac:dyDescent="0.25">
      <c r="A79" s="11">
        <v>186</v>
      </c>
      <c r="B79" s="12"/>
      <c r="C79" s="12" t="s">
        <v>97</v>
      </c>
      <c r="D79" s="12"/>
      <c r="E79" s="158">
        <v>5.2537237088738204E-5</v>
      </c>
      <c r="F79" s="12"/>
      <c r="G79" s="160">
        <v>1946</v>
      </c>
      <c r="H79" s="9"/>
      <c r="I79" s="14">
        <v>3.3897700807490751E-5</v>
      </c>
      <c r="J79"/>
      <c r="K79" s="147">
        <v>980</v>
      </c>
      <c r="L79" s="9"/>
      <c r="M79" s="14">
        <v>4.369479668362475E-5</v>
      </c>
      <c r="N79"/>
      <c r="O79" s="147">
        <v>1806.6027281942661</v>
      </c>
      <c r="P79" s="9"/>
      <c r="Q79" s="14">
        <v>4.8189335713983362E-5</v>
      </c>
      <c r="R79" s="14"/>
      <c r="S79" s="15">
        <v>1659.9087992641639</v>
      </c>
      <c r="T79" s="148"/>
    </row>
    <row r="80" spans="1:20" x14ac:dyDescent="0.25">
      <c r="A80" s="11">
        <v>187</v>
      </c>
      <c r="B80" s="12"/>
      <c r="C80" s="12" t="s">
        <v>98</v>
      </c>
      <c r="D80" s="12"/>
      <c r="E80" s="158">
        <v>6.2831334472261081E-5</v>
      </c>
      <c r="F80" s="12"/>
      <c r="G80" s="160">
        <v>2327</v>
      </c>
      <c r="H80" s="9"/>
      <c r="I80" s="14">
        <v>6.8393123594052629E-5</v>
      </c>
      <c r="J80"/>
      <c r="K80" s="147">
        <v>1977</v>
      </c>
      <c r="L80" s="9"/>
      <c r="M80" s="14">
        <v>5.5060930004830902E-5</v>
      </c>
      <c r="N80"/>
      <c r="O80" s="147">
        <v>2276.5462689730293</v>
      </c>
      <c r="P80" s="9"/>
      <c r="Q80" s="14">
        <v>4.7329517590308585E-5</v>
      </c>
      <c r="R80" s="14"/>
      <c r="S80" s="15">
        <v>1630.2918799165825</v>
      </c>
      <c r="T80" s="148"/>
    </row>
    <row r="81" spans="1:20" x14ac:dyDescent="0.25">
      <c r="A81" s="11">
        <v>188</v>
      </c>
      <c r="B81" s="12"/>
      <c r="C81" s="12" t="s">
        <v>99</v>
      </c>
      <c r="D81" s="12"/>
      <c r="E81" s="158">
        <v>3.4267156436703078E-5</v>
      </c>
      <c r="F81" s="12"/>
      <c r="G81" s="160">
        <v>1269</v>
      </c>
      <c r="H81" s="9"/>
      <c r="I81" s="14">
        <v>3.3187801314140156E-5</v>
      </c>
      <c r="J81"/>
      <c r="K81" s="147">
        <v>959</v>
      </c>
      <c r="L81" s="9"/>
      <c r="M81" s="14">
        <v>3.9949149167185229E-5</v>
      </c>
      <c r="N81"/>
      <c r="O81" s="147">
        <v>1651.7353861844174</v>
      </c>
      <c r="P81" s="9"/>
      <c r="Q81" s="14">
        <v>4.9622687227329094E-5</v>
      </c>
      <c r="R81" s="14"/>
      <c r="S81" s="15">
        <v>1709.2813991182595</v>
      </c>
      <c r="T81" s="148"/>
    </row>
    <row r="82" spans="1:20" x14ac:dyDescent="0.25">
      <c r="A82" s="11">
        <v>190</v>
      </c>
      <c r="B82" s="12"/>
      <c r="C82" s="12" t="s">
        <v>100</v>
      </c>
      <c r="D82" s="12"/>
      <c r="E82" s="158">
        <v>3.1967420163324964E-5</v>
      </c>
      <c r="F82" s="12"/>
      <c r="G82" s="160">
        <v>1184</v>
      </c>
      <c r="H82" s="9"/>
      <c r="I82" s="14">
        <v>3.2037563219961255E-5</v>
      </c>
      <c r="J82"/>
      <c r="K82" s="147">
        <v>926</v>
      </c>
      <c r="L82" s="9"/>
      <c r="M82" s="14">
        <v>3.1572985833706249E-5</v>
      </c>
      <c r="N82"/>
      <c r="O82" s="147">
        <v>1305.4149847043257</v>
      </c>
      <c r="P82" s="9"/>
      <c r="Q82" s="14">
        <v>3.2703934192867549E-5</v>
      </c>
      <c r="R82" s="14"/>
      <c r="S82" s="15">
        <v>1126.5054255882733</v>
      </c>
      <c r="T82" s="148"/>
    </row>
    <row r="83" spans="1:20" x14ac:dyDescent="0.25">
      <c r="A83" s="11">
        <v>191</v>
      </c>
      <c r="B83" s="12"/>
      <c r="C83" s="12" t="s">
        <v>101</v>
      </c>
      <c r="D83" s="12"/>
      <c r="E83" s="158">
        <v>3.105332302765234E-3</v>
      </c>
      <c r="F83" s="12"/>
      <c r="G83" s="160">
        <v>115020</v>
      </c>
      <c r="H83" s="9"/>
      <c r="I83" s="14">
        <v>3.124330456158125E-3</v>
      </c>
      <c r="J83"/>
      <c r="K83" s="147">
        <v>90303</v>
      </c>
      <c r="L83" s="9"/>
      <c r="M83" s="14">
        <v>3.2558074318032133E-3</v>
      </c>
      <c r="N83"/>
      <c r="O83" s="147">
        <v>134614.44005242843</v>
      </c>
      <c r="P83" s="9"/>
      <c r="Q83" s="14">
        <v>3.2463483933954239E-3</v>
      </c>
      <c r="R83" s="14"/>
      <c r="S83" s="15">
        <v>111822.29810465086</v>
      </c>
      <c r="T83" s="148"/>
    </row>
    <row r="84" spans="1:20" x14ac:dyDescent="0.25">
      <c r="A84" s="11">
        <v>192</v>
      </c>
      <c r="B84" s="12"/>
      <c r="C84" s="12" t="s">
        <v>102</v>
      </c>
      <c r="D84" s="12"/>
      <c r="E84" s="158">
        <v>6.6700705492343698E-5</v>
      </c>
      <c r="F84" s="12"/>
      <c r="G84" s="160">
        <v>2471</v>
      </c>
      <c r="H84" s="9"/>
      <c r="I84" s="14">
        <v>8.8643676358381423E-5</v>
      </c>
      <c r="J84"/>
      <c r="K84" s="147">
        <v>2562</v>
      </c>
      <c r="L84" s="9"/>
      <c r="M84" s="14">
        <v>4.9522539311375917E-5</v>
      </c>
      <c r="N84"/>
      <c r="O84" s="147">
        <v>2047.5562633884224</v>
      </c>
      <c r="P84" s="9"/>
      <c r="Q84" s="14">
        <v>5.1644030955295472E-5</v>
      </c>
      <c r="R84" s="14"/>
      <c r="S84" s="15">
        <v>1778.9077218445805</v>
      </c>
      <c r="T84" s="148"/>
    </row>
    <row r="85" spans="1:20" x14ac:dyDescent="0.25">
      <c r="A85" s="11">
        <v>193</v>
      </c>
      <c r="B85" s="12"/>
      <c r="C85" s="12" t="s">
        <v>103</v>
      </c>
      <c r="D85" s="12"/>
      <c r="E85" s="158">
        <v>3.1655832212010019E-5</v>
      </c>
      <c r="F85" s="12"/>
      <c r="G85" s="160">
        <v>1173</v>
      </c>
      <c r="H85" s="9"/>
      <c r="I85" s="14">
        <v>2.6591093758004944E-5</v>
      </c>
      <c r="J85"/>
      <c r="K85" s="147">
        <v>769</v>
      </c>
      <c r="L85" s="9"/>
      <c r="M85" s="14">
        <v>1.6461204996060576E-5</v>
      </c>
      <c r="N85"/>
      <c r="O85" s="147">
        <v>680.6041019157135</v>
      </c>
      <c r="P85" s="9"/>
      <c r="Q85" s="14">
        <v>8.8941051873847236E-6</v>
      </c>
      <c r="R85" s="14"/>
      <c r="S85" s="15">
        <v>306.36246056068728</v>
      </c>
      <c r="T85" s="148"/>
    </row>
    <row r="86" spans="1:20" x14ac:dyDescent="0.25">
      <c r="A86" s="11">
        <v>194</v>
      </c>
      <c r="B86" s="12"/>
      <c r="C86" s="12" t="s">
        <v>104</v>
      </c>
      <c r="D86" s="12"/>
      <c r="E86" s="158">
        <v>6.7509689727442701E-3</v>
      </c>
      <c r="F86" s="12"/>
      <c r="G86" s="160">
        <v>250053</v>
      </c>
      <c r="H86" s="9"/>
      <c r="I86" s="14">
        <v>6.5032720581967166E-3</v>
      </c>
      <c r="J86"/>
      <c r="K86" s="147">
        <v>187964</v>
      </c>
      <c r="L86" s="9"/>
      <c r="M86" s="14">
        <v>6.4722453031761341E-3</v>
      </c>
      <c r="N86"/>
      <c r="O86" s="147">
        <v>267601.10836360895</v>
      </c>
      <c r="P86" s="9"/>
      <c r="Q86" s="14">
        <v>6.5464007183406421E-3</v>
      </c>
      <c r="R86" s="14"/>
      <c r="S86" s="15">
        <v>225494.45836684783</v>
      </c>
      <c r="T86" s="148"/>
    </row>
    <row r="87" spans="1:20" x14ac:dyDescent="0.25">
      <c r="A87" s="11">
        <v>197</v>
      </c>
      <c r="B87" s="12"/>
      <c r="C87" s="12" t="s">
        <v>105</v>
      </c>
      <c r="D87" s="12"/>
      <c r="E87" s="158">
        <v>0</v>
      </c>
      <c r="F87" s="12"/>
      <c r="G87" s="160">
        <v>0</v>
      </c>
      <c r="H87" s="9"/>
      <c r="I87" s="14">
        <v>0</v>
      </c>
      <c r="J87"/>
      <c r="K87" s="147">
        <v>0</v>
      </c>
      <c r="L87" s="9"/>
      <c r="M87" s="14">
        <v>0</v>
      </c>
      <c r="N87"/>
      <c r="O87" s="147">
        <v>0</v>
      </c>
      <c r="P87" s="9"/>
      <c r="Q87" s="14">
        <v>0</v>
      </c>
      <c r="R87" s="14"/>
      <c r="S87" s="15">
        <v>0</v>
      </c>
      <c r="T87" s="148"/>
    </row>
    <row r="88" spans="1:20" x14ac:dyDescent="0.25">
      <c r="A88" s="11">
        <v>199</v>
      </c>
      <c r="B88" s="12"/>
      <c r="C88" s="12" t="s">
        <v>106</v>
      </c>
      <c r="D88" s="12"/>
      <c r="E88" s="158">
        <v>4.8460739439892759E-3</v>
      </c>
      <c r="F88" s="12"/>
      <c r="G88" s="160">
        <v>179496</v>
      </c>
      <c r="H88" s="9"/>
      <c r="I88" s="14">
        <v>4.8783489523248858E-3</v>
      </c>
      <c r="J88"/>
      <c r="K88" s="147">
        <v>140999</v>
      </c>
      <c r="L88" s="9"/>
      <c r="M88" s="14">
        <v>4.7757483663486222E-3</v>
      </c>
      <c r="N88"/>
      <c r="O88" s="147">
        <v>197457.83669129995</v>
      </c>
      <c r="P88" s="9"/>
      <c r="Q88" s="14">
        <v>4.6318363765493736E-3</v>
      </c>
      <c r="R88" s="14"/>
      <c r="S88" s="15">
        <v>159546.21171412317</v>
      </c>
      <c r="T88" s="148"/>
    </row>
    <row r="89" spans="1:20" x14ac:dyDescent="0.25">
      <c r="A89" s="11">
        <v>200</v>
      </c>
      <c r="B89" s="12"/>
      <c r="C89" s="12" t="s">
        <v>107</v>
      </c>
      <c r="D89" s="12"/>
      <c r="E89" s="158">
        <v>1.4692666706978184E-4</v>
      </c>
      <c r="F89" s="12"/>
      <c r="G89" s="160">
        <v>5442</v>
      </c>
      <c r="H89" s="9"/>
      <c r="I89" s="14">
        <v>1.474405996077668E-4</v>
      </c>
      <c r="J89"/>
      <c r="K89" s="147">
        <v>4261</v>
      </c>
      <c r="L89" s="9"/>
      <c r="M89" s="14">
        <v>1.4716775628257866E-4</v>
      </c>
      <c r="N89"/>
      <c r="O89" s="147">
        <v>6084.7901851429233</v>
      </c>
      <c r="P89" s="9"/>
      <c r="Q89" s="14">
        <v>1.3777043157227011E-4</v>
      </c>
      <c r="R89" s="14"/>
      <c r="S89" s="15">
        <v>4745.5800802598196</v>
      </c>
      <c r="T89" s="148"/>
    </row>
    <row r="90" spans="1:20" x14ac:dyDescent="0.25">
      <c r="A90" s="11">
        <v>201</v>
      </c>
      <c r="B90" s="12"/>
      <c r="C90" s="12" t="s">
        <v>108</v>
      </c>
      <c r="D90" s="12"/>
      <c r="E90" s="158">
        <v>3.2733350127617613E-3</v>
      </c>
      <c r="F90" s="12"/>
      <c r="G90" s="160">
        <v>121243</v>
      </c>
      <c r="H90" s="9"/>
      <c r="I90" s="14">
        <v>3.1489199347173079E-3</v>
      </c>
      <c r="J90"/>
      <c r="K90" s="147">
        <v>91013</v>
      </c>
      <c r="L90" s="9"/>
      <c r="M90" s="14">
        <v>3.085611862865822E-3</v>
      </c>
      <c r="N90"/>
      <c r="O90" s="147">
        <v>127577.5431560962</v>
      </c>
      <c r="P90" s="9"/>
      <c r="Q90" s="14">
        <v>2.9540092674243362E-3</v>
      </c>
      <c r="R90" s="14"/>
      <c r="S90" s="15">
        <v>101752.51232364881</v>
      </c>
      <c r="T90" s="148"/>
    </row>
    <row r="91" spans="1:20" x14ac:dyDescent="0.25">
      <c r="A91" s="11">
        <v>202</v>
      </c>
      <c r="B91" s="12"/>
      <c r="C91" s="12" t="s">
        <v>109</v>
      </c>
      <c r="D91" s="12"/>
      <c r="E91" s="158">
        <v>1.0887125272311057E-3</v>
      </c>
      <c r="F91" s="12"/>
      <c r="G91" s="160">
        <v>40325</v>
      </c>
      <c r="H91" s="9"/>
      <c r="I91" s="14">
        <v>1.1058593300969472E-3</v>
      </c>
      <c r="J91"/>
      <c r="K91" s="147">
        <v>31963</v>
      </c>
      <c r="L91" s="9"/>
      <c r="M91" s="14">
        <v>1.1190840910857308E-3</v>
      </c>
      <c r="N91"/>
      <c r="O91" s="147">
        <v>46269.591014985956</v>
      </c>
      <c r="P91" s="9"/>
      <c r="Q91" s="14">
        <v>1.1712419346577901E-3</v>
      </c>
      <c r="R91" s="14"/>
      <c r="S91" s="15">
        <v>40344.087848496791</v>
      </c>
      <c r="T91" s="148"/>
    </row>
    <row r="92" spans="1:20" x14ac:dyDescent="0.25">
      <c r="A92" s="11">
        <v>203</v>
      </c>
      <c r="B92" s="12"/>
      <c r="C92" s="12" t="s">
        <v>110</v>
      </c>
      <c r="D92" s="12"/>
      <c r="E92" s="158">
        <v>2.4281146861020583E-3</v>
      </c>
      <c r="F92" s="12"/>
      <c r="G92" s="160">
        <v>89936</v>
      </c>
      <c r="H92" s="9"/>
      <c r="I92" s="14">
        <v>2.6987390127294138E-3</v>
      </c>
      <c r="J92"/>
      <c r="K92" s="147">
        <v>78002</v>
      </c>
      <c r="L92" s="9"/>
      <c r="M92" s="14">
        <v>2.9391652742482323E-3</v>
      </c>
      <c r="N92"/>
      <c r="O92" s="147">
        <v>121522.57033068349</v>
      </c>
      <c r="P92" s="9"/>
      <c r="Q92" s="14">
        <v>2.9407081123922867E-3</v>
      </c>
      <c r="R92" s="14"/>
      <c r="S92" s="15">
        <v>101294.34655001959</v>
      </c>
      <c r="T92" s="148"/>
    </row>
    <row r="93" spans="1:20" x14ac:dyDescent="0.25">
      <c r="A93" s="11">
        <v>204</v>
      </c>
      <c r="B93" s="12"/>
      <c r="C93" s="12" t="s">
        <v>111</v>
      </c>
      <c r="D93" s="12"/>
      <c r="E93" s="158">
        <v>2.3022557083946436E-2</v>
      </c>
      <c r="F93" s="12"/>
      <c r="G93" s="160">
        <v>852746</v>
      </c>
      <c r="H93" s="9"/>
      <c r="I93" s="14">
        <v>2.2790337076469838E-2</v>
      </c>
      <c r="J93"/>
      <c r="K93" s="147">
        <v>658709</v>
      </c>
      <c r="L93" s="9"/>
      <c r="M93" s="14">
        <v>2.2544900204101777E-2</v>
      </c>
      <c r="N93"/>
      <c r="O93" s="147">
        <v>932140.23881387606</v>
      </c>
      <c r="P93" s="9"/>
      <c r="Q93" s="14">
        <v>2.2005933473778133E-2</v>
      </c>
      <c r="R93" s="14"/>
      <c r="S93" s="15">
        <v>758006.76784483355</v>
      </c>
      <c r="T93" s="148"/>
    </row>
    <row r="94" spans="1:20" x14ac:dyDescent="0.25">
      <c r="A94" s="11">
        <v>206</v>
      </c>
      <c r="B94" s="12"/>
      <c r="C94" s="12" t="s">
        <v>112</v>
      </c>
      <c r="D94" s="12"/>
      <c r="E94" s="158">
        <v>3.495101263097778E-3</v>
      </c>
      <c r="F94" s="12"/>
      <c r="G94" s="160">
        <v>129457</v>
      </c>
      <c r="H94" s="9"/>
      <c r="I94" s="14">
        <v>3.9108848633148882E-3</v>
      </c>
      <c r="J94"/>
      <c r="K94" s="147">
        <v>113036</v>
      </c>
      <c r="L94" s="9"/>
      <c r="M94" s="14">
        <v>4.3232355661048218E-3</v>
      </c>
      <c r="N94"/>
      <c r="O94" s="147">
        <v>178748.26663922894</v>
      </c>
      <c r="P94" s="9"/>
      <c r="Q94" s="14">
        <v>4.7453101986761883E-3</v>
      </c>
      <c r="R94" s="14"/>
      <c r="S94" s="15">
        <v>163454.88140304317</v>
      </c>
      <c r="T94" s="148"/>
    </row>
    <row r="95" spans="1:20" x14ac:dyDescent="0.25">
      <c r="A95" s="11">
        <v>207</v>
      </c>
      <c r="B95" s="12"/>
      <c r="C95" s="12" t="s">
        <v>113</v>
      </c>
      <c r="D95" s="12"/>
      <c r="E95" s="158">
        <v>0</v>
      </c>
      <c r="F95" s="12"/>
      <c r="G95" s="160">
        <v>0</v>
      </c>
      <c r="H95" s="9"/>
      <c r="I95" s="14">
        <v>0</v>
      </c>
      <c r="J95"/>
      <c r="K95" s="147">
        <v>0</v>
      </c>
      <c r="L95" s="9"/>
      <c r="M95" s="14">
        <v>0</v>
      </c>
      <c r="N95"/>
      <c r="O95" s="147">
        <v>0</v>
      </c>
      <c r="P95" s="9"/>
      <c r="Q95" s="14">
        <v>0</v>
      </c>
      <c r="R95" s="14"/>
      <c r="S95" s="15">
        <v>0</v>
      </c>
      <c r="T95" s="148"/>
    </row>
    <row r="96" spans="1:20" x14ac:dyDescent="0.25">
      <c r="A96" s="11">
        <v>208</v>
      </c>
      <c r="B96" s="12"/>
      <c r="C96" s="12" t="s">
        <v>114</v>
      </c>
      <c r="D96" s="12"/>
      <c r="E96" s="158">
        <v>7.9929233781795964E-2</v>
      </c>
      <c r="F96" s="12"/>
      <c r="G96" s="160">
        <v>2960544</v>
      </c>
      <c r="H96" s="9"/>
      <c r="I96" s="14">
        <v>7.7783340070988305E-2</v>
      </c>
      <c r="J96"/>
      <c r="K96" s="147">
        <v>2248173</v>
      </c>
      <c r="L96" s="9"/>
      <c r="M96" s="14">
        <v>7.5859414311795118E-2</v>
      </c>
      <c r="N96"/>
      <c r="O96" s="147">
        <v>3136479.2894497858</v>
      </c>
      <c r="P96" s="9"/>
      <c r="Q96" s="14">
        <v>7.3547115915441483E-2</v>
      </c>
      <c r="R96" s="14"/>
      <c r="S96" s="15">
        <v>2533371.8147336422</v>
      </c>
      <c r="T96" s="148"/>
    </row>
    <row r="97" spans="1:20" x14ac:dyDescent="0.25">
      <c r="A97" s="11">
        <v>209</v>
      </c>
      <c r="B97" s="12"/>
      <c r="C97" s="12" t="s">
        <v>115</v>
      </c>
      <c r="D97" s="12"/>
      <c r="E97" s="158">
        <v>0</v>
      </c>
      <c r="F97" s="12"/>
      <c r="G97" s="160">
        <v>0</v>
      </c>
      <c r="H97" s="9"/>
      <c r="I97" s="14">
        <v>0</v>
      </c>
      <c r="J97"/>
      <c r="K97" s="147">
        <v>0</v>
      </c>
      <c r="L97" s="9"/>
      <c r="M97" s="14">
        <v>0</v>
      </c>
      <c r="N97"/>
      <c r="O97" s="147">
        <v>0</v>
      </c>
      <c r="P97" s="9"/>
      <c r="Q97" s="14">
        <v>0</v>
      </c>
      <c r="R97" s="14"/>
      <c r="S97" s="15">
        <v>0</v>
      </c>
      <c r="T97" s="148"/>
    </row>
    <row r="98" spans="1:20" x14ac:dyDescent="0.25">
      <c r="A98" s="11">
        <v>211</v>
      </c>
      <c r="B98" s="12"/>
      <c r="C98" s="12" t="s">
        <v>116</v>
      </c>
      <c r="D98" s="12"/>
      <c r="E98" s="158">
        <v>6.4350037536950377E-3</v>
      </c>
      <c r="F98" s="12"/>
      <c r="G98" s="160">
        <v>238350</v>
      </c>
      <c r="H98" s="9"/>
      <c r="I98" s="14">
        <v>6.5438836669483962E-3</v>
      </c>
      <c r="J98"/>
      <c r="K98" s="147">
        <v>189138</v>
      </c>
      <c r="L98" s="9"/>
      <c r="M98" s="14">
        <v>6.4562787395601095E-3</v>
      </c>
      <c r="N98"/>
      <c r="O98" s="147">
        <v>266940.95567775366</v>
      </c>
      <c r="P98" s="9"/>
      <c r="Q98" s="14">
        <v>6.4018240359037222E-3</v>
      </c>
      <c r="R98" s="14"/>
      <c r="S98" s="15">
        <v>220514.43314363592</v>
      </c>
      <c r="T98" s="148"/>
    </row>
    <row r="99" spans="1:20" x14ac:dyDescent="0.25">
      <c r="A99" s="11">
        <v>212</v>
      </c>
      <c r="B99" s="12"/>
      <c r="C99" s="12" t="s">
        <v>117</v>
      </c>
      <c r="D99" s="12"/>
      <c r="E99" s="158">
        <v>6.5326251777340907E-3</v>
      </c>
      <c r="F99" s="12"/>
      <c r="G99" s="160">
        <v>241966</v>
      </c>
      <c r="H99" s="9"/>
      <c r="I99" s="14">
        <v>6.7553416299476875E-3</v>
      </c>
      <c r="J99"/>
      <c r="K99" s="147">
        <v>195250</v>
      </c>
      <c r="L99" s="9"/>
      <c r="M99" s="14">
        <v>6.6713981872506588E-3</v>
      </c>
      <c r="N99"/>
      <c r="O99" s="147">
        <v>275835.27286383259</v>
      </c>
      <c r="P99" s="9"/>
      <c r="Q99" s="14">
        <v>6.6732595566842143E-3</v>
      </c>
      <c r="R99" s="14"/>
      <c r="S99" s="15">
        <v>229864.18247511817</v>
      </c>
      <c r="T99" s="148"/>
    </row>
    <row r="100" spans="1:20" x14ac:dyDescent="0.25">
      <c r="A100" s="11">
        <v>213</v>
      </c>
      <c r="B100" s="12"/>
      <c r="C100" s="12" t="s">
        <v>118</v>
      </c>
      <c r="D100" s="12"/>
      <c r="E100" s="158">
        <v>8.5564632682476084E-3</v>
      </c>
      <c r="F100" s="12"/>
      <c r="G100" s="160">
        <v>316928</v>
      </c>
      <c r="H100" s="9"/>
      <c r="I100" s="14">
        <v>8.5795639957039222E-3</v>
      </c>
      <c r="J100"/>
      <c r="K100" s="147">
        <v>247975</v>
      </c>
      <c r="L100" s="9"/>
      <c r="M100" s="14">
        <v>8.3217642849629948E-3</v>
      </c>
      <c r="N100"/>
      <c r="O100" s="147">
        <v>344071.22132777894</v>
      </c>
      <c r="P100" s="9"/>
      <c r="Q100" s="14">
        <v>8.3952776544638143E-3</v>
      </c>
      <c r="R100" s="14"/>
      <c r="S100" s="15">
        <v>289180.06534932554</v>
      </c>
      <c r="T100" s="148"/>
    </row>
    <row r="101" spans="1:20" x14ac:dyDescent="0.25">
      <c r="A101" s="11">
        <v>214</v>
      </c>
      <c r="B101" s="12"/>
      <c r="C101" s="12" t="s">
        <v>119</v>
      </c>
      <c r="D101" s="12"/>
      <c r="E101" s="158">
        <v>8.7844579361841726E-3</v>
      </c>
      <c r="F101" s="12"/>
      <c r="G101" s="160">
        <v>325373</v>
      </c>
      <c r="H101" s="9"/>
      <c r="I101" s="14">
        <v>8.8414499370999752E-3</v>
      </c>
      <c r="J101"/>
      <c r="K101" s="147">
        <v>255544</v>
      </c>
      <c r="L101" s="9"/>
      <c r="M101" s="14">
        <v>8.761383669198753E-3</v>
      </c>
      <c r="N101"/>
      <c r="O101" s="147">
        <v>362247.7008907345</v>
      </c>
      <c r="P101" s="9"/>
      <c r="Q101" s="14">
        <v>8.5216901970772731E-3</v>
      </c>
      <c r="R101" s="14"/>
      <c r="S101" s="15">
        <v>293534.41654990765</v>
      </c>
      <c r="T101" s="148"/>
    </row>
    <row r="102" spans="1:20" x14ac:dyDescent="0.25">
      <c r="A102" s="11">
        <v>215</v>
      </c>
      <c r="B102" s="12"/>
      <c r="C102" s="12" t="s">
        <v>120</v>
      </c>
      <c r="D102" s="12"/>
      <c r="E102" s="158">
        <v>7.3103002535427914E-3</v>
      </c>
      <c r="F102" s="12"/>
      <c r="G102" s="160">
        <v>270770</v>
      </c>
      <c r="H102" s="9"/>
      <c r="I102" s="14">
        <v>7.5429809778395718E-3</v>
      </c>
      <c r="J102"/>
      <c r="K102" s="147">
        <v>218015</v>
      </c>
      <c r="L102" s="9"/>
      <c r="M102" s="14">
        <v>7.6206875547391697E-3</v>
      </c>
      <c r="N102"/>
      <c r="O102" s="147">
        <v>315084.5403124959</v>
      </c>
      <c r="P102" s="9"/>
      <c r="Q102" s="14">
        <v>7.4095829286203807E-3</v>
      </c>
      <c r="R102" s="14"/>
      <c r="S102" s="15">
        <v>255227.25557151783</v>
      </c>
      <c r="T102" s="148"/>
    </row>
    <row r="103" spans="1:20" x14ac:dyDescent="0.25">
      <c r="A103" s="11">
        <v>216</v>
      </c>
      <c r="B103" s="12"/>
      <c r="C103" s="12" t="s">
        <v>121</v>
      </c>
      <c r="D103" s="12"/>
      <c r="E103" s="158">
        <v>3.6405911170944723E-2</v>
      </c>
      <c r="F103" s="12"/>
      <c r="G103" s="160">
        <v>1348459</v>
      </c>
      <c r="H103" s="9"/>
      <c r="I103" s="14">
        <v>3.5735312480436432E-2</v>
      </c>
      <c r="J103"/>
      <c r="K103" s="147">
        <v>1032858</v>
      </c>
      <c r="L103" s="9"/>
      <c r="M103" s="14">
        <v>3.4629312980163716E-2</v>
      </c>
      <c r="N103"/>
      <c r="O103" s="147">
        <v>1431781.7235410702</v>
      </c>
      <c r="P103" s="9"/>
      <c r="Q103" s="14">
        <v>3.4163168930716553E-2</v>
      </c>
      <c r="R103" s="14"/>
      <c r="S103" s="15">
        <v>1176769.5876826397</v>
      </c>
      <c r="T103" s="148"/>
    </row>
    <row r="104" spans="1:20" x14ac:dyDescent="0.25">
      <c r="A104" s="11">
        <v>217</v>
      </c>
      <c r="B104" s="12"/>
      <c r="C104" s="12" t="s">
        <v>122</v>
      </c>
      <c r="D104" s="12"/>
      <c r="E104" s="158">
        <v>1.5114060591334537E-2</v>
      </c>
      <c r="F104" s="12"/>
      <c r="G104" s="160">
        <v>559818</v>
      </c>
      <c r="H104" s="9"/>
      <c r="I104" s="14">
        <v>1.4109691931798207E-2</v>
      </c>
      <c r="J104"/>
      <c r="K104" s="147">
        <v>407813</v>
      </c>
      <c r="L104" s="9"/>
      <c r="M104" s="14">
        <v>1.428686590388459E-2</v>
      </c>
      <c r="N104"/>
      <c r="O104" s="147">
        <v>590703.99402902962</v>
      </c>
      <c r="P104" s="9"/>
      <c r="Q104" s="14">
        <v>1.4528735296163033E-2</v>
      </c>
      <c r="R104" s="14"/>
      <c r="S104" s="15">
        <v>500450.4669543074</v>
      </c>
      <c r="T104" s="148"/>
    </row>
    <row r="105" spans="1:20" x14ac:dyDescent="0.25">
      <c r="A105" s="11">
        <v>218</v>
      </c>
      <c r="B105" s="12"/>
      <c r="C105" s="12" t="s">
        <v>123</v>
      </c>
      <c r="D105" s="12"/>
      <c r="E105" s="158">
        <v>1.5139732765382288E-3</v>
      </c>
      <c r="F105" s="12"/>
      <c r="G105" s="160">
        <v>56077</v>
      </c>
      <c r="H105" s="9"/>
      <c r="I105" s="14">
        <v>1.5456847606547153E-3</v>
      </c>
      <c r="J105"/>
      <c r="K105" s="147">
        <v>44675</v>
      </c>
      <c r="L105" s="9"/>
      <c r="M105" s="14">
        <v>1.5203311614659732E-3</v>
      </c>
      <c r="N105"/>
      <c r="O105" s="147">
        <v>62859.530940271543</v>
      </c>
      <c r="P105" s="9"/>
      <c r="Q105" s="14">
        <v>1.5606431525161332E-3</v>
      </c>
      <c r="R105" s="14"/>
      <c r="S105" s="15">
        <v>53757.232030513078</v>
      </c>
      <c r="T105" s="148"/>
    </row>
    <row r="106" spans="1:20" x14ac:dyDescent="0.25">
      <c r="A106" s="11">
        <v>219</v>
      </c>
      <c r="B106" s="12"/>
      <c r="C106" s="12" t="s">
        <v>124</v>
      </c>
      <c r="D106" s="12"/>
      <c r="E106" s="158">
        <v>0</v>
      </c>
      <c r="F106" s="12"/>
      <c r="G106" s="160">
        <v>0</v>
      </c>
      <c r="H106" s="9"/>
      <c r="I106" s="14">
        <v>0</v>
      </c>
      <c r="J106"/>
      <c r="K106" s="147">
        <v>0</v>
      </c>
      <c r="L106" s="9"/>
      <c r="M106" s="14">
        <v>0</v>
      </c>
      <c r="N106"/>
      <c r="O106" s="147">
        <v>0</v>
      </c>
      <c r="P106" s="9"/>
      <c r="Q106" s="14">
        <v>0</v>
      </c>
      <c r="R106" s="14"/>
      <c r="S106" s="15">
        <v>0</v>
      </c>
      <c r="T106" s="148"/>
    </row>
    <row r="107" spans="1:20" x14ac:dyDescent="0.25">
      <c r="A107" s="11">
        <v>220</v>
      </c>
      <c r="B107" s="12"/>
      <c r="C107" s="12" t="s">
        <v>125</v>
      </c>
      <c r="D107" s="12"/>
      <c r="E107" s="158">
        <v>0</v>
      </c>
      <c r="F107" s="12"/>
      <c r="G107" s="160">
        <v>0</v>
      </c>
      <c r="H107" s="9"/>
      <c r="I107" s="14">
        <v>0</v>
      </c>
      <c r="J107"/>
      <c r="K107" s="147">
        <v>0</v>
      </c>
      <c r="L107" s="9"/>
      <c r="M107" s="14">
        <v>0</v>
      </c>
      <c r="N107"/>
      <c r="O107" s="147">
        <v>0</v>
      </c>
      <c r="P107" s="9"/>
      <c r="Q107" s="14">
        <v>0</v>
      </c>
      <c r="R107" s="14"/>
      <c r="S107" s="15">
        <v>0</v>
      </c>
      <c r="T107" s="148"/>
    </row>
    <row r="108" spans="1:20" x14ac:dyDescent="0.25">
      <c r="A108" s="11">
        <v>221</v>
      </c>
      <c r="B108" s="12"/>
      <c r="C108" s="12" t="s">
        <v>126</v>
      </c>
      <c r="D108" s="12"/>
      <c r="E108" s="158">
        <v>2.536406953278101E-2</v>
      </c>
      <c r="F108" s="12"/>
      <c r="G108" s="160">
        <v>939474</v>
      </c>
      <c r="H108" s="9"/>
      <c r="I108" s="14">
        <v>2.5221800604244012E-2</v>
      </c>
      <c r="J108"/>
      <c r="K108" s="147">
        <v>728986</v>
      </c>
      <c r="L108" s="9"/>
      <c r="M108" s="14">
        <v>2.5097169202068895E-2</v>
      </c>
      <c r="N108"/>
      <c r="O108" s="147">
        <v>1037666.2163850466</v>
      </c>
      <c r="P108" s="9"/>
      <c r="Q108" s="14">
        <v>2.5047384894889866E-2</v>
      </c>
      <c r="R108" s="14"/>
      <c r="S108" s="15">
        <v>862771.27438217727</v>
      </c>
      <c r="T108" s="148"/>
    </row>
    <row r="109" spans="1:20" x14ac:dyDescent="0.25">
      <c r="A109" s="11">
        <v>222</v>
      </c>
      <c r="B109" s="12"/>
      <c r="C109" s="12" t="s">
        <v>127</v>
      </c>
      <c r="D109" s="12"/>
      <c r="E109" s="158">
        <v>1.8056705557117231E-3</v>
      </c>
      <c r="F109" s="12"/>
      <c r="G109" s="160">
        <v>66881</v>
      </c>
      <c r="H109" s="9"/>
      <c r="I109" s="14">
        <v>1.9352144818250972E-3</v>
      </c>
      <c r="J109"/>
      <c r="K109" s="147">
        <v>55934</v>
      </c>
      <c r="L109" s="9"/>
      <c r="M109" s="14">
        <v>1.9184617256915028E-3</v>
      </c>
      <c r="N109"/>
      <c r="O109" s="147">
        <v>79320.61596866163</v>
      </c>
      <c r="P109" s="9"/>
      <c r="Q109" s="14">
        <v>1.8295522346170831E-3</v>
      </c>
      <c r="R109" s="14"/>
      <c r="S109" s="15">
        <v>63019.956759293513</v>
      </c>
      <c r="T109" s="148"/>
    </row>
    <row r="110" spans="1:20" x14ac:dyDescent="0.25">
      <c r="A110" s="11">
        <v>223</v>
      </c>
      <c r="B110" s="12"/>
      <c r="C110" s="12" t="s">
        <v>128</v>
      </c>
      <c r="D110" s="12"/>
      <c r="E110" s="158">
        <v>2.4643349058904355E-3</v>
      </c>
      <c r="F110" s="12"/>
      <c r="G110" s="160">
        <v>91278</v>
      </c>
      <c r="H110" s="9"/>
      <c r="I110" s="14">
        <v>2.2671427237042356E-3</v>
      </c>
      <c r="J110"/>
      <c r="K110" s="147">
        <v>65527</v>
      </c>
      <c r="L110" s="9"/>
      <c r="M110" s="14">
        <v>2.1532217101821686E-3</v>
      </c>
      <c r="N110"/>
      <c r="O110" s="147">
        <v>89026.989739491532</v>
      </c>
      <c r="P110" s="9"/>
      <c r="Q110" s="14">
        <v>2.1661266896392463E-3</v>
      </c>
      <c r="R110" s="14"/>
      <c r="S110" s="15">
        <v>74613.453353950099</v>
      </c>
      <c r="T110" s="148"/>
    </row>
    <row r="111" spans="1:20" x14ac:dyDescent="0.25">
      <c r="A111" s="11">
        <v>226</v>
      </c>
      <c r="B111" s="12"/>
      <c r="C111" s="12" t="s">
        <v>129</v>
      </c>
      <c r="D111" s="12"/>
      <c r="E111" s="158">
        <v>1.3395942908516563E-4</v>
      </c>
      <c r="F111" s="12"/>
      <c r="G111" s="160">
        <v>4962</v>
      </c>
      <c r="H111" s="9"/>
      <c r="I111" s="14">
        <v>1.259368398368981E-4</v>
      </c>
      <c r="J111"/>
      <c r="K111" s="147">
        <v>3640</v>
      </c>
      <c r="L111" s="9"/>
      <c r="M111" s="14">
        <v>1.2610612099169902E-4</v>
      </c>
      <c r="N111"/>
      <c r="O111" s="147">
        <v>5213.9769381506203</v>
      </c>
      <c r="P111" s="9"/>
      <c r="Q111" s="14">
        <v>1.3501361561519626E-4</v>
      </c>
      <c r="R111" s="14"/>
      <c r="S111" s="15">
        <v>4650.6200025310263</v>
      </c>
      <c r="T111" s="148"/>
    </row>
    <row r="112" spans="1:20" x14ac:dyDescent="0.25">
      <c r="A112" s="11">
        <v>229</v>
      </c>
      <c r="B112" s="12"/>
      <c r="C112" s="12" t="s">
        <v>130</v>
      </c>
      <c r="D112" s="12"/>
      <c r="E112" s="158">
        <v>9.372186323730684E-3</v>
      </c>
      <c r="F112" s="12"/>
      <c r="G112" s="160">
        <v>347142</v>
      </c>
      <c r="H112" s="9"/>
      <c r="I112" s="14">
        <v>9.4391518246760148E-3</v>
      </c>
      <c r="J112"/>
      <c r="K112" s="147">
        <v>272820</v>
      </c>
      <c r="L112" s="9"/>
      <c r="M112" s="14">
        <v>9.4054828446786479E-3</v>
      </c>
      <c r="N112"/>
      <c r="O112" s="147">
        <v>388878.5909730253</v>
      </c>
      <c r="P112" s="9"/>
      <c r="Q112" s="14">
        <v>9.8138291145910481E-3</v>
      </c>
      <c r="R112" s="14"/>
      <c r="S112" s="15">
        <v>338042.86903788015</v>
      </c>
      <c r="T112" s="148"/>
    </row>
    <row r="113" spans="1:20" x14ac:dyDescent="0.25">
      <c r="A113" s="11">
        <v>230</v>
      </c>
      <c r="B113" s="12"/>
      <c r="C113" s="12" t="s">
        <v>131</v>
      </c>
      <c r="D113" s="12"/>
      <c r="E113" s="158">
        <v>0</v>
      </c>
      <c r="F113" s="12"/>
      <c r="G113" s="160">
        <v>0</v>
      </c>
      <c r="H113" s="9"/>
      <c r="I113" s="14">
        <v>0</v>
      </c>
      <c r="J113"/>
      <c r="K113" s="147">
        <v>0</v>
      </c>
      <c r="L113" s="9"/>
      <c r="M113" s="14">
        <v>0</v>
      </c>
      <c r="N113"/>
      <c r="O113" s="147">
        <v>0</v>
      </c>
      <c r="P113" s="9"/>
      <c r="Q113" s="14">
        <v>0</v>
      </c>
      <c r="R113" s="14"/>
      <c r="S113" s="15">
        <v>0</v>
      </c>
      <c r="T113" s="148"/>
    </row>
    <row r="114" spans="1:20" x14ac:dyDescent="0.25">
      <c r="A114" s="11">
        <v>231</v>
      </c>
      <c r="B114" s="12"/>
      <c r="C114" s="12" t="s">
        <v>132</v>
      </c>
      <c r="D114" s="12"/>
      <c r="E114" s="158">
        <v>0</v>
      </c>
      <c r="F114" s="12"/>
      <c r="G114" s="160">
        <v>0</v>
      </c>
      <c r="H114" s="9"/>
      <c r="I114" s="14">
        <v>0</v>
      </c>
      <c r="J114"/>
      <c r="K114" s="147">
        <v>0</v>
      </c>
      <c r="L114" s="9"/>
      <c r="M114" s="14">
        <v>0</v>
      </c>
      <c r="N114"/>
      <c r="O114" s="147">
        <v>0</v>
      </c>
      <c r="P114" s="9"/>
      <c r="Q114" s="14">
        <v>0</v>
      </c>
      <c r="R114" s="14"/>
      <c r="S114" s="15">
        <v>0</v>
      </c>
      <c r="T114" s="148"/>
    </row>
    <row r="115" spans="1:20" x14ac:dyDescent="0.25">
      <c r="A115" s="11">
        <v>232</v>
      </c>
      <c r="B115" s="12"/>
      <c r="C115" s="12" t="s">
        <v>133</v>
      </c>
      <c r="D115" s="12"/>
      <c r="E115" s="158">
        <v>0</v>
      </c>
      <c r="F115" s="12"/>
      <c r="G115" s="160">
        <v>0</v>
      </c>
      <c r="H115" s="9"/>
      <c r="I115" s="14">
        <v>0</v>
      </c>
      <c r="J115"/>
      <c r="K115" s="147">
        <v>0</v>
      </c>
      <c r="L115" s="9"/>
      <c r="M115" s="14">
        <v>0</v>
      </c>
      <c r="N115"/>
      <c r="O115" s="147">
        <v>0</v>
      </c>
      <c r="P115" s="9"/>
      <c r="Q115" s="14">
        <v>0</v>
      </c>
      <c r="R115" s="14"/>
      <c r="S115" s="15">
        <v>0</v>
      </c>
      <c r="T115" s="148"/>
    </row>
    <row r="116" spans="1:20" x14ac:dyDescent="0.25">
      <c r="A116" s="11">
        <v>233</v>
      </c>
      <c r="B116" s="12"/>
      <c r="C116" s="12" t="s">
        <v>134</v>
      </c>
      <c r="D116" s="12"/>
      <c r="E116" s="158">
        <v>8.2913303237974794E-5</v>
      </c>
      <c r="F116" s="12"/>
      <c r="G116" s="160">
        <v>3071</v>
      </c>
      <c r="H116" s="9"/>
      <c r="I116" s="14">
        <v>8.9352738706103063E-5</v>
      </c>
      <c r="J116"/>
      <c r="K116" s="147">
        <v>2583</v>
      </c>
      <c r="L116" s="9"/>
      <c r="M116" s="14">
        <v>9.9300805561625206E-5</v>
      </c>
      <c r="N116"/>
      <c r="O116" s="147">
        <v>4105.6857991228981</v>
      </c>
      <c r="P116" s="9"/>
      <c r="Q116" s="14">
        <v>9.3664268024078629E-5</v>
      </c>
      <c r="R116" s="14"/>
      <c r="S116" s="15">
        <v>3226.3184450722861</v>
      </c>
      <c r="T116" s="148"/>
    </row>
    <row r="117" spans="1:20" x14ac:dyDescent="0.25">
      <c r="A117" s="11">
        <v>234</v>
      </c>
      <c r="B117" s="12"/>
      <c r="C117" s="12" t="s">
        <v>135</v>
      </c>
      <c r="D117" s="12"/>
      <c r="E117" s="158">
        <v>8.5758109587044597E-4</v>
      </c>
      <c r="F117" s="12"/>
      <c r="G117" s="160">
        <v>31764</v>
      </c>
      <c r="H117" s="9"/>
      <c r="I117" s="14">
        <v>8.1606797630543685E-4</v>
      </c>
      <c r="J117"/>
      <c r="K117" s="147">
        <v>23587</v>
      </c>
      <c r="L117" s="9"/>
      <c r="M117" s="14">
        <v>7.7034245105818649E-4</v>
      </c>
      <c r="N117"/>
      <c r="O117" s="147">
        <v>31850.537806647768</v>
      </c>
      <c r="P117" s="9"/>
      <c r="Q117" s="14">
        <v>7.9435820351922361E-4</v>
      </c>
      <c r="R117" s="14"/>
      <c r="S117" s="15">
        <v>27362.115543888238</v>
      </c>
      <c r="T117" s="148"/>
    </row>
    <row r="118" spans="1:20" x14ac:dyDescent="0.25">
      <c r="A118" s="11">
        <v>236</v>
      </c>
      <c r="B118" s="12"/>
      <c r="C118" s="12" t="s">
        <v>136</v>
      </c>
      <c r="D118" s="12"/>
      <c r="E118" s="158">
        <v>6.9565168613752351E-2</v>
      </c>
      <c r="F118" s="12"/>
      <c r="G118" s="160">
        <v>2576664</v>
      </c>
      <c r="H118" s="9"/>
      <c r="I118" s="14">
        <v>6.8097911722313664E-2</v>
      </c>
      <c r="J118"/>
      <c r="K118" s="147">
        <v>1968234</v>
      </c>
      <c r="L118" s="9"/>
      <c r="M118" s="14">
        <v>6.6528652401024027E-2</v>
      </c>
      <c r="N118"/>
      <c r="O118" s="147">
        <v>2750690.1062162686</v>
      </c>
      <c r="P118" s="9"/>
      <c r="Q118" s="14">
        <v>6.4785456456360899E-2</v>
      </c>
      <c r="R118" s="14"/>
      <c r="S118" s="15">
        <v>2231571.5218513361</v>
      </c>
      <c r="T118" s="148"/>
    </row>
    <row r="119" spans="1:20" x14ac:dyDescent="0.25">
      <c r="A119" s="11">
        <v>238</v>
      </c>
      <c r="B119" s="12"/>
      <c r="C119" s="12" t="s">
        <v>137</v>
      </c>
      <c r="D119" s="12"/>
      <c r="E119" s="158">
        <v>2.279128865412997E-3</v>
      </c>
      <c r="F119" s="12"/>
      <c r="G119" s="160">
        <v>84418</v>
      </c>
      <c r="H119" s="9"/>
      <c r="I119" s="14">
        <v>2.2315171543185897E-3</v>
      </c>
      <c r="J119"/>
      <c r="K119" s="147">
        <v>64498</v>
      </c>
      <c r="L119" s="9"/>
      <c r="M119" s="14">
        <v>2.107192630921561E-3</v>
      </c>
      <c r="N119"/>
      <c r="O119" s="147">
        <v>87123.873888636736</v>
      </c>
      <c r="P119" s="9"/>
      <c r="Q119" s="14">
        <v>1.9537130562250434E-3</v>
      </c>
      <c r="R119" s="14"/>
      <c r="S119" s="15">
        <v>67296.746162122276</v>
      </c>
      <c r="T119" s="148"/>
    </row>
    <row r="120" spans="1:20" x14ac:dyDescent="0.25">
      <c r="A120" s="11">
        <v>239</v>
      </c>
      <c r="B120" s="12"/>
      <c r="C120" s="12" t="s">
        <v>138</v>
      </c>
      <c r="D120" s="12"/>
      <c r="E120" s="158">
        <v>3.6822094101841818E-4</v>
      </c>
      <c r="F120" s="12"/>
      <c r="G120" s="160">
        <v>13639</v>
      </c>
      <c r="H120" s="9"/>
      <c r="I120" s="14">
        <v>3.5023661678430074E-4</v>
      </c>
      <c r="J120"/>
      <c r="K120" s="147">
        <v>10123</v>
      </c>
      <c r="L120" s="9"/>
      <c r="M120" s="14">
        <v>3.3631189500901699E-4</v>
      </c>
      <c r="N120"/>
      <c r="O120" s="147">
        <v>13905.133635172027</v>
      </c>
      <c r="P120" s="9"/>
      <c r="Q120" s="14">
        <v>3.2087409897012855E-4</v>
      </c>
      <c r="R120" s="14"/>
      <c r="S120" s="15">
        <v>11052.688991143797</v>
      </c>
      <c r="T120" s="148"/>
    </row>
    <row r="121" spans="1:20" x14ac:dyDescent="0.25">
      <c r="A121" s="11">
        <v>241</v>
      </c>
      <c r="B121" s="12"/>
      <c r="C121" s="12" t="s">
        <v>139</v>
      </c>
      <c r="D121" s="12"/>
      <c r="E121" s="158">
        <v>1.2334864807605696E-3</v>
      </c>
      <c r="F121" s="12"/>
      <c r="G121" s="160">
        <v>45688</v>
      </c>
      <c r="H121" s="9"/>
      <c r="I121" s="14">
        <v>1.209620182222929E-3</v>
      </c>
      <c r="J121"/>
      <c r="K121" s="147">
        <v>34962</v>
      </c>
      <c r="L121" s="9"/>
      <c r="M121" s="14">
        <v>1.3336956243717357E-3</v>
      </c>
      <c r="N121"/>
      <c r="O121" s="147">
        <v>55142.907999242656</v>
      </c>
      <c r="P121" s="9"/>
      <c r="Q121" s="14">
        <v>1.3367260779719589E-3</v>
      </c>
      <c r="R121" s="14"/>
      <c r="S121" s="15">
        <v>46044.282332526018</v>
      </c>
      <c r="T121" s="148"/>
    </row>
    <row r="122" spans="1:20" x14ac:dyDescent="0.25">
      <c r="A122" s="11">
        <v>242</v>
      </c>
      <c r="B122" s="12"/>
      <c r="C122" s="12" t="s">
        <v>140</v>
      </c>
      <c r="D122" s="12"/>
      <c r="E122" s="158">
        <v>9.8974308850830767E-3</v>
      </c>
      <c r="F122" s="12"/>
      <c r="G122" s="160">
        <v>366597</v>
      </c>
      <c r="H122" s="9"/>
      <c r="I122" s="14">
        <v>9.822176087163818E-3</v>
      </c>
      <c r="J122"/>
      <c r="K122" s="147">
        <v>283890</v>
      </c>
      <c r="L122" s="9"/>
      <c r="M122" s="14">
        <v>9.5294033409678656E-3</v>
      </c>
      <c r="N122"/>
      <c r="O122" s="147">
        <v>394002.20118904876</v>
      </c>
      <c r="P122" s="9"/>
      <c r="Q122" s="14">
        <v>9.3058491454769878E-3</v>
      </c>
      <c r="R122" s="14"/>
      <c r="S122" s="15">
        <v>320545.21300902375</v>
      </c>
      <c r="T122" s="148"/>
    </row>
    <row r="123" spans="1:20" x14ac:dyDescent="0.25">
      <c r="A123" s="11">
        <v>245</v>
      </c>
      <c r="B123" s="12"/>
      <c r="C123" s="12" t="s">
        <v>141</v>
      </c>
      <c r="D123" s="12"/>
      <c r="E123" s="158">
        <v>5.2967696261158016E-4</v>
      </c>
      <c r="F123" s="12"/>
      <c r="G123" s="160">
        <v>19619</v>
      </c>
      <c r="H123" s="9"/>
      <c r="I123" s="14">
        <v>5.3393901645571633E-4</v>
      </c>
      <c r="J123"/>
      <c r="K123" s="147">
        <v>15432</v>
      </c>
      <c r="L123" s="9"/>
      <c r="M123" s="14">
        <v>4.9248672572340237E-4</v>
      </c>
      <c r="N123"/>
      <c r="O123" s="147">
        <v>20362.329838344303</v>
      </c>
      <c r="P123" s="9"/>
      <c r="Q123" s="14">
        <v>4.5391649478385067E-4</v>
      </c>
      <c r="R123" s="14"/>
      <c r="S123" s="15">
        <v>15635.409217816299</v>
      </c>
      <c r="T123" s="148"/>
    </row>
    <row r="124" spans="1:20" x14ac:dyDescent="0.25">
      <c r="A124" s="11">
        <v>246</v>
      </c>
      <c r="B124" s="12"/>
      <c r="C124" s="12" t="s">
        <v>142</v>
      </c>
      <c r="D124" s="12"/>
      <c r="E124" s="158">
        <v>0</v>
      </c>
      <c r="F124" s="12"/>
      <c r="G124" s="160">
        <v>0</v>
      </c>
      <c r="H124" s="9"/>
      <c r="I124" s="14">
        <v>0</v>
      </c>
      <c r="J124"/>
      <c r="K124" s="147">
        <v>0</v>
      </c>
      <c r="L124" s="9"/>
      <c r="M124" s="14">
        <v>0</v>
      </c>
      <c r="N124"/>
      <c r="O124" s="147">
        <v>0</v>
      </c>
      <c r="P124" s="9"/>
      <c r="Q124" s="14">
        <v>0</v>
      </c>
      <c r="R124" s="14"/>
      <c r="S124" s="15">
        <v>0</v>
      </c>
      <c r="T124" s="148"/>
    </row>
    <row r="125" spans="1:20" x14ac:dyDescent="0.25">
      <c r="A125" s="11">
        <v>247</v>
      </c>
      <c r="B125" s="12"/>
      <c r="C125" s="12" t="s">
        <v>143</v>
      </c>
      <c r="D125" s="12"/>
      <c r="E125" s="158">
        <v>4.1845010497652865E-2</v>
      </c>
      <c r="F125" s="12"/>
      <c r="G125" s="160">
        <v>1549921</v>
      </c>
      <c r="H125" s="9"/>
      <c r="I125" s="14">
        <v>4.070899725127753E-2</v>
      </c>
      <c r="J125"/>
      <c r="K125" s="147">
        <v>1176612</v>
      </c>
      <c r="L125" s="9"/>
      <c r="M125" s="14">
        <v>3.9731953818461473E-2</v>
      </c>
      <c r="N125"/>
      <c r="O125" s="147">
        <v>1642755.2389051763</v>
      </c>
      <c r="P125" s="9"/>
      <c r="Q125" s="14">
        <v>3.8888181830928369E-2</v>
      </c>
      <c r="R125" s="14"/>
      <c r="S125" s="15">
        <v>1339525.3172126985</v>
      </c>
      <c r="T125" s="148"/>
    </row>
    <row r="126" spans="1:20" x14ac:dyDescent="0.25">
      <c r="A126" s="11">
        <v>261</v>
      </c>
      <c r="B126" s="12"/>
      <c r="C126" s="12" t="s">
        <v>144</v>
      </c>
      <c r="D126" s="12"/>
      <c r="E126" s="158">
        <v>2.2469400757936437E-3</v>
      </c>
      <c r="F126" s="12"/>
      <c r="G126" s="160">
        <v>83226</v>
      </c>
      <c r="H126" s="9"/>
      <c r="I126" s="14">
        <v>2.413597165761098E-3</v>
      </c>
      <c r="J126"/>
      <c r="K126" s="147">
        <v>69760</v>
      </c>
      <c r="L126" s="9"/>
      <c r="M126" s="14">
        <v>2.5394631839208374E-3</v>
      </c>
      <c r="N126"/>
      <c r="O126" s="147">
        <v>104996.50906808376</v>
      </c>
      <c r="P126" s="9"/>
      <c r="Q126" s="14">
        <v>2.6108762894049946E-3</v>
      </c>
      <c r="R126" s="14"/>
      <c r="S126" s="15">
        <v>89933.103711905977</v>
      </c>
      <c r="T126" s="148"/>
    </row>
    <row r="127" spans="1:20" x14ac:dyDescent="0.25">
      <c r="A127" s="11">
        <v>262</v>
      </c>
      <c r="B127" s="12"/>
      <c r="C127" s="12" t="s">
        <v>145</v>
      </c>
      <c r="D127" s="12"/>
      <c r="E127" s="158">
        <v>8.4860134830622314E-3</v>
      </c>
      <c r="F127" s="12"/>
      <c r="G127" s="160">
        <v>314318</v>
      </c>
      <c r="H127" s="9"/>
      <c r="I127" s="14">
        <v>8.7998044534965403E-3</v>
      </c>
      <c r="J127"/>
      <c r="K127" s="147">
        <v>254341</v>
      </c>
      <c r="L127" s="9"/>
      <c r="M127" s="14">
        <v>9.1553827833287822E-3</v>
      </c>
      <c r="N127"/>
      <c r="O127" s="147">
        <v>378537.96720430203</v>
      </c>
      <c r="P127" s="9"/>
      <c r="Q127" s="14">
        <v>9.2099958113555265E-3</v>
      </c>
      <c r="R127" s="14"/>
      <c r="S127" s="15">
        <v>317243.49094978289</v>
      </c>
      <c r="T127" s="148"/>
    </row>
    <row r="128" spans="1:20" x14ac:dyDescent="0.25">
      <c r="A128" s="11">
        <v>263</v>
      </c>
      <c r="B128" s="12"/>
      <c r="C128" s="12" t="s">
        <v>146</v>
      </c>
      <c r="D128" s="12"/>
      <c r="E128" s="158">
        <v>1.784630433111805E-4</v>
      </c>
      <c r="F128" s="12"/>
      <c r="G128" s="160">
        <v>6610</v>
      </c>
      <c r="H128" s="9"/>
      <c r="I128" s="14">
        <v>2.0026700023147243E-4</v>
      </c>
      <c r="J128"/>
      <c r="K128" s="147">
        <v>5788</v>
      </c>
      <c r="L128" s="9"/>
      <c r="M128" s="14">
        <v>2.3970993776422156E-4</v>
      </c>
      <c r="N128"/>
      <c r="O128" s="147">
        <v>9911.0342743033307</v>
      </c>
      <c r="P128" s="9"/>
      <c r="Q128" s="14">
        <v>2.4382687649989463E-4</v>
      </c>
      <c r="R128" s="14"/>
      <c r="S128" s="15">
        <v>8398.7540355703404</v>
      </c>
      <c r="T128" s="148"/>
    </row>
    <row r="129" spans="1:20" x14ac:dyDescent="0.25">
      <c r="A129" s="11">
        <v>268</v>
      </c>
      <c r="B129" s="12"/>
      <c r="C129" s="12" t="s">
        <v>147</v>
      </c>
      <c r="D129" s="12"/>
      <c r="E129" s="158">
        <v>3.2553205511797055E-3</v>
      </c>
      <c r="F129" s="12"/>
      <c r="G129" s="160">
        <v>120576</v>
      </c>
      <c r="H129" s="9"/>
      <c r="I129" s="14">
        <v>3.2513681424970941E-3</v>
      </c>
      <c r="J129"/>
      <c r="K129" s="147">
        <v>93974</v>
      </c>
      <c r="L129" s="9"/>
      <c r="M129" s="14">
        <v>3.276800047366646E-3</v>
      </c>
      <c r="N129"/>
      <c r="O129" s="147">
        <v>135482.39961345881</v>
      </c>
      <c r="P129" s="9"/>
      <c r="Q129" s="14">
        <v>3.3764026320528772E-3</v>
      </c>
      <c r="R129" s="14"/>
      <c r="S129" s="15">
        <v>116302.0895757432</v>
      </c>
      <c r="T129" s="148"/>
    </row>
    <row r="130" spans="1:20" x14ac:dyDescent="0.25">
      <c r="A130" s="11">
        <v>270</v>
      </c>
      <c r="C130" s="12" t="s">
        <v>148</v>
      </c>
      <c r="D130" s="12"/>
      <c r="E130" s="158">
        <v>1.0555839616191809E-3</v>
      </c>
      <c r="F130" s="12"/>
      <c r="G130" s="160">
        <v>39098</v>
      </c>
      <c r="H130" s="9"/>
      <c r="I130" s="14">
        <v>9.7021160096421558E-4</v>
      </c>
      <c r="J130"/>
      <c r="K130" s="147">
        <v>28042</v>
      </c>
      <c r="L130" s="9"/>
      <c r="M130" s="14">
        <v>5.6353811078837471E-4</v>
      </c>
      <c r="N130"/>
      <c r="O130" s="147">
        <v>23300.016607544119</v>
      </c>
      <c r="P130" s="9"/>
      <c r="Q130" s="14">
        <v>0</v>
      </c>
      <c r="R130" s="14"/>
      <c r="S130" s="15">
        <v>0</v>
      </c>
      <c r="T130" s="148"/>
    </row>
    <row r="131" spans="1:20" x14ac:dyDescent="0.25">
      <c r="A131" s="11">
        <v>275</v>
      </c>
      <c r="C131" s="12" t="s">
        <v>149</v>
      </c>
      <c r="D131" s="12"/>
      <c r="E131" s="158">
        <v>1.3832558657883268E-3</v>
      </c>
      <c r="F131" s="12"/>
      <c r="G131" s="160">
        <v>51235</v>
      </c>
      <c r="H131" s="9"/>
      <c r="I131" s="14">
        <v>1.4011783564764223E-3</v>
      </c>
      <c r="J131"/>
      <c r="K131" s="147">
        <v>40498</v>
      </c>
      <c r="L131" s="9"/>
      <c r="M131" s="14">
        <v>1.4351484296404201E-3</v>
      </c>
      <c r="N131"/>
      <c r="O131" s="147">
        <v>59337.570263229238</v>
      </c>
      <c r="P131" s="9"/>
      <c r="Q131" s="14">
        <v>1.4572346003976281E-3</v>
      </c>
      <c r="R131" s="14"/>
      <c r="S131" s="15">
        <v>50195.266233776325</v>
      </c>
      <c r="T131" s="148"/>
    </row>
    <row r="132" spans="1:20" x14ac:dyDescent="0.25">
      <c r="A132" s="11">
        <v>276</v>
      </c>
      <c r="C132" s="12" t="s">
        <v>150</v>
      </c>
      <c r="D132" s="12"/>
      <c r="E132" s="158">
        <v>1.8795511497873159E-3</v>
      </c>
      <c r="F132" s="12"/>
      <c r="G132" s="160">
        <v>69618</v>
      </c>
      <c r="H132" s="9"/>
      <c r="I132" s="14">
        <v>1.9744715889491332E-3</v>
      </c>
      <c r="J132"/>
      <c r="K132" s="147">
        <v>57068</v>
      </c>
      <c r="L132" s="9"/>
      <c r="M132" s="14">
        <v>1.9559173159875974E-3</v>
      </c>
      <c r="N132"/>
      <c r="O132" s="147">
        <v>80869.252803042662</v>
      </c>
      <c r="P132" s="9"/>
      <c r="Q132" s="14">
        <v>2.0714030717071869E-3</v>
      </c>
      <c r="R132" s="14"/>
      <c r="S132" s="15">
        <v>71350.645004883423</v>
      </c>
      <c r="T132" s="148"/>
    </row>
    <row r="133" spans="1:20" x14ac:dyDescent="0.25">
      <c r="A133" s="11">
        <v>277</v>
      </c>
      <c r="C133" s="12" t="s">
        <v>151</v>
      </c>
      <c r="D133" s="12"/>
      <c r="E133" s="158">
        <v>7.4246981409230187E-4</v>
      </c>
      <c r="F133" s="12"/>
      <c r="G133" s="160">
        <v>27501</v>
      </c>
      <c r="H133" s="9"/>
      <c r="I133" s="14">
        <v>7.5420877434534807E-4</v>
      </c>
      <c r="J133"/>
      <c r="K133" s="147">
        <v>21799</v>
      </c>
      <c r="L133" s="9"/>
      <c r="M133" s="14">
        <v>7.473792337893176E-4</v>
      </c>
      <c r="N133"/>
      <c r="O133" s="147">
        <v>30901.101852833079</v>
      </c>
      <c r="P133" s="9"/>
      <c r="Q133" s="14">
        <v>7.5659078882897536E-4</v>
      </c>
      <c r="R133" s="14"/>
      <c r="S133" s="15">
        <v>26061.195681828165</v>
      </c>
      <c r="T133" s="148"/>
    </row>
    <row r="134" spans="1:20" x14ac:dyDescent="0.25">
      <c r="A134" s="11">
        <v>278</v>
      </c>
      <c r="C134" s="12" t="s">
        <v>152</v>
      </c>
      <c r="D134" s="12"/>
      <c r="E134" s="158">
        <v>1.2236969386655032E-3</v>
      </c>
      <c r="F134" s="12"/>
      <c r="G134" s="160">
        <v>45325</v>
      </c>
      <c r="H134" s="9"/>
      <c r="I134" s="14">
        <v>1.1739686613227854E-3</v>
      </c>
      <c r="J134"/>
      <c r="K134" s="147">
        <v>33931</v>
      </c>
      <c r="L134" s="9"/>
      <c r="M134" s="14">
        <v>1.0888127465222069E-3</v>
      </c>
      <c r="N134"/>
      <c r="O134" s="147">
        <v>45017.99362066586</v>
      </c>
      <c r="P134" s="9"/>
      <c r="Q134" s="14">
        <v>1.0734376230897842E-3</v>
      </c>
      <c r="R134" s="14"/>
      <c r="S134" s="15">
        <v>36975.163272709418</v>
      </c>
      <c r="T134" s="148"/>
    </row>
    <row r="135" spans="1:20" x14ac:dyDescent="0.25">
      <c r="A135" s="11">
        <v>279</v>
      </c>
      <c r="C135" s="12" t="s">
        <v>153</v>
      </c>
      <c r="D135" s="12"/>
      <c r="E135" s="158">
        <v>1.254899172331765E-3</v>
      </c>
      <c r="F135" s="12"/>
      <c r="G135" s="160">
        <v>46481</v>
      </c>
      <c r="H135" s="9"/>
      <c r="I135" s="14">
        <v>1.3397820960491435E-3</v>
      </c>
      <c r="J135"/>
      <c r="K135" s="147">
        <v>38724</v>
      </c>
      <c r="L135" s="9"/>
      <c r="M135" s="14">
        <v>1.4782556737724464E-3</v>
      </c>
      <c r="N135"/>
      <c r="O135" s="147">
        <v>61119.880075029803</v>
      </c>
      <c r="P135" s="9"/>
      <c r="Q135" s="14">
        <v>1.584468404268229E-3</v>
      </c>
      <c r="R135" s="14"/>
      <c r="S135" s="15">
        <v>54577.90624073075</v>
      </c>
      <c r="T135" s="148"/>
    </row>
    <row r="136" spans="1:20" x14ac:dyDescent="0.25">
      <c r="A136" s="11">
        <v>280</v>
      </c>
      <c r="C136" s="12" t="s">
        <v>154</v>
      </c>
      <c r="D136" s="12"/>
      <c r="E136" s="158">
        <v>1.5852273429019598E-2</v>
      </c>
      <c r="F136" s="12"/>
      <c r="G136" s="160">
        <v>587161</v>
      </c>
      <c r="H136" s="9"/>
      <c r="I136" s="14">
        <v>1.5939754225462007E-2</v>
      </c>
      <c r="J136"/>
      <c r="K136" s="147">
        <v>460707</v>
      </c>
      <c r="L136" s="9"/>
      <c r="M136" s="14">
        <v>1.5941093566860742E-2</v>
      </c>
      <c r="N136"/>
      <c r="O136" s="147">
        <v>659099.60256397305</v>
      </c>
      <c r="P136" s="9"/>
      <c r="Q136" s="14">
        <v>1.6708636426371014E-2</v>
      </c>
      <c r="R136" s="14"/>
      <c r="S136" s="15">
        <v>575538.38866865763</v>
      </c>
      <c r="T136" s="148"/>
    </row>
    <row r="137" spans="1:20" x14ac:dyDescent="0.25">
      <c r="A137" s="11">
        <v>282</v>
      </c>
      <c r="C137" s="12" t="s">
        <v>155</v>
      </c>
      <c r="D137" s="12"/>
      <c r="E137" s="158">
        <v>2.1592719237114744E-3</v>
      </c>
      <c r="F137" s="12"/>
      <c r="G137" s="160">
        <v>79978</v>
      </c>
      <c r="H137" s="9"/>
      <c r="I137" s="14">
        <v>2.194365468451366E-3</v>
      </c>
      <c r="J137"/>
      <c r="K137" s="147">
        <v>63424</v>
      </c>
      <c r="L137" s="9"/>
      <c r="M137" s="14">
        <v>2.159225541601739E-3</v>
      </c>
      <c r="N137"/>
      <c r="O137" s="147">
        <v>89275.223832460295</v>
      </c>
      <c r="P137" s="9"/>
      <c r="Q137" s="14">
        <v>2.0181223017675868E-3</v>
      </c>
      <c r="R137" s="14"/>
      <c r="S137" s="15">
        <v>69515.358887240422</v>
      </c>
      <c r="T137" s="148"/>
    </row>
    <row r="138" spans="1:20" x14ac:dyDescent="0.25">
      <c r="A138" s="11">
        <v>283</v>
      </c>
      <c r="C138" s="12" t="s">
        <v>156</v>
      </c>
      <c r="D138" s="12"/>
      <c r="E138" s="158">
        <v>4.098749038280238E-3</v>
      </c>
      <c r="F138" s="12"/>
      <c r="G138" s="160">
        <v>151816</v>
      </c>
      <c r="H138" s="9"/>
      <c r="I138" s="14">
        <v>4.2736192271938013E-3</v>
      </c>
      <c r="J138"/>
      <c r="K138" s="147">
        <v>123520</v>
      </c>
      <c r="L138" s="9"/>
      <c r="M138" s="14">
        <v>4.5139264546207088E-3</v>
      </c>
      <c r="N138"/>
      <c r="O138" s="147">
        <v>186632.56192337882</v>
      </c>
      <c r="P138" s="9"/>
      <c r="Q138" s="14">
        <v>4.8396530675512391E-3</v>
      </c>
      <c r="R138" s="14"/>
      <c r="S138" s="15">
        <v>166704.57463647946</v>
      </c>
      <c r="T138" s="148"/>
    </row>
    <row r="139" spans="1:20" x14ac:dyDescent="0.25">
      <c r="A139" s="11">
        <v>284</v>
      </c>
      <c r="C139" s="12" t="s">
        <v>157</v>
      </c>
      <c r="D139" s="12"/>
      <c r="E139" s="158">
        <v>5.4924435181158339E-4</v>
      </c>
      <c r="F139" s="12"/>
      <c r="G139" s="160">
        <v>20344</v>
      </c>
      <c r="H139" s="9"/>
      <c r="I139" s="14">
        <v>5.4837140709883454E-4</v>
      </c>
      <c r="J139"/>
      <c r="K139" s="147">
        <v>15850</v>
      </c>
      <c r="L139" s="9"/>
      <c r="M139" s="14">
        <v>5.8150093729055332E-4</v>
      </c>
      <c r="N139"/>
      <c r="O139" s="147">
        <v>24042.706671990116</v>
      </c>
      <c r="P139" s="9"/>
      <c r="Q139" s="14">
        <v>6.3232104407306056E-4</v>
      </c>
      <c r="R139" s="14"/>
      <c r="S139" s="15">
        <v>21780.654359844382</v>
      </c>
      <c r="T139" s="148"/>
    </row>
    <row r="140" spans="1:20" x14ac:dyDescent="0.25">
      <c r="A140" s="11">
        <v>285</v>
      </c>
      <c r="C140" s="12" t="s">
        <v>158</v>
      </c>
      <c r="D140" s="12"/>
      <c r="E140" s="158">
        <v>2.0729896279596842E-3</v>
      </c>
      <c r="F140" s="12"/>
      <c r="G140" s="160">
        <v>76783</v>
      </c>
      <c r="H140" s="9"/>
      <c r="I140" s="14">
        <v>1.9934639118331485E-3</v>
      </c>
      <c r="J140"/>
      <c r="K140" s="147">
        <v>57617</v>
      </c>
      <c r="L140" s="9"/>
      <c r="M140" s="14">
        <v>1.992871185957252E-3</v>
      </c>
      <c r="N140"/>
      <c r="O140" s="147">
        <v>82397.14553562364</v>
      </c>
      <c r="P140" s="9"/>
      <c r="Q140" s="14">
        <v>2.0324047290528886E-3</v>
      </c>
      <c r="R140" s="14"/>
      <c r="S140" s="15">
        <v>70007.325136089203</v>
      </c>
      <c r="T140" s="148"/>
    </row>
    <row r="141" spans="1:20" x14ac:dyDescent="0.25">
      <c r="A141" s="11">
        <v>286</v>
      </c>
      <c r="C141" s="12" t="s">
        <v>159</v>
      </c>
      <c r="D141" s="12"/>
      <c r="E141" s="158">
        <v>2.6767242802116795E-3</v>
      </c>
      <c r="F141" s="12"/>
      <c r="G141" s="160">
        <v>99145</v>
      </c>
      <c r="H141" s="9"/>
      <c r="I141" s="14">
        <v>2.682844965818147E-3</v>
      </c>
      <c r="J141"/>
      <c r="K141" s="147">
        <v>77542</v>
      </c>
      <c r="L141" s="9"/>
      <c r="M141" s="14">
        <v>2.7772069443211256E-3</v>
      </c>
      <c r="N141"/>
      <c r="O141" s="147">
        <v>114826.24987819008</v>
      </c>
      <c r="P141" s="9"/>
      <c r="Q141" s="14">
        <v>2.8283206299800252E-3</v>
      </c>
      <c r="R141" s="14"/>
      <c r="S141" s="15">
        <v>97423.096444176641</v>
      </c>
      <c r="T141" s="148"/>
    </row>
    <row r="142" spans="1:20" x14ac:dyDescent="0.25">
      <c r="A142" s="11">
        <v>287</v>
      </c>
      <c r="C142" s="12" t="s">
        <v>160</v>
      </c>
      <c r="D142" s="12"/>
      <c r="E142" s="158">
        <v>6.9977224048490064E-4</v>
      </c>
      <c r="F142" s="12"/>
      <c r="G142" s="160">
        <v>25919</v>
      </c>
      <c r="H142" s="9"/>
      <c r="I142" s="14">
        <v>7.8642381243864692E-4</v>
      </c>
      <c r="J142"/>
      <c r="K142" s="147">
        <v>22730</v>
      </c>
      <c r="L142" s="9"/>
      <c r="M142" s="14">
        <v>8.067008046615372E-4</v>
      </c>
      <c r="N142"/>
      <c r="O142" s="147">
        <v>33353.808351377906</v>
      </c>
      <c r="P142" s="9"/>
      <c r="Q142" s="14">
        <v>8.312831506757368E-4</v>
      </c>
      <c r="R142" s="14"/>
      <c r="S142" s="15">
        <v>28634.016137439583</v>
      </c>
      <c r="T142" s="148"/>
    </row>
    <row r="143" spans="1:20" x14ac:dyDescent="0.25">
      <c r="A143" s="11">
        <v>288</v>
      </c>
      <c r="C143" s="12" t="s">
        <v>161</v>
      </c>
      <c r="D143" s="12"/>
      <c r="E143" s="158">
        <v>1.2963370284309011E-3</v>
      </c>
      <c r="F143" s="12"/>
      <c r="G143" s="160">
        <v>48016</v>
      </c>
      <c r="H143" s="9"/>
      <c r="I143" s="14">
        <v>1.2819704932050338E-3</v>
      </c>
      <c r="J143"/>
      <c r="K143" s="147">
        <v>37053</v>
      </c>
      <c r="L143" s="9"/>
      <c r="M143" s="14">
        <v>1.3409957878516851E-3</v>
      </c>
      <c r="N143"/>
      <c r="O143" s="147">
        <v>55444.740168290911</v>
      </c>
      <c r="P143" s="9"/>
      <c r="Q143" s="14">
        <v>1.3702541651869585E-3</v>
      </c>
      <c r="R143" s="14"/>
      <c r="S143" s="15">
        <v>47199.176172959786</v>
      </c>
      <c r="T143" s="148"/>
    </row>
    <row r="144" spans="1:20" x14ac:dyDescent="0.25">
      <c r="A144" s="11">
        <v>290</v>
      </c>
      <c r="C144" s="12" t="s">
        <v>162</v>
      </c>
      <c r="D144" s="12"/>
      <c r="E144" s="158">
        <v>3.0395012033246835E-3</v>
      </c>
      <c r="F144" s="12"/>
      <c r="G144" s="160">
        <v>112582</v>
      </c>
      <c r="H144" s="9"/>
      <c r="I144" s="14">
        <v>3.0073502374053755E-3</v>
      </c>
      <c r="J144"/>
      <c r="K144" s="147">
        <v>86921</v>
      </c>
      <c r="L144" s="9"/>
      <c r="M144" s="14">
        <v>2.9463256285366872E-3</v>
      </c>
      <c r="N144"/>
      <c r="O144" s="147">
        <v>121818.62195637301</v>
      </c>
      <c r="P144" s="9"/>
      <c r="Q144" s="14">
        <v>3.1522734947427742E-3</v>
      </c>
      <c r="R144" s="14"/>
      <c r="S144" s="15">
        <v>108581.8352563924</v>
      </c>
      <c r="T144" s="148"/>
    </row>
    <row r="145" spans="1:20" x14ac:dyDescent="0.25">
      <c r="A145" s="11">
        <v>291</v>
      </c>
      <c r="C145" s="12" t="s">
        <v>163</v>
      </c>
      <c r="D145" s="12"/>
      <c r="E145" s="158">
        <v>2.0643102745705093E-3</v>
      </c>
      <c r="F145" s="12"/>
      <c r="G145" s="160">
        <v>76461</v>
      </c>
      <c r="H145" s="9"/>
      <c r="I145" s="14">
        <v>2.0733418363107822E-3</v>
      </c>
      <c r="J145"/>
      <c r="K145" s="147">
        <v>59926</v>
      </c>
      <c r="L145" s="9"/>
      <c r="M145" s="14">
        <v>1.9640501405384114E-3</v>
      </c>
      <c r="N145"/>
      <c r="O145" s="147">
        <v>81205.512132221134</v>
      </c>
      <c r="P145" s="9"/>
      <c r="Q145" s="14">
        <v>2.0272757018824027E-3</v>
      </c>
      <c r="R145" s="14"/>
      <c r="S145" s="15">
        <v>69830.652907559517</v>
      </c>
      <c r="T145" s="148"/>
    </row>
    <row r="146" spans="1:20" x14ac:dyDescent="0.25">
      <c r="A146" s="11">
        <v>292</v>
      </c>
      <c r="C146" s="12" t="s">
        <v>164</v>
      </c>
      <c r="D146" s="12"/>
      <c r="E146" s="158">
        <v>1.6264181005667822E-3</v>
      </c>
      <c r="F146" s="12"/>
      <c r="G146" s="160">
        <v>60242</v>
      </c>
      <c r="H146" s="9"/>
      <c r="I146" s="14">
        <v>1.5811537838077475E-3</v>
      </c>
      <c r="J146"/>
      <c r="K146" s="147">
        <v>45700</v>
      </c>
      <c r="L146" s="9"/>
      <c r="M146" s="14">
        <v>1.559438800879288E-3</v>
      </c>
      <c r="N146"/>
      <c r="O146" s="147">
        <v>64476.47330915113</v>
      </c>
      <c r="P146" s="9"/>
      <c r="Q146" s="14">
        <v>1.5739558746081426E-3</v>
      </c>
      <c r="R146" s="14"/>
      <c r="S146" s="15">
        <v>54215.796238034876</v>
      </c>
      <c r="T146" s="148"/>
    </row>
    <row r="147" spans="1:20" x14ac:dyDescent="0.25">
      <c r="A147" s="11">
        <v>293</v>
      </c>
      <c r="C147" s="12" t="s">
        <v>165</v>
      </c>
      <c r="D147" s="12"/>
      <c r="E147" s="158">
        <v>3.1367792958677835E-3</v>
      </c>
      <c r="F147" s="12"/>
      <c r="G147" s="160">
        <v>116185</v>
      </c>
      <c r="H147" s="9"/>
      <c r="I147" s="14">
        <v>3.6336423225013558E-3</v>
      </c>
      <c r="J147"/>
      <c r="K147" s="147">
        <v>105023</v>
      </c>
      <c r="L147" s="9"/>
      <c r="M147" s="14">
        <v>3.9328077804360144E-3</v>
      </c>
      <c r="N147"/>
      <c r="O147" s="147">
        <v>162605.66028133157</v>
      </c>
      <c r="P147" s="9"/>
      <c r="Q147" s="14">
        <v>4.1088577863541698E-3</v>
      </c>
      <c r="R147" s="14"/>
      <c r="S147" s="15">
        <v>141531.91973790308</v>
      </c>
      <c r="T147" s="148"/>
    </row>
    <row r="148" spans="1:20" x14ac:dyDescent="0.25">
      <c r="A148" s="11">
        <v>294</v>
      </c>
      <c r="C148" s="12" t="s">
        <v>166</v>
      </c>
      <c r="D148" s="12"/>
      <c r="E148" s="158">
        <v>1.5223477248275915E-3</v>
      </c>
      <c r="F148" s="12"/>
      <c r="G148" s="160">
        <v>56387</v>
      </c>
      <c r="H148" s="9"/>
      <c r="I148" s="14">
        <v>1.4597509246972488E-3</v>
      </c>
      <c r="J148"/>
      <c r="K148" s="147">
        <v>42191</v>
      </c>
      <c r="L148" s="9"/>
      <c r="M148" s="14">
        <v>1.466967408861693E-3</v>
      </c>
      <c r="N148"/>
      <c r="O148" s="147">
        <v>60653.156077387554</v>
      </c>
      <c r="P148" s="9"/>
      <c r="Q148" s="14">
        <v>1.5698553518524109E-3</v>
      </c>
      <c r="R148" s="14"/>
      <c r="S148" s="15">
        <v>54074.551423119388</v>
      </c>
      <c r="T148" s="148"/>
    </row>
    <row r="149" spans="1:20" x14ac:dyDescent="0.25">
      <c r="A149" s="11">
        <v>295</v>
      </c>
      <c r="C149" s="12" t="s">
        <v>167</v>
      </c>
      <c r="D149" s="12"/>
      <c r="E149" s="158">
        <v>8.0925764726111245E-3</v>
      </c>
      <c r="F149" s="12"/>
      <c r="G149" s="160">
        <v>299746</v>
      </c>
      <c r="H149" s="9"/>
      <c r="I149" s="14">
        <v>8.5349148335838124E-3</v>
      </c>
      <c r="J149"/>
      <c r="K149" s="147">
        <v>246685</v>
      </c>
      <c r="L149" s="9"/>
      <c r="M149" s="14">
        <v>9.6228383545648132E-3</v>
      </c>
      <c r="N149"/>
      <c r="O149" s="147">
        <v>397865.3602671267</v>
      </c>
      <c r="P149" s="9"/>
      <c r="Q149" s="14">
        <v>1.0247874364285712E-2</v>
      </c>
      <c r="R149" s="14"/>
      <c r="S149" s="15">
        <v>352993.80203108845</v>
      </c>
      <c r="T149" s="148"/>
    </row>
    <row r="150" spans="1:20" x14ac:dyDescent="0.25">
      <c r="A150" s="11">
        <v>296</v>
      </c>
      <c r="C150" s="12" t="s">
        <v>168</v>
      </c>
      <c r="D150" s="12"/>
      <c r="E150" s="158">
        <v>1.3672136807560153E-3</v>
      </c>
      <c r="F150" s="12"/>
      <c r="G150" s="160">
        <v>50641</v>
      </c>
      <c r="H150" s="9"/>
      <c r="I150" s="14">
        <v>1.3688243522087175E-3</v>
      </c>
      <c r="J150"/>
      <c r="K150" s="147">
        <v>39563</v>
      </c>
      <c r="L150" s="9"/>
      <c r="M150" s="14">
        <v>1.3810183810878203E-3</v>
      </c>
      <c r="N150"/>
      <c r="O150" s="147">
        <v>57099.512169024543</v>
      </c>
      <c r="P150" s="9"/>
      <c r="Q150" s="14">
        <v>1.4017021094525298E-3</v>
      </c>
      <c r="R150" s="14"/>
      <c r="S150" s="15">
        <v>48282.418318380012</v>
      </c>
      <c r="T150" s="148"/>
    </row>
    <row r="151" spans="1:20" x14ac:dyDescent="0.25">
      <c r="A151" s="11">
        <v>297</v>
      </c>
      <c r="C151" s="12" t="s">
        <v>169</v>
      </c>
      <c r="D151" s="12"/>
      <c r="E151" s="158">
        <v>2.4446956760367775E-3</v>
      </c>
      <c r="F151" s="12"/>
      <c r="G151" s="160">
        <v>90550</v>
      </c>
      <c r="H151" s="9"/>
      <c r="I151" s="14">
        <v>2.3615091275821275E-3</v>
      </c>
      <c r="J151"/>
      <c r="K151" s="147">
        <v>68255</v>
      </c>
      <c r="L151" s="9"/>
      <c r="M151" s="14">
        <v>2.331224472135753E-3</v>
      </c>
      <c r="N151"/>
      <c r="O151" s="147">
        <v>96386.682420976809</v>
      </c>
      <c r="P151" s="9"/>
      <c r="Q151" s="14">
        <v>2.4163038820570436E-3</v>
      </c>
      <c r="R151" s="14"/>
      <c r="S151" s="15">
        <v>83230.947596540471</v>
      </c>
      <c r="T151" s="148"/>
    </row>
    <row r="152" spans="1:20" x14ac:dyDescent="0.25">
      <c r="A152" s="11">
        <v>298</v>
      </c>
      <c r="C152" s="12" t="s">
        <v>170</v>
      </c>
      <c r="D152" s="12"/>
      <c r="E152" s="158">
        <v>2.5127839085723764E-3</v>
      </c>
      <c r="F152" s="12"/>
      <c r="G152" s="160">
        <v>93072</v>
      </c>
      <c r="H152" s="9"/>
      <c r="I152" s="14">
        <v>2.5023772968569987E-3</v>
      </c>
      <c r="J152"/>
      <c r="K152" s="147">
        <v>72326</v>
      </c>
      <c r="L152" s="9"/>
      <c r="M152" s="14">
        <v>2.4659739866877122E-3</v>
      </c>
      <c r="N152"/>
      <c r="O152" s="147">
        <v>101958.02864728056</v>
      </c>
      <c r="P152" s="9"/>
      <c r="Q152" s="14">
        <v>2.6695424896775221E-3</v>
      </c>
      <c r="R152" s="14"/>
      <c r="S152" s="15">
        <v>91953.894009363939</v>
      </c>
      <c r="T152" s="148"/>
    </row>
    <row r="153" spans="1:20" x14ac:dyDescent="0.25">
      <c r="A153" s="11">
        <v>299</v>
      </c>
      <c r="C153" s="12" t="s">
        <v>171</v>
      </c>
      <c r="D153" s="12"/>
      <c r="E153" s="158">
        <v>1.4779192926809824E-3</v>
      </c>
      <c r="F153" s="12"/>
      <c r="G153" s="160">
        <v>54741</v>
      </c>
      <c r="H153" s="9"/>
      <c r="I153" s="14">
        <v>1.4971278027386607E-3</v>
      </c>
      <c r="J153"/>
      <c r="K153" s="147">
        <v>43271</v>
      </c>
      <c r="L153" s="9"/>
      <c r="M153" s="14">
        <v>1.4690848987050286E-3</v>
      </c>
      <c r="N153"/>
      <c r="O153" s="147">
        <v>60740.705699270271</v>
      </c>
      <c r="P153" s="9"/>
      <c r="Q153" s="14">
        <v>1.4266117730758524E-3</v>
      </c>
      <c r="R153" s="14"/>
      <c r="S153" s="15">
        <v>49140.445706025981</v>
      </c>
      <c r="T153" s="148"/>
    </row>
    <row r="154" spans="1:20" x14ac:dyDescent="0.25">
      <c r="A154" s="11">
        <v>301</v>
      </c>
      <c r="C154" s="12" t="s">
        <v>172</v>
      </c>
      <c r="D154" s="12"/>
      <c r="E154" s="158">
        <v>4.9795680795385634E-3</v>
      </c>
      <c r="F154" s="12"/>
      <c r="G154" s="160">
        <v>184441</v>
      </c>
      <c r="H154" s="9"/>
      <c r="I154" s="14">
        <v>4.9497583116200504E-3</v>
      </c>
      <c r="J154"/>
      <c r="K154" s="147">
        <v>143063</v>
      </c>
      <c r="L154" s="9"/>
      <c r="M154" s="14">
        <v>4.9425088765430846E-3</v>
      </c>
      <c r="N154"/>
      <c r="O154" s="147">
        <v>204352.70783245092</v>
      </c>
      <c r="P154" s="9"/>
      <c r="Q154" s="14">
        <v>4.9934554442277231E-3</v>
      </c>
      <c r="R154" s="14"/>
      <c r="S154" s="15">
        <v>172002.38409183902</v>
      </c>
      <c r="T154" s="148"/>
    </row>
    <row r="155" spans="1:20" x14ac:dyDescent="0.25">
      <c r="A155" s="11">
        <v>305</v>
      </c>
      <c r="C155" s="12" t="s">
        <v>173</v>
      </c>
      <c r="D155" s="12"/>
      <c r="E155" s="158">
        <v>0</v>
      </c>
      <c r="F155" s="12"/>
      <c r="G155" s="160">
        <v>0</v>
      </c>
      <c r="H155" s="9"/>
      <c r="I155" s="14">
        <v>0</v>
      </c>
      <c r="J155"/>
      <c r="K155" s="147">
        <v>0</v>
      </c>
      <c r="L155" s="9"/>
      <c r="M155" s="14">
        <v>0</v>
      </c>
      <c r="N155"/>
      <c r="O155" s="147">
        <v>0</v>
      </c>
      <c r="P155" s="9"/>
      <c r="Q155" s="14">
        <v>0</v>
      </c>
      <c r="R155" s="14"/>
      <c r="S155" s="15">
        <v>0</v>
      </c>
      <c r="T155" s="148"/>
    </row>
    <row r="156" spans="1:20" x14ac:dyDescent="0.25">
      <c r="A156" s="11">
        <v>310</v>
      </c>
      <c r="C156" s="12" t="s">
        <v>174</v>
      </c>
      <c r="D156" s="12"/>
      <c r="E156" s="158">
        <v>1.3617663214248498E-3</v>
      </c>
      <c r="F156" s="12"/>
      <c r="G156" s="160">
        <v>50439</v>
      </c>
      <c r="H156" s="9"/>
      <c r="I156" s="14">
        <v>1.2268988680044811E-3</v>
      </c>
      <c r="J156"/>
      <c r="K156" s="147">
        <v>35461</v>
      </c>
      <c r="L156" s="9"/>
      <c r="M156" s="14">
        <v>1.2969178431939006E-3</v>
      </c>
      <c r="N156"/>
      <c r="O156" s="147">
        <v>53622.295824436296</v>
      </c>
      <c r="P156" s="9"/>
      <c r="Q156" s="14">
        <v>1.187523535472802E-3</v>
      </c>
      <c r="R156" s="14"/>
      <c r="S156" s="15">
        <v>40904.916755111131</v>
      </c>
      <c r="T156" s="148"/>
    </row>
    <row r="157" spans="1:20" x14ac:dyDescent="0.25">
      <c r="A157" s="11">
        <v>311</v>
      </c>
      <c r="C157" s="12" t="s">
        <v>175</v>
      </c>
      <c r="D157" s="12"/>
      <c r="E157" s="158">
        <v>0</v>
      </c>
      <c r="F157" s="12"/>
      <c r="G157" s="160">
        <v>0</v>
      </c>
      <c r="H157" s="9"/>
      <c r="I157" s="14">
        <v>0</v>
      </c>
      <c r="J157"/>
      <c r="K157" s="147">
        <v>0</v>
      </c>
      <c r="L157" s="9"/>
      <c r="M157" s="14">
        <v>0</v>
      </c>
      <c r="N157"/>
      <c r="O157" s="147">
        <v>0</v>
      </c>
      <c r="P157" s="9"/>
      <c r="Q157" s="14">
        <v>0</v>
      </c>
      <c r="R157" s="14"/>
      <c r="S157" s="15">
        <v>0</v>
      </c>
      <c r="T157" s="148"/>
    </row>
    <row r="158" spans="1:20" x14ac:dyDescent="0.25">
      <c r="A158" s="11">
        <v>319</v>
      </c>
      <c r="C158" s="12" t="s">
        <v>176</v>
      </c>
      <c r="D158" s="12"/>
      <c r="E158" s="158">
        <v>0</v>
      </c>
      <c r="F158" s="12"/>
      <c r="G158" s="160">
        <v>0</v>
      </c>
      <c r="H158" s="9"/>
      <c r="I158" s="14">
        <v>0</v>
      </c>
      <c r="J158"/>
      <c r="K158" s="147">
        <v>0</v>
      </c>
      <c r="L158" s="9"/>
      <c r="M158" s="14">
        <v>0</v>
      </c>
      <c r="N158"/>
      <c r="O158" s="147">
        <v>0</v>
      </c>
      <c r="P158" s="9"/>
      <c r="Q158" s="14">
        <v>0</v>
      </c>
      <c r="R158" s="14"/>
      <c r="S158" s="15">
        <v>0</v>
      </c>
      <c r="T158" s="148"/>
    </row>
    <row r="159" spans="1:20" x14ac:dyDescent="0.25">
      <c r="A159" s="11">
        <v>320</v>
      </c>
      <c r="C159" s="12" t="s">
        <v>177</v>
      </c>
      <c r="D159" s="12"/>
      <c r="E159" s="158">
        <v>8.1987644769202438E-4</v>
      </c>
      <c r="F159" s="12"/>
      <c r="G159" s="160">
        <v>30368</v>
      </c>
      <c r="H159" s="9"/>
      <c r="I159" s="14">
        <v>8.3950219389666695E-4</v>
      </c>
      <c r="J159"/>
      <c r="K159" s="147">
        <v>24264</v>
      </c>
      <c r="L159" s="9"/>
      <c r="M159" s="14">
        <v>7.848843767102458E-4</v>
      </c>
      <c r="N159"/>
      <c r="O159" s="147">
        <v>32451.787487391884</v>
      </c>
      <c r="P159" s="9"/>
      <c r="Q159" s="14">
        <v>7.3282530022000488E-4</v>
      </c>
      <c r="R159" s="14"/>
      <c r="S159" s="15">
        <v>25242.580046722091</v>
      </c>
      <c r="T159" s="148"/>
    </row>
    <row r="160" spans="1:20" x14ac:dyDescent="0.25">
      <c r="A160" s="11">
        <v>325</v>
      </c>
      <c r="C160" s="12" t="s">
        <v>178</v>
      </c>
      <c r="D160" s="12"/>
      <c r="E160" s="158">
        <v>0</v>
      </c>
      <c r="F160" s="12"/>
      <c r="G160" s="160">
        <v>0</v>
      </c>
      <c r="H160" s="9"/>
      <c r="I160" s="14">
        <v>0</v>
      </c>
      <c r="J160"/>
      <c r="K160" s="147">
        <v>0</v>
      </c>
      <c r="L160" s="9"/>
      <c r="M160" s="14">
        <v>0</v>
      </c>
      <c r="N160"/>
      <c r="O160" s="147">
        <v>0</v>
      </c>
      <c r="P160" s="9"/>
      <c r="Q160" s="14">
        <v>0</v>
      </c>
      <c r="R160" s="14"/>
      <c r="S160" s="15">
        <v>0</v>
      </c>
      <c r="T160" s="148"/>
    </row>
    <row r="161" spans="1:20" x14ac:dyDescent="0.25">
      <c r="A161" s="11">
        <v>326</v>
      </c>
      <c r="C161" s="12" t="s">
        <v>179</v>
      </c>
      <c r="D161" s="12"/>
      <c r="E161" s="158">
        <v>0</v>
      </c>
      <c r="F161" s="12"/>
      <c r="G161" s="160">
        <v>0</v>
      </c>
      <c r="H161" s="9"/>
      <c r="I161" s="14">
        <v>0</v>
      </c>
      <c r="J161"/>
      <c r="K161" s="147">
        <v>0</v>
      </c>
      <c r="L161" s="9"/>
      <c r="M161" s="14">
        <v>0</v>
      </c>
      <c r="N161"/>
      <c r="O161" s="147">
        <v>0</v>
      </c>
      <c r="P161" s="9"/>
      <c r="Q161" s="14">
        <v>0</v>
      </c>
      <c r="R161" s="14"/>
      <c r="S161" s="15">
        <v>0</v>
      </c>
      <c r="T161" s="148"/>
    </row>
    <row r="162" spans="1:20" x14ac:dyDescent="0.25">
      <c r="A162" s="11">
        <v>330</v>
      </c>
      <c r="C162" s="12" t="s">
        <v>180</v>
      </c>
      <c r="D162" s="12"/>
      <c r="E162" s="158">
        <v>1.2370793487997266E-5</v>
      </c>
      <c r="F162" s="12"/>
      <c r="G162" s="160">
        <v>458</v>
      </c>
      <c r="H162" s="9"/>
      <c r="I162" s="14">
        <v>6.9298915164577803E-6</v>
      </c>
      <c r="J162"/>
      <c r="K162" s="147">
        <v>200</v>
      </c>
      <c r="L162" s="9"/>
      <c r="M162" s="14">
        <v>3.0890752373943701E-6</v>
      </c>
      <c r="N162"/>
      <c r="O162" s="147">
        <v>127.72073965423618</v>
      </c>
      <c r="P162" s="9"/>
      <c r="Q162" s="14">
        <v>1.2330485917093896E-5</v>
      </c>
      <c r="R162" s="14"/>
      <c r="S162" s="15">
        <v>424.73052947787056</v>
      </c>
      <c r="T162" s="148"/>
    </row>
    <row r="163" spans="1:20" x14ac:dyDescent="0.25">
      <c r="A163" s="11">
        <v>350</v>
      </c>
      <c r="C163" s="12" t="s">
        <v>181</v>
      </c>
      <c r="D163" s="12"/>
      <c r="E163" s="158">
        <v>3.5931102925239897E-4</v>
      </c>
      <c r="F163" s="12"/>
      <c r="G163" s="160">
        <v>13309</v>
      </c>
      <c r="H163" s="9"/>
      <c r="I163" s="14">
        <v>3.523813838856736E-4</v>
      </c>
      <c r="J163"/>
      <c r="K163" s="147">
        <v>10185</v>
      </c>
      <c r="L163" s="9"/>
      <c r="M163" s="14">
        <v>3.1810749946077453E-4</v>
      </c>
      <c r="N163"/>
      <c r="O163" s="147">
        <v>13152.455669859337</v>
      </c>
      <c r="P163" s="9"/>
      <c r="Q163" s="14">
        <v>3.1394446613257479E-4</v>
      </c>
      <c r="R163" s="14"/>
      <c r="S163" s="15">
        <v>10813.993886670971</v>
      </c>
      <c r="T163" s="148"/>
    </row>
    <row r="164" spans="1:20" x14ac:dyDescent="0.25">
      <c r="A164" s="11">
        <v>360</v>
      </c>
      <c r="C164" s="12" t="s">
        <v>182</v>
      </c>
      <c r="D164" s="12"/>
      <c r="E164" s="158">
        <v>2.3724456977278517E-4</v>
      </c>
      <c r="F164" s="12"/>
      <c r="G164" s="160">
        <v>8787</v>
      </c>
      <c r="H164" s="9"/>
      <c r="I164" s="14">
        <v>2.6411023733217547E-4</v>
      </c>
      <c r="J164"/>
      <c r="K164" s="147">
        <v>7634</v>
      </c>
      <c r="L164" s="9"/>
      <c r="M164" s="14">
        <v>3.0135517279381659E-4</v>
      </c>
      <c r="N164"/>
      <c r="O164" s="147">
        <v>12459.814866899154</v>
      </c>
      <c r="P164" s="9"/>
      <c r="Q164" s="14">
        <v>2.2229865007147257E-4</v>
      </c>
      <c r="R164" s="14"/>
      <c r="S164" s="15">
        <v>7657.2021558518627</v>
      </c>
      <c r="T164" s="148"/>
    </row>
    <row r="165" spans="1:20" x14ac:dyDescent="0.25">
      <c r="A165" s="11">
        <v>400</v>
      </c>
      <c r="C165" s="12" t="s">
        <v>183</v>
      </c>
      <c r="D165" s="12"/>
      <c r="E165" s="158">
        <v>0</v>
      </c>
      <c r="F165" s="12"/>
      <c r="G165" s="160">
        <v>0</v>
      </c>
      <c r="H165" s="9"/>
      <c r="I165" s="14">
        <v>8.6318922946784017E-5</v>
      </c>
      <c r="J165"/>
      <c r="K165" s="147">
        <v>2495</v>
      </c>
      <c r="L165" s="9"/>
      <c r="M165" s="14">
        <v>5.9295909691502188E-5</v>
      </c>
      <c r="N165"/>
      <c r="O165" s="147">
        <v>2451.6455127384761</v>
      </c>
      <c r="P165" s="9"/>
      <c r="Q165" s="14">
        <v>3.1417098772345318E-5</v>
      </c>
      <c r="R165" s="14"/>
      <c r="S165" s="15">
        <v>1082.1796550400434</v>
      </c>
      <c r="T165" s="148"/>
    </row>
    <row r="166" spans="1:20" x14ac:dyDescent="0.25">
      <c r="A166" s="11">
        <v>402</v>
      </c>
      <c r="C166" s="12" t="s">
        <v>184</v>
      </c>
      <c r="D166" s="12"/>
      <c r="E166" s="158">
        <v>1.777904143074304E-3</v>
      </c>
      <c r="F166" s="12"/>
      <c r="G166" s="160">
        <v>65853</v>
      </c>
      <c r="H166" s="9"/>
      <c r="I166" s="14">
        <v>1.7280192643684248E-3</v>
      </c>
      <c r="J166"/>
      <c r="K166" s="147">
        <v>49945</v>
      </c>
      <c r="L166" s="9"/>
      <c r="M166" s="14">
        <v>1.6989834167521981E-3</v>
      </c>
      <c r="N166"/>
      <c r="O166" s="147">
        <v>70246.07753837276</v>
      </c>
      <c r="P166" s="9"/>
      <c r="Q166" s="14">
        <v>1.7410266329801235E-3</v>
      </c>
      <c r="R166" s="14"/>
      <c r="S166" s="15">
        <v>59970.642570994722</v>
      </c>
      <c r="T166" s="148"/>
    </row>
    <row r="167" spans="1:20" x14ac:dyDescent="0.25">
      <c r="A167" s="11">
        <v>403</v>
      </c>
      <c r="C167" s="12" t="s">
        <v>185</v>
      </c>
      <c r="D167" s="12"/>
      <c r="E167" s="158">
        <v>5.1832705822626923E-3</v>
      </c>
      <c r="F167" s="12"/>
      <c r="G167" s="160">
        <v>191986</v>
      </c>
      <c r="H167" s="9"/>
      <c r="I167" s="14">
        <v>5.325135248787383E-3</v>
      </c>
      <c r="J167"/>
      <c r="K167" s="147">
        <v>153912</v>
      </c>
      <c r="L167" s="9"/>
      <c r="M167" s="14">
        <v>5.3614046451787925E-3</v>
      </c>
      <c r="N167"/>
      <c r="O167" s="147">
        <v>221672.34989248405</v>
      </c>
      <c r="P167" s="9"/>
      <c r="Q167" s="14">
        <v>5.3011845434752583E-3</v>
      </c>
      <c r="R167" s="14"/>
      <c r="S167" s="15">
        <v>182602.28616690324</v>
      </c>
      <c r="T167" s="148"/>
    </row>
    <row r="168" spans="1:20" x14ac:dyDescent="0.25">
      <c r="A168" s="11">
        <v>405</v>
      </c>
      <c r="C168" s="12" t="s">
        <v>186</v>
      </c>
      <c r="D168" s="12"/>
      <c r="E168" s="158">
        <v>3.3531207414964566E-5</v>
      </c>
      <c r="F168" s="12"/>
      <c r="G168" s="160">
        <v>1242</v>
      </c>
      <c r="H168" s="9"/>
      <c r="I168" s="14">
        <v>3.0575069806183557E-5</v>
      </c>
      <c r="J168"/>
      <c r="K168" s="147">
        <v>884</v>
      </c>
      <c r="L168" s="9"/>
      <c r="M168" s="14">
        <v>3.0473094536060533E-5</v>
      </c>
      <c r="N168"/>
      <c r="O168" s="147">
        <v>1259.9389379010559</v>
      </c>
      <c r="P168" s="9"/>
      <c r="Q168" s="14">
        <v>2.1161936196363305E-5</v>
      </c>
      <c r="R168" s="14"/>
      <c r="S168" s="15">
        <v>728.9348064538126</v>
      </c>
      <c r="T168" s="148"/>
    </row>
    <row r="169" spans="1:20" x14ac:dyDescent="0.25">
      <c r="A169" s="11">
        <v>407</v>
      </c>
      <c r="C169" s="12" t="s">
        <v>187</v>
      </c>
      <c r="D169" s="12"/>
      <c r="E169" s="158">
        <v>1.8137258978418303E-5</v>
      </c>
      <c r="F169" s="12"/>
      <c r="G169" s="160">
        <v>672</v>
      </c>
      <c r="H169" s="9"/>
      <c r="I169" s="14">
        <v>1.8177780187045691E-5</v>
      </c>
      <c r="J169"/>
      <c r="K169" s="147">
        <v>525</v>
      </c>
      <c r="L169" s="9"/>
      <c r="M169" s="14">
        <v>3.3210877058116727E-5</v>
      </c>
      <c r="N169"/>
      <c r="O169" s="147">
        <v>1373.1351477235153</v>
      </c>
      <c r="P169" s="9"/>
      <c r="Q169" s="14">
        <v>3.9171848553694631E-5</v>
      </c>
      <c r="R169" s="14"/>
      <c r="S169" s="15">
        <v>1349.2963771827474</v>
      </c>
      <c r="T169" s="148"/>
    </row>
    <row r="170" spans="1:20" x14ac:dyDescent="0.25">
      <c r="A170" s="11">
        <v>408</v>
      </c>
      <c r="C170" s="12" t="s">
        <v>188</v>
      </c>
      <c r="D170" s="12"/>
      <c r="E170" s="158">
        <v>0</v>
      </c>
      <c r="F170" s="12"/>
      <c r="G170" s="160">
        <v>0</v>
      </c>
      <c r="H170" s="9"/>
      <c r="I170" s="14">
        <v>0</v>
      </c>
      <c r="J170"/>
      <c r="K170" s="147">
        <v>0</v>
      </c>
      <c r="L170" s="9"/>
      <c r="M170" s="14">
        <v>0</v>
      </c>
      <c r="N170"/>
      <c r="O170" s="147">
        <v>0</v>
      </c>
      <c r="P170" s="9"/>
      <c r="Q170" s="14">
        <v>0</v>
      </c>
      <c r="R170" s="14"/>
      <c r="S170" s="15">
        <v>0</v>
      </c>
      <c r="T170" s="148"/>
    </row>
    <row r="171" spans="1:20" x14ac:dyDescent="0.25">
      <c r="A171" s="11">
        <v>409</v>
      </c>
      <c r="C171" s="12" t="s">
        <v>189</v>
      </c>
      <c r="D171" s="12"/>
      <c r="E171" s="158">
        <v>2.1475827810767557E-3</v>
      </c>
      <c r="F171" s="12"/>
      <c r="G171" s="160">
        <v>79546</v>
      </c>
      <c r="H171" s="9"/>
      <c r="I171" s="14">
        <v>2.1322609828219943E-3</v>
      </c>
      <c r="J171"/>
      <c r="K171" s="147">
        <v>61629</v>
      </c>
      <c r="L171" s="9"/>
      <c r="M171" s="14">
        <v>2.2341269886426217E-3</v>
      </c>
      <c r="N171"/>
      <c r="O171" s="147">
        <v>92372.095058330291</v>
      </c>
      <c r="P171" s="9"/>
      <c r="Q171" s="14">
        <v>2.2933614574315105E-3</v>
      </c>
      <c r="R171" s="14"/>
      <c r="S171" s="15">
        <v>78996.126563728918</v>
      </c>
      <c r="T171" s="148"/>
    </row>
    <row r="172" spans="1:20" x14ac:dyDescent="0.25">
      <c r="A172" s="11">
        <v>411</v>
      </c>
      <c r="C172" s="12" t="s">
        <v>190</v>
      </c>
      <c r="D172" s="12"/>
      <c r="E172" s="158">
        <v>2.9501439605251981E-3</v>
      </c>
      <c r="F172" s="12"/>
      <c r="G172" s="160">
        <v>109272</v>
      </c>
      <c r="H172" s="9"/>
      <c r="I172" s="14">
        <v>2.8816837956066287E-3</v>
      </c>
      <c r="J172"/>
      <c r="K172" s="147">
        <v>83289</v>
      </c>
      <c r="L172" s="9"/>
      <c r="M172" s="14">
        <v>2.8484742372514443E-3</v>
      </c>
      <c r="N172"/>
      <c r="O172" s="147">
        <v>117772.86356245023</v>
      </c>
      <c r="P172" s="9"/>
      <c r="Q172" s="14">
        <v>2.8991823671367829E-3</v>
      </c>
      <c r="R172" s="14"/>
      <c r="S172" s="15">
        <v>99863.968875699182</v>
      </c>
      <c r="T172" s="148"/>
    </row>
    <row r="173" spans="1:20" x14ac:dyDescent="0.25">
      <c r="A173" s="11">
        <v>413</v>
      </c>
      <c r="C173" s="12" t="s">
        <v>191</v>
      </c>
      <c r="D173" s="12"/>
      <c r="E173" s="158">
        <v>1.0701083040039339E-4</v>
      </c>
      <c r="F173" s="12"/>
      <c r="G173" s="160">
        <v>3964</v>
      </c>
      <c r="H173" s="9"/>
      <c r="I173" s="14">
        <v>9.0287830373641522E-5</v>
      </c>
      <c r="J173"/>
      <c r="K173" s="147">
        <v>2610</v>
      </c>
      <c r="L173" s="9"/>
      <c r="M173" s="14">
        <v>1.0082631851185949E-4</v>
      </c>
      <c r="N173"/>
      <c r="O173" s="147">
        <v>4168.7595760246177</v>
      </c>
      <c r="P173" s="9"/>
      <c r="Q173" s="14">
        <v>9.4945319914620992E-5</v>
      </c>
      <c r="R173" s="14"/>
      <c r="S173" s="15">
        <v>3270.444998674232</v>
      </c>
      <c r="T173" s="148"/>
    </row>
    <row r="174" spans="1:20" x14ac:dyDescent="0.25">
      <c r="A174" s="11">
        <v>417</v>
      </c>
      <c r="C174" s="12" t="s">
        <v>192</v>
      </c>
      <c r="D174" s="12"/>
      <c r="E174" s="158">
        <v>3.8600985636225655E-5</v>
      </c>
      <c r="F174" s="12"/>
      <c r="G174" s="160">
        <v>1430</v>
      </c>
      <c r="H174" s="9"/>
      <c r="I174" s="14">
        <v>3.9982075238707847E-5</v>
      </c>
      <c r="J174"/>
      <c r="K174" s="147">
        <v>1156</v>
      </c>
      <c r="L174" s="9"/>
      <c r="M174" s="14">
        <v>4.7863411247751042E-5</v>
      </c>
      <c r="N174"/>
      <c r="O174" s="147">
        <v>1978.9580431501831</v>
      </c>
      <c r="P174" s="9"/>
      <c r="Q174" s="14">
        <v>4.1867937445979781E-5</v>
      </c>
      <c r="R174" s="14"/>
      <c r="S174" s="15">
        <v>1442.1646769755557</v>
      </c>
      <c r="T174" s="148"/>
    </row>
    <row r="175" spans="1:20" x14ac:dyDescent="0.25">
      <c r="A175" s="11">
        <v>423</v>
      </c>
      <c r="C175" s="12" t="s">
        <v>193</v>
      </c>
      <c r="D175" s="12"/>
      <c r="E175" s="158">
        <v>4.4079587298166451E-4</v>
      </c>
      <c r="F175" s="12"/>
      <c r="G175" s="160">
        <v>16327</v>
      </c>
      <c r="H175" s="9"/>
      <c r="I175" s="14">
        <v>4.2863697922683561E-4</v>
      </c>
      <c r="J175"/>
      <c r="K175" s="147">
        <v>12389</v>
      </c>
      <c r="L175" s="9"/>
      <c r="M175" s="14">
        <v>4.1066295396692646E-4</v>
      </c>
      <c r="N175"/>
      <c r="O175" s="147">
        <v>16979.248544781651</v>
      </c>
      <c r="P175" s="9"/>
      <c r="Q175" s="14">
        <v>3.6544390883837334E-4</v>
      </c>
      <c r="R175" s="14"/>
      <c r="S175" s="15">
        <v>12587.921184858445</v>
      </c>
      <c r="T175" s="148"/>
    </row>
    <row r="176" spans="1:20" x14ac:dyDescent="0.25">
      <c r="A176" s="11">
        <v>425</v>
      </c>
      <c r="C176" s="12" t="s">
        <v>194</v>
      </c>
      <c r="D176" s="12"/>
      <c r="E176" s="158">
        <v>1.5238263057225712E-3</v>
      </c>
      <c r="F176" s="12"/>
      <c r="G176" s="160">
        <v>56442</v>
      </c>
      <c r="H176" s="9"/>
      <c r="I176" s="14">
        <v>1.4967854101764196E-3</v>
      </c>
      <c r="J176"/>
      <c r="K176" s="147">
        <v>43262</v>
      </c>
      <c r="L176" s="9"/>
      <c r="M176" s="14">
        <v>1.4116003144248545E-3</v>
      </c>
      <c r="N176"/>
      <c r="O176" s="147">
        <v>58363.95115017322</v>
      </c>
      <c r="P176" s="9"/>
      <c r="Q176" s="14">
        <v>1.2455545113692064E-3</v>
      </c>
      <c r="R176" s="14"/>
      <c r="S176" s="15">
        <v>42903.826391302217</v>
      </c>
      <c r="T176" s="148"/>
    </row>
    <row r="177" spans="1:20" x14ac:dyDescent="0.25">
      <c r="A177" s="11">
        <v>440</v>
      </c>
      <c r="C177" s="12" t="s">
        <v>195</v>
      </c>
      <c r="D177" s="12"/>
      <c r="E177" s="158">
        <v>8.8313339626936577E-3</v>
      </c>
      <c r="F177" s="12"/>
      <c r="G177" s="160">
        <v>327109</v>
      </c>
      <c r="H177" s="9"/>
      <c r="I177" s="14">
        <v>8.9103813453334426E-3</v>
      </c>
      <c r="J177"/>
      <c r="K177" s="147">
        <v>257537</v>
      </c>
      <c r="L177" s="9"/>
      <c r="M177" s="14">
        <v>8.9925033055007503E-3</v>
      </c>
      <c r="N177"/>
      <c r="O177" s="147">
        <v>371803.56101993233</v>
      </c>
      <c r="P177" s="9"/>
      <c r="Q177" s="14">
        <v>9.0123754837081807E-3</v>
      </c>
      <c r="R177" s="14"/>
      <c r="S177" s="15">
        <v>310436.34750372561</v>
      </c>
      <c r="T177" s="148"/>
    </row>
    <row r="178" spans="1:20" x14ac:dyDescent="0.25">
      <c r="A178" s="11">
        <v>450</v>
      </c>
      <c r="C178" s="12" t="s">
        <v>196</v>
      </c>
      <c r="D178" s="12"/>
      <c r="E178" s="158">
        <v>0</v>
      </c>
      <c r="F178" s="12"/>
      <c r="G178" s="160">
        <v>0</v>
      </c>
      <c r="H178" s="9"/>
      <c r="I178" s="14">
        <v>0</v>
      </c>
      <c r="J178"/>
      <c r="K178" s="147">
        <v>0</v>
      </c>
      <c r="L178" s="9"/>
      <c r="M178" s="14">
        <v>0</v>
      </c>
      <c r="N178"/>
      <c r="O178" s="147">
        <v>0</v>
      </c>
      <c r="P178" s="9"/>
      <c r="Q178" s="14">
        <v>0</v>
      </c>
      <c r="R178" s="14"/>
      <c r="S178" s="15">
        <v>0</v>
      </c>
      <c r="T178" s="148"/>
    </row>
    <row r="179" spans="1:20" x14ac:dyDescent="0.25">
      <c r="A179" s="11">
        <v>451</v>
      </c>
      <c r="C179" s="12" t="s">
        <v>197</v>
      </c>
      <c r="D179" s="12"/>
      <c r="E179" s="158">
        <v>0</v>
      </c>
      <c r="F179" s="12"/>
      <c r="G179" s="160">
        <v>0</v>
      </c>
      <c r="H179" s="9"/>
      <c r="I179" s="14">
        <v>0</v>
      </c>
      <c r="J179"/>
      <c r="K179" s="147">
        <v>0</v>
      </c>
      <c r="L179" s="9"/>
      <c r="M179" s="14">
        <v>0</v>
      </c>
      <c r="N179"/>
      <c r="O179" s="147">
        <v>0</v>
      </c>
      <c r="P179" s="9"/>
      <c r="Q179" s="14">
        <v>0</v>
      </c>
      <c r="R179" s="14"/>
      <c r="S179" s="15">
        <v>0</v>
      </c>
      <c r="T179" s="148"/>
    </row>
    <row r="180" spans="1:20" x14ac:dyDescent="0.25">
      <c r="A180" s="11">
        <v>452</v>
      </c>
      <c r="C180" s="12" t="s">
        <v>198</v>
      </c>
      <c r="D180" s="12"/>
      <c r="E180" s="158">
        <v>0</v>
      </c>
      <c r="F180" s="12"/>
      <c r="G180" s="160">
        <v>0</v>
      </c>
      <c r="H180" s="9"/>
      <c r="I180" s="14">
        <v>0</v>
      </c>
      <c r="J180"/>
      <c r="K180" s="147">
        <v>0</v>
      </c>
      <c r="L180" s="9"/>
      <c r="M180" s="14">
        <v>0</v>
      </c>
      <c r="N180"/>
      <c r="O180" s="147">
        <v>0</v>
      </c>
      <c r="P180" s="9"/>
      <c r="Q180" s="14">
        <v>0</v>
      </c>
      <c r="R180" s="14"/>
      <c r="S180" s="15">
        <v>0</v>
      </c>
      <c r="T180" s="148"/>
    </row>
    <row r="181" spans="1:20" x14ac:dyDescent="0.25">
      <c r="A181" s="11">
        <v>453</v>
      </c>
      <c r="C181" s="12" t="s">
        <v>199</v>
      </c>
      <c r="D181" s="12"/>
      <c r="E181" s="158">
        <v>0</v>
      </c>
      <c r="F181" s="12"/>
      <c r="G181" s="160">
        <v>0</v>
      </c>
      <c r="H181" s="9"/>
      <c r="I181" s="14">
        <v>0</v>
      </c>
      <c r="J181"/>
      <c r="K181" s="147">
        <v>0</v>
      </c>
      <c r="L181" s="9"/>
      <c r="M181" s="14">
        <v>0</v>
      </c>
      <c r="N181"/>
      <c r="O181" s="147">
        <v>0</v>
      </c>
      <c r="P181" s="9"/>
      <c r="Q181" s="14">
        <v>0</v>
      </c>
      <c r="R181" s="14"/>
      <c r="S181" s="15">
        <v>0</v>
      </c>
      <c r="T181" s="148"/>
    </row>
    <row r="182" spans="1:20" x14ac:dyDescent="0.25">
      <c r="A182" s="11">
        <v>454</v>
      </c>
      <c r="C182" s="12" t="s">
        <v>200</v>
      </c>
      <c r="D182" s="12"/>
      <c r="E182" s="158">
        <v>3.9282636489504454E-5</v>
      </c>
      <c r="F182" s="12"/>
      <c r="G182" s="160">
        <v>1455</v>
      </c>
      <c r="H182" s="9"/>
      <c r="I182" s="14">
        <v>4.2680195600817469E-5</v>
      </c>
      <c r="J182"/>
      <c r="K182" s="147">
        <v>1234</v>
      </c>
      <c r="L182" s="9"/>
      <c r="M182" s="14">
        <v>3.7287465318980623E-5</v>
      </c>
      <c r="N182"/>
      <c r="O182" s="147">
        <v>1541.6855480635516</v>
      </c>
      <c r="P182" s="9"/>
      <c r="Q182" s="14">
        <v>2.4741941253906044E-5</v>
      </c>
      <c r="R182" s="14"/>
      <c r="S182" s="15">
        <v>852.25009620371964</v>
      </c>
      <c r="T182" s="148"/>
    </row>
    <row r="183" spans="1:20" x14ac:dyDescent="0.25">
      <c r="A183" s="11">
        <v>501</v>
      </c>
      <c r="C183" s="12" t="s">
        <v>201</v>
      </c>
      <c r="D183" s="12"/>
      <c r="E183" s="158">
        <v>8.8342688204667272E-2</v>
      </c>
      <c r="F183" s="12"/>
      <c r="G183" s="160">
        <v>3272170</v>
      </c>
      <c r="H183" s="9"/>
      <c r="I183" s="14">
        <v>8.9733507698266463E-2</v>
      </c>
      <c r="J183"/>
      <c r="K183" s="147">
        <v>2593568</v>
      </c>
      <c r="L183" s="9"/>
      <c r="M183" s="14">
        <v>9.0558419129972034E-2</v>
      </c>
      <c r="N183"/>
      <c r="O183" s="147">
        <v>3744223.5570003209</v>
      </c>
      <c r="P183" s="9"/>
      <c r="Q183" s="14">
        <v>8.9977648410965214E-2</v>
      </c>
      <c r="R183" s="14"/>
      <c r="S183" s="15">
        <v>3099330.756931752</v>
      </c>
      <c r="T183" s="148"/>
    </row>
    <row r="184" spans="1:20" x14ac:dyDescent="0.25">
      <c r="A184" s="11">
        <v>502</v>
      </c>
      <c r="C184" s="12" t="s">
        <v>202</v>
      </c>
      <c r="D184" s="12"/>
      <c r="E184" s="158">
        <v>0</v>
      </c>
      <c r="F184" s="12"/>
      <c r="G184" s="160">
        <v>0</v>
      </c>
      <c r="H184" s="9"/>
      <c r="I184" s="14">
        <v>0</v>
      </c>
      <c r="J184"/>
      <c r="K184" s="147">
        <v>0</v>
      </c>
      <c r="L184" s="9"/>
      <c r="M184" s="14">
        <v>0</v>
      </c>
      <c r="N184"/>
      <c r="O184" s="147">
        <v>0</v>
      </c>
      <c r="P184" s="9"/>
      <c r="Q184" s="14">
        <v>0</v>
      </c>
      <c r="R184" s="14"/>
      <c r="S184" s="15">
        <v>0</v>
      </c>
      <c r="T184" s="148"/>
    </row>
    <row r="185" spans="1:20" x14ac:dyDescent="0.25">
      <c r="A185" s="11">
        <v>505</v>
      </c>
      <c r="C185" s="12" t="s">
        <v>203</v>
      </c>
      <c r="D185" s="12"/>
      <c r="E185" s="158">
        <v>7.1303101786632369E-4</v>
      </c>
      <c r="F185" s="12"/>
      <c r="G185" s="160">
        <v>26410</v>
      </c>
      <c r="H185" s="9"/>
      <c r="I185" s="14">
        <v>6.4286673140358458E-4</v>
      </c>
      <c r="J185"/>
      <c r="K185" s="147">
        <v>18581</v>
      </c>
      <c r="L185" s="9"/>
      <c r="M185" s="14">
        <v>6.4998089507398225E-4</v>
      </c>
      <c r="N185"/>
      <c r="O185" s="147">
        <v>26874.075346250025</v>
      </c>
      <c r="P185" s="9"/>
      <c r="Q185" s="14">
        <v>6.1156588281861509E-4</v>
      </c>
      <c r="R185" s="14"/>
      <c r="S185" s="15">
        <v>21065.731145279224</v>
      </c>
      <c r="T185" s="148"/>
    </row>
    <row r="186" spans="1:20" x14ac:dyDescent="0.25">
      <c r="A186" s="11">
        <v>506</v>
      </c>
      <c r="C186" s="12" t="s">
        <v>204</v>
      </c>
      <c r="D186" s="12"/>
      <c r="E186" s="158">
        <v>2.4111728221861916E-4</v>
      </c>
      <c r="F186" s="12"/>
      <c r="G186" s="160">
        <v>8931</v>
      </c>
      <c r="H186" s="9"/>
      <c r="I186" s="14">
        <v>2.4090121191513324E-4</v>
      </c>
      <c r="J186"/>
      <c r="K186" s="147">
        <v>6963</v>
      </c>
      <c r="L186" s="9"/>
      <c r="M186" s="14">
        <v>2.538111990025821E-4</v>
      </c>
      <c r="N186"/>
      <c r="O186" s="147">
        <v>10494.064267752172</v>
      </c>
      <c r="P186" s="9"/>
      <c r="Q186" s="14">
        <v>2.642465930155073E-4</v>
      </c>
      <c r="R186" s="14"/>
      <c r="S186" s="15">
        <v>9102.1226672510165</v>
      </c>
      <c r="T186" s="148"/>
    </row>
    <row r="187" spans="1:20" x14ac:dyDescent="0.25">
      <c r="A187" s="11">
        <v>507</v>
      </c>
      <c r="C187" s="12" t="s">
        <v>205</v>
      </c>
      <c r="D187" s="12"/>
      <c r="E187" s="158">
        <v>0</v>
      </c>
      <c r="F187" s="12"/>
      <c r="G187" s="160">
        <v>0</v>
      </c>
      <c r="H187" s="9"/>
      <c r="I187" s="14">
        <v>0</v>
      </c>
      <c r="J187"/>
      <c r="K187" s="147">
        <v>0</v>
      </c>
      <c r="L187" s="9"/>
      <c r="M187" s="14">
        <v>0</v>
      </c>
      <c r="N187"/>
      <c r="O187" s="147">
        <v>0</v>
      </c>
      <c r="P187" s="9"/>
      <c r="Q187" s="14">
        <v>0</v>
      </c>
      <c r="R187" s="14"/>
      <c r="S187" s="15">
        <v>0</v>
      </c>
      <c r="T187" s="148"/>
    </row>
    <row r="188" spans="1:20" x14ac:dyDescent="0.25">
      <c r="A188" s="11">
        <v>601</v>
      </c>
      <c r="C188" s="12" t="s">
        <v>206</v>
      </c>
      <c r="D188" s="12"/>
      <c r="E188" s="158">
        <v>3.3533685917515647E-2</v>
      </c>
      <c r="F188" s="12"/>
      <c r="G188" s="160">
        <v>1242073</v>
      </c>
      <c r="H188" s="9"/>
      <c r="I188" s="14">
        <v>3.3716770196996794E-2</v>
      </c>
      <c r="J188"/>
      <c r="K188" s="147">
        <v>974516</v>
      </c>
      <c r="L188" s="9"/>
      <c r="M188" s="14">
        <v>3.3772491465219601E-2</v>
      </c>
      <c r="N188"/>
      <c r="O188" s="147">
        <v>1396355.6269813008</v>
      </c>
      <c r="P188" s="9"/>
      <c r="Q188" s="14">
        <v>3.3981418609333985E-2</v>
      </c>
      <c r="R188" s="14"/>
      <c r="S188" s="15">
        <v>1170509.0955371861</v>
      </c>
      <c r="T188" s="148"/>
    </row>
    <row r="189" spans="1:20" x14ac:dyDescent="0.25">
      <c r="A189" s="11">
        <v>602</v>
      </c>
      <c r="C189" s="12" t="s">
        <v>207</v>
      </c>
      <c r="D189" s="12"/>
      <c r="E189" s="158">
        <v>5.0348185543374118E-3</v>
      </c>
      <c r="F189" s="12"/>
      <c r="G189" s="160">
        <v>186487</v>
      </c>
      <c r="H189" s="9"/>
      <c r="I189" s="14">
        <v>4.7944552402651736E-3</v>
      </c>
      <c r="J189"/>
      <c r="K189" s="147">
        <v>138574</v>
      </c>
      <c r="L189" s="9"/>
      <c r="M189" s="14">
        <v>4.6308945406721121E-3</v>
      </c>
      <c r="N189"/>
      <c r="O189" s="147">
        <v>191468.71815731595</v>
      </c>
      <c r="P189" s="9"/>
      <c r="Q189" s="14">
        <v>4.4142975716513384E-3</v>
      </c>
      <c r="R189" s="14"/>
      <c r="S189" s="15">
        <v>152052.96510506319</v>
      </c>
      <c r="T189" s="148"/>
    </row>
    <row r="190" spans="1:20" x14ac:dyDescent="0.25">
      <c r="A190" s="11">
        <v>606</v>
      </c>
      <c r="C190" s="12" t="s">
        <v>208</v>
      </c>
      <c r="D190" s="12"/>
      <c r="E190" s="158">
        <v>9.9224473043271205E-5</v>
      </c>
      <c r="F190" s="12"/>
      <c r="G190" s="160">
        <v>3675</v>
      </c>
      <c r="H190" s="9"/>
      <c r="I190" s="14">
        <v>1.0673523054564514E-4</v>
      </c>
      <c r="J190"/>
      <c r="K190" s="147">
        <v>3085</v>
      </c>
      <c r="L190" s="9"/>
      <c r="M190" s="14">
        <v>1.0259959458626176E-4</v>
      </c>
      <c r="N190"/>
      <c r="O190" s="147">
        <v>4242.077353815248</v>
      </c>
      <c r="P190" s="9"/>
      <c r="Q190" s="14">
        <v>8.5918193537699132E-5</v>
      </c>
      <c r="R190" s="14"/>
      <c r="S190" s="15">
        <v>2959.5005483490081</v>
      </c>
      <c r="T190" s="148"/>
    </row>
    <row r="191" spans="1:20" x14ac:dyDescent="0.25">
      <c r="A191" s="11">
        <v>701</v>
      </c>
      <c r="C191" s="12" t="s">
        <v>209</v>
      </c>
      <c r="D191" s="12"/>
      <c r="E191" s="158">
        <v>3.8676986364940486E-3</v>
      </c>
      <c r="F191" s="12"/>
      <c r="G191" s="160">
        <v>143258</v>
      </c>
      <c r="H191" s="9"/>
      <c r="I191" s="14">
        <v>3.8487175917633456E-3</v>
      </c>
      <c r="J191"/>
      <c r="K191" s="147">
        <v>111240</v>
      </c>
      <c r="L191" s="9"/>
      <c r="M191" s="14">
        <v>3.7675701285868847E-3</v>
      </c>
      <c r="N191"/>
      <c r="O191" s="147">
        <v>155773.75315992994</v>
      </c>
      <c r="P191" s="9"/>
      <c r="Q191" s="14">
        <v>3.6576123184993586E-3</v>
      </c>
      <c r="R191" s="14"/>
      <c r="S191" s="15">
        <v>125988.51554644572</v>
      </c>
      <c r="T191" s="148"/>
    </row>
    <row r="192" spans="1:20" x14ac:dyDescent="0.25">
      <c r="A192" s="11">
        <v>702</v>
      </c>
      <c r="C192" s="12" t="s">
        <v>210</v>
      </c>
      <c r="D192" s="12"/>
      <c r="E192" s="158">
        <v>2.4209180903900524E-3</v>
      </c>
      <c r="F192" s="12"/>
      <c r="G192" s="160">
        <v>89670</v>
      </c>
      <c r="H192" s="9"/>
      <c r="I192" s="14">
        <v>2.4888766492989029E-3</v>
      </c>
      <c r="J192"/>
      <c r="K192" s="147">
        <v>71936</v>
      </c>
      <c r="L192" s="9"/>
      <c r="M192" s="14">
        <v>2.5889520982367905E-3</v>
      </c>
      <c r="N192"/>
      <c r="O192" s="147">
        <v>107042.67507420869</v>
      </c>
      <c r="P192" s="9"/>
      <c r="Q192" s="14">
        <v>2.5466713952550738E-3</v>
      </c>
      <c r="R192" s="14"/>
      <c r="S192" s="15">
        <v>87721.529985556539</v>
      </c>
      <c r="T192" s="148"/>
    </row>
    <row r="193" spans="1:20" x14ac:dyDescent="0.25">
      <c r="A193" s="11">
        <v>703</v>
      </c>
      <c r="C193" s="12" t="s">
        <v>211</v>
      </c>
      <c r="D193" s="12"/>
      <c r="E193" s="158">
        <v>7.6112323981366251E-3</v>
      </c>
      <c r="F193" s="12"/>
      <c r="G193" s="160">
        <v>281917</v>
      </c>
      <c r="H193" s="9"/>
      <c r="I193" s="14">
        <v>7.5392021024704861E-3</v>
      </c>
      <c r="J193"/>
      <c r="K193" s="147">
        <v>217906</v>
      </c>
      <c r="L193" s="9"/>
      <c r="M193" s="14">
        <v>7.6507129059151264E-3</v>
      </c>
      <c r="N193"/>
      <c r="O193" s="147">
        <v>316325.96687736199</v>
      </c>
      <c r="P193" s="9"/>
      <c r="Q193" s="14">
        <v>7.6775676098462141E-3</v>
      </c>
      <c r="R193" s="14"/>
      <c r="S193" s="15">
        <v>264458.13879171718</v>
      </c>
      <c r="T193" s="148"/>
    </row>
    <row r="194" spans="1:20" x14ac:dyDescent="0.25">
      <c r="A194" s="11">
        <v>704</v>
      </c>
      <c r="C194" s="12" t="s">
        <v>212</v>
      </c>
      <c r="D194" s="12"/>
      <c r="E194" s="158">
        <v>6.1672494607429608E-3</v>
      </c>
      <c r="F194" s="12"/>
      <c r="G194" s="160">
        <v>228432</v>
      </c>
      <c r="H194" s="9"/>
      <c r="I194" s="14">
        <v>5.9940564636008151E-3</v>
      </c>
      <c r="J194"/>
      <c r="K194" s="147">
        <v>173246</v>
      </c>
      <c r="L194" s="9"/>
      <c r="M194" s="14">
        <v>6.6426081122223394E-3</v>
      </c>
      <c r="N194"/>
      <c r="O194" s="147">
        <v>274644.91996054124</v>
      </c>
      <c r="P194" s="9"/>
      <c r="Q194" s="14">
        <v>6.8162640828882716E-3</v>
      </c>
      <c r="R194" s="14"/>
      <c r="S194" s="15">
        <v>234790.05389176519</v>
      </c>
      <c r="T194" s="148"/>
    </row>
    <row r="195" spans="1:20" x14ac:dyDescent="0.25">
      <c r="A195" s="11">
        <v>705</v>
      </c>
      <c r="C195" s="12" t="s">
        <v>213</v>
      </c>
      <c r="D195" s="12"/>
      <c r="E195" s="158">
        <v>5.1643898560545945E-3</v>
      </c>
      <c r="F195" s="12"/>
      <c r="G195" s="160">
        <v>191287</v>
      </c>
      <c r="H195" s="9"/>
      <c r="I195" s="14">
        <v>5.2265362366095145E-3</v>
      </c>
      <c r="J195"/>
      <c r="K195" s="147">
        <v>151063</v>
      </c>
      <c r="L195" s="9"/>
      <c r="M195" s="14">
        <v>5.2849493694020564E-3</v>
      </c>
      <c r="N195"/>
      <c r="O195" s="147">
        <v>218511.23414675362</v>
      </c>
      <c r="P195" s="9"/>
      <c r="Q195" s="14">
        <v>5.3501614031881686E-3</v>
      </c>
      <c r="R195" s="14"/>
      <c r="S195" s="15">
        <v>184289.32167368647</v>
      </c>
      <c r="T195" s="148"/>
    </row>
    <row r="196" spans="1:20" x14ac:dyDescent="0.25">
      <c r="A196" s="11">
        <v>706</v>
      </c>
      <c r="C196" s="12" t="s">
        <v>214</v>
      </c>
      <c r="D196" s="12"/>
      <c r="E196" s="158">
        <v>6.8401883817315115E-3</v>
      </c>
      <c r="F196" s="12"/>
      <c r="G196" s="160">
        <v>253358</v>
      </c>
      <c r="H196" s="9"/>
      <c r="I196" s="14">
        <v>6.9832143444394533E-3</v>
      </c>
      <c r="J196"/>
      <c r="K196" s="147">
        <v>201836</v>
      </c>
      <c r="L196" s="9"/>
      <c r="M196" s="14">
        <v>6.8839807175233884E-3</v>
      </c>
      <c r="N196"/>
      <c r="O196" s="147">
        <v>284624.69879795262</v>
      </c>
      <c r="P196" s="9"/>
      <c r="Q196" s="14">
        <v>6.8754951412555E-3</v>
      </c>
      <c r="R196" s="14"/>
      <c r="S196" s="15">
        <v>236830.30104431024</v>
      </c>
      <c r="T196" s="148"/>
    </row>
    <row r="197" spans="1:20" x14ac:dyDescent="0.25">
      <c r="A197" s="11">
        <v>707</v>
      </c>
      <c r="C197" s="12" t="s">
        <v>215</v>
      </c>
      <c r="D197" s="12"/>
      <c r="E197" s="158">
        <v>1.8380389469652121E-3</v>
      </c>
      <c r="F197" s="12"/>
      <c r="G197" s="160">
        <v>68080</v>
      </c>
      <c r="H197" s="9"/>
      <c r="I197" s="14">
        <v>3.4875871989095033E-3</v>
      </c>
      <c r="J197"/>
      <c r="K197" s="147">
        <v>100802</v>
      </c>
      <c r="L197" s="9"/>
      <c r="M197" s="14">
        <v>5.1236918551690255E-3</v>
      </c>
      <c r="N197"/>
      <c r="O197" s="147">
        <v>211843.88958248886</v>
      </c>
      <c r="P197" s="9"/>
      <c r="Q197" s="14">
        <v>6.7293501582723703E-3</v>
      </c>
      <c r="R197" s="14"/>
      <c r="S197" s="15">
        <v>231796.2548258309</v>
      </c>
      <c r="T197" s="148"/>
    </row>
    <row r="198" spans="1:20" x14ac:dyDescent="0.25">
      <c r="A198" s="11">
        <v>708</v>
      </c>
      <c r="C198" s="12" t="s">
        <v>216</v>
      </c>
      <c r="D198" s="12"/>
      <c r="E198" s="158">
        <v>1.4464472388852976E-3</v>
      </c>
      <c r="F198" s="12"/>
      <c r="G198" s="160">
        <v>53576</v>
      </c>
      <c r="H198" s="9"/>
      <c r="I198" s="14">
        <v>1.4350342000024655E-3</v>
      </c>
      <c r="J198"/>
      <c r="K198" s="147">
        <v>41477</v>
      </c>
      <c r="L198" s="9"/>
      <c r="M198" s="14">
        <v>1.2806884736925974E-3</v>
      </c>
      <c r="N198"/>
      <c r="O198" s="147">
        <v>52951.277180495206</v>
      </c>
      <c r="P198" s="9"/>
      <c r="Q198" s="14">
        <v>1.1391346679745129E-3</v>
      </c>
      <c r="R198" s="14"/>
      <c r="S198" s="15">
        <v>39238.134971200168</v>
      </c>
      <c r="T198" s="148"/>
    </row>
    <row r="199" spans="1:20" x14ac:dyDescent="0.25">
      <c r="A199" s="11">
        <v>709</v>
      </c>
      <c r="C199" s="12" t="s">
        <v>217</v>
      </c>
      <c r="D199" s="12"/>
      <c r="E199" s="158">
        <v>0</v>
      </c>
      <c r="F199" s="12"/>
      <c r="G199" s="160">
        <v>0</v>
      </c>
      <c r="H199" s="9"/>
      <c r="I199" s="14">
        <v>0</v>
      </c>
      <c r="J199"/>
      <c r="K199" s="147">
        <v>0</v>
      </c>
      <c r="L199" s="9"/>
      <c r="M199" s="14">
        <v>0</v>
      </c>
      <c r="N199"/>
      <c r="O199" s="147">
        <v>0</v>
      </c>
      <c r="P199" s="9"/>
      <c r="Q199" s="14">
        <v>0</v>
      </c>
      <c r="R199" s="14"/>
      <c r="S199" s="15">
        <v>0</v>
      </c>
      <c r="T199" s="148"/>
    </row>
    <row r="200" spans="1:20" x14ac:dyDescent="0.25">
      <c r="A200" s="11">
        <v>711</v>
      </c>
      <c r="C200" s="12" t="s">
        <v>218</v>
      </c>
      <c r="D200" s="12"/>
      <c r="E200" s="158">
        <v>2.0387024229684726E-3</v>
      </c>
      <c r="F200" s="12"/>
      <c r="G200" s="160">
        <v>75513</v>
      </c>
      <c r="H200" s="9"/>
      <c r="I200" s="14">
        <v>2.2889152072219977E-3</v>
      </c>
      <c r="J200"/>
      <c r="K200" s="147">
        <v>66157</v>
      </c>
      <c r="L200" s="9"/>
      <c r="M200" s="14">
        <v>2.1932690797307202E-3</v>
      </c>
      <c r="N200"/>
      <c r="O200" s="147">
        <v>90682.786140314041</v>
      </c>
      <c r="P200" s="9"/>
      <c r="Q200" s="14">
        <v>2.0030697010732985E-3</v>
      </c>
      <c r="R200" s="14"/>
      <c r="S200" s="15">
        <v>68996.86358171147</v>
      </c>
      <c r="T200" s="148"/>
    </row>
    <row r="201" spans="1:20" x14ac:dyDescent="0.25">
      <c r="A201" s="11">
        <v>716</v>
      </c>
      <c r="C201" s="12" t="s">
        <v>219</v>
      </c>
      <c r="D201" s="12"/>
      <c r="E201" s="158">
        <v>2.7562694262922766E-3</v>
      </c>
      <c r="F201" s="12"/>
      <c r="G201" s="160">
        <v>102091</v>
      </c>
      <c r="H201" s="9"/>
      <c r="I201" s="14">
        <v>2.9231668729580457E-3</v>
      </c>
      <c r="J201"/>
      <c r="K201" s="147">
        <v>84488</v>
      </c>
      <c r="L201" s="9"/>
      <c r="M201" s="14">
        <v>2.6748736950933448E-3</v>
      </c>
      <c r="N201"/>
      <c r="O201" s="147">
        <v>110595.18482533042</v>
      </c>
      <c r="P201" s="9"/>
      <c r="Q201" s="14">
        <v>2.7562935115323229E-3</v>
      </c>
      <c r="R201" s="14"/>
      <c r="S201" s="15">
        <v>94942.081797977851</v>
      </c>
      <c r="T201" s="148"/>
    </row>
    <row r="202" spans="1:20" x14ac:dyDescent="0.25">
      <c r="A202" s="11">
        <v>717</v>
      </c>
      <c r="C202" s="12" t="s">
        <v>220</v>
      </c>
      <c r="D202" s="12"/>
      <c r="E202" s="158">
        <v>0</v>
      </c>
      <c r="F202" s="12"/>
      <c r="G202" s="160">
        <v>0</v>
      </c>
      <c r="H202" s="9"/>
      <c r="I202" s="14">
        <v>0</v>
      </c>
      <c r="J202"/>
      <c r="K202" s="147">
        <v>0</v>
      </c>
      <c r="L202" s="9"/>
      <c r="M202" s="14">
        <v>0</v>
      </c>
      <c r="N202"/>
      <c r="O202" s="147">
        <v>0</v>
      </c>
      <c r="P202" s="9"/>
      <c r="Q202" s="14">
        <v>0</v>
      </c>
      <c r="R202" s="14"/>
      <c r="S202" s="15">
        <v>0</v>
      </c>
      <c r="T202" s="148"/>
    </row>
    <row r="203" spans="1:20" x14ac:dyDescent="0.25">
      <c r="A203" s="11">
        <v>718</v>
      </c>
      <c r="C203" s="12" t="s">
        <v>221</v>
      </c>
      <c r="D203" s="12"/>
      <c r="E203" s="158">
        <v>2.9541361289416434E-3</v>
      </c>
      <c r="F203" s="12"/>
      <c r="G203" s="160">
        <v>109420</v>
      </c>
      <c r="H203" s="9"/>
      <c r="I203" s="14">
        <v>2.9734424908503371E-3</v>
      </c>
      <c r="J203"/>
      <c r="K203" s="147">
        <v>85941</v>
      </c>
      <c r="L203" s="9"/>
      <c r="M203" s="14">
        <v>3.0208430427351093E-3</v>
      </c>
      <c r="N203"/>
      <c r="O203" s="147">
        <v>124899.61498086518</v>
      </c>
      <c r="P203" s="9"/>
      <c r="Q203" s="14">
        <v>2.967126313418693E-3</v>
      </c>
      <c r="R203" s="14"/>
      <c r="S203" s="15">
        <v>102204.33635782133</v>
      </c>
      <c r="T203" s="148"/>
    </row>
    <row r="204" spans="1:20" x14ac:dyDescent="0.25">
      <c r="A204" s="11">
        <v>719</v>
      </c>
      <c r="C204" s="12" t="s">
        <v>222</v>
      </c>
      <c r="D204" s="12"/>
      <c r="E204" s="158">
        <v>0</v>
      </c>
      <c r="F204" s="12"/>
      <c r="G204" s="160">
        <v>0</v>
      </c>
      <c r="H204" s="9"/>
      <c r="I204" s="14">
        <v>0</v>
      </c>
      <c r="J204"/>
      <c r="K204" s="147">
        <v>0</v>
      </c>
      <c r="L204" s="9"/>
      <c r="M204" s="14">
        <v>0</v>
      </c>
      <c r="N204"/>
      <c r="O204" s="147">
        <v>0</v>
      </c>
      <c r="P204" s="9"/>
      <c r="Q204" s="14">
        <v>0</v>
      </c>
      <c r="R204" s="14"/>
      <c r="S204" s="15">
        <v>0</v>
      </c>
      <c r="T204" s="148"/>
    </row>
    <row r="205" spans="1:20" x14ac:dyDescent="0.25">
      <c r="A205" s="11">
        <v>720</v>
      </c>
      <c r="C205" s="12" t="s">
        <v>223</v>
      </c>
      <c r="D205" s="12"/>
      <c r="E205" s="158">
        <v>5.2408809389984431E-3</v>
      </c>
      <c r="F205" s="12"/>
      <c r="G205" s="160">
        <v>194120</v>
      </c>
      <c r="H205" s="9"/>
      <c r="I205" s="14">
        <v>4.9624326964423709E-3</v>
      </c>
      <c r="J205"/>
      <c r="K205" s="147">
        <v>143429</v>
      </c>
      <c r="L205" s="9"/>
      <c r="M205" s="14">
        <v>4.7127899867609371E-3</v>
      </c>
      <c r="N205"/>
      <c r="O205" s="147">
        <v>194854.76289399288</v>
      </c>
      <c r="P205" s="9"/>
      <c r="Q205" s="14">
        <v>4.2943895724219128E-3</v>
      </c>
      <c r="R205" s="14"/>
      <c r="S205" s="15">
        <v>147922.66656340208</v>
      </c>
      <c r="T205" s="148"/>
    </row>
    <row r="206" spans="1:20" x14ac:dyDescent="0.25">
      <c r="A206" s="11">
        <v>721</v>
      </c>
      <c r="C206" s="12" t="s">
        <v>224</v>
      </c>
      <c r="D206" s="12"/>
      <c r="E206" s="158">
        <v>0</v>
      </c>
      <c r="F206" s="12"/>
      <c r="G206" s="160">
        <v>0</v>
      </c>
      <c r="H206" s="9"/>
      <c r="I206" s="14">
        <v>0</v>
      </c>
      <c r="J206"/>
      <c r="K206" s="147">
        <v>0</v>
      </c>
      <c r="L206" s="9"/>
      <c r="M206" s="14">
        <v>0</v>
      </c>
      <c r="N206"/>
      <c r="O206" s="147">
        <v>0</v>
      </c>
      <c r="P206" s="9"/>
      <c r="Q206" s="14">
        <v>0</v>
      </c>
      <c r="R206" s="14"/>
      <c r="S206" s="15">
        <v>0</v>
      </c>
      <c r="T206" s="148"/>
    </row>
    <row r="207" spans="1:20" x14ac:dyDescent="0.25">
      <c r="A207" s="11">
        <v>722</v>
      </c>
      <c r="C207" s="12" t="s">
        <v>225</v>
      </c>
      <c r="D207" s="12"/>
      <c r="E207" s="158">
        <v>0</v>
      </c>
      <c r="F207" s="12"/>
      <c r="G207" s="160">
        <v>0</v>
      </c>
      <c r="H207" s="9"/>
      <c r="I207" s="14">
        <v>0</v>
      </c>
      <c r="J207"/>
      <c r="K207" s="147">
        <v>0</v>
      </c>
      <c r="L207" s="9"/>
      <c r="M207" s="14">
        <v>0</v>
      </c>
      <c r="N207"/>
      <c r="O207" s="147">
        <v>0</v>
      </c>
      <c r="P207" s="9"/>
      <c r="Q207" s="14">
        <v>0</v>
      </c>
      <c r="R207" s="14"/>
      <c r="S207" s="15">
        <v>0</v>
      </c>
      <c r="T207" s="148"/>
    </row>
    <row r="208" spans="1:20" x14ac:dyDescent="0.25">
      <c r="A208" s="11">
        <v>723</v>
      </c>
      <c r="C208" s="12" t="s">
        <v>226</v>
      </c>
      <c r="D208" s="12"/>
      <c r="E208" s="158">
        <v>2.7453696954913187E-3</v>
      </c>
      <c r="F208" s="12"/>
      <c r="G208" s="160">
        <v>101687</v>
      </c>
      <c r="H208" s="9"/>
      <c r="I208" s="14">
        <v>2.7258775997287526E-3</v>
      </c>
      <c r="J208"/>
      <c r="K208" s="147">
        <v>78786</v>
      </c>
      <c r="L208" s="9"/>
      <c r="M208" s="14">
        <v>2.7202046132647787E-3</v>
      </c>
      <c r="N208"/>
      <c r="O208" s="147">
        <v>112469.43454510896</v>
      </c>
      <c r="P208" s="9"/>
      <c r="Q208" s="14">
        <v>2.9971997053923807E-3</v>
      </c>
      <c r="R208" s="14"/>
      <c r="S208" s="15">
        <v>103240.23127567468</v>
      </c>
      <c r="T208" s="148"/>
    </row>
    <row r="209" spans="1:20" x14ac:dyDescent="0.25">
      <c r="A209" s="11">
        <v>724</v>
      </c>
      <c r="C209" s="12" t="s">
        <v>227</v>
      </c>
      <c r="D209" s="12"/>
      <c r="E209" s="158">
        <v>2.6884084107077709E-3</v>
      </c>
      <c r="F209" s="12"/>
      <c r="G209" s="160">
        <v>99577</v>
      </c>
      <c r="H209" s="9"/>
      <c r="I209" s="14">
        <v>2.6219920129040572E-3</v>
      </c>
      <c r="J209"/>
      <c r="K209" s="147">
        <v>75783</v>
      </c>
      <c r="L209" s="9"/>
      <c r="M209" s="14">
        <v>2.5356688686478646E-3</v>
      </c>
      <c r="N209"/>
      <c r="O209" s="147">
        <v>104839.62951161357</v>
      </c>
      <c r="P209" s="9"/>
      <c r="Q209" s="14">
        <v>2.529650466524301E-3</v>
      </c>
      <c r="R209" s="14"/>
      <c r="S209" s="15">
        <v>87135.234512642201</v>
      </c>
      <c r="T209" s="148"/>
    </row>
    <row r="210" spans="1:20" x14ac:dyDescent="0.25">
      <c r="A210" s="11">
        <v>725</v>
      </c>
      <c r="C210" s="12" t="s">
        <v>228</v>
      </c>
      <c r="D210" s="12"/>
      <c r="E210" s="158">
        <v>0</v>
      </c>
      <c r="F210" s="12"/>
      <c r="G210" s="160">
        <v>0</v>
      </c>
      <c r="H210" s="9"/>
      <c r="I210" s="14">
        <v>0</v>
      </c>
      <c r="J210"/>
      <c r="K210" s="147">
        <v>0</v>
      </c>
      <c r="L210" s="9"/>
      <c r="M210" s="14">
        <v>4.5287559624704631E-6</v>
      </c>
      <c r="N210"/>
      <c r="O210" s="147">
        <v>187.24570196229757</v>
      </c>
      <c r="P210" s="9"/>
      <c r="Q210" s="14">
        <v>7.3210910642416375E-4</v>
      </c>
      <c r="R210" s="14"/>
      <c r="S210" s="15">
        <v>25217.910348207239</v>
      </c>
      <c r="T210" s="148"/>
    </row>
    <row r="211" spans="1:20" x14ac:dyDescent="0.25">
      <c r="A211" s="11">
        <v>726</v>
      </c>
      <c r="C211" s="12" t="s">
        <v>229</v>
      </c>
      <c r="D211" s="12"/>
      <c r="E211" s="158">
        <v>0</v>
      </c>
      <c r="F211" s="12"/>
      <c r="G211" s="160">
        <v>0</v>
      </c>
      <c r="H211" s="9"/>
      <c r="I211" s="14">
        <v>0</v>
      </c>
      <c r="J211"/>
      <c r="K211" s="147">
        <v>0</v>
      </c>
      <c r="L211" s="9"/>
      <c r="M211" s="14">
        <v>0</v>
      </c>
      <c r="N211"/>
      <c r="O211" s="147">
        <v>0</v>
      </c>
      <c r="P211" s="9"/>
      <c r="Q211" s="14">
        <v>0</v>
      </c>
      <c r="R211" s="14"/>
      <c r="S211" s="15">
        <v>0</v>
      </c>
      <c r="T211" s="148"/>
    </row>
    <row r="212" spans="1:20" x14ac:dyDescent="0.25">
      <c r="A212" s="11">
        <v>728</v>
      </c>
      <c r="C212" s="12" t="s">
        <v>230</v>
      </c>
      <c r="D212" s="12"/>
      <c r="E212" s="158">
        <v>3.3799974995275747E-3</v>
      </c>
      <c r="F212" s="12"/>
      <c r="G212" s="160">
        <v>125194</v>
      </c>
      <c r="H212" s="9"/>
      <c r="I212" s="14">
        <v>3.2456043948417652E-3</v>
      </c>
      <c r="J212"/>
      <c r="K212" s="147">
        <v>93808</v>
      </c>
      <c r="L212" s="9"/>
      <c r="M212" s="14">
        <v>3.2165122003101716E-3</v>
      </c>
      <c r="N212"/>
      <c r="O212" s="147">
        <v>132989.74151144724</v>
      </c>
      <c r="P212" s="9"/>
      <c r="Q212" s="14">
        <v>3.0173533795289191E-3</v>
      </c>
      <c r="R212" s="14"/>
      <c r="S212" s="15">
        <v>103934.4359278263</v>
      </c>
      <c r="T212" s="148"/>
    </row>
    <row r="213" spans="1:20" x14ac:dyDescent="0.25">
      <c r="A213" s="11">
        <v>729</v>
      </c>
      <c r="C213" s="12" t="s">
        <v>231</v>
      </c>
      <c r="D213" s="12"/>
      <c r="E213" s="158">
        <v>3.3076581380797995E-3</v>
      </c>
      <c r="F213" s="12"/>
      <c r="G213" s="160">
        <v>122514</v>
      </c>
      <c r="H213" s="9"/>
      <c r="I213" s="14">
        <v>3.4232450230139455E-3</v>
      </c>
      <c r="J213"/>
      <c r="K213" s="147">
        <v>98942</v>
      </c>
      <c r="L213" s="9"/>
      <c r="M213" s="14">
        <v>3.429751302861946E-3</v>
      </c>
      <c r="N213"/>
      <c r="O213" s="147">
        <v>141806.31404792288</v>
      </c>
      <c r="P213" s="9"/>
      <c r="Q213" s="14">
        <v>3.5269170719358024E-3</v>
      </c>
      <c r="R213" s="14"/>
      <c r="S213" s="15">
        <v>121486.64419714021</v>
      </c>
      <c r="T213" s="148"/>
    </row>
    <row r="214" spans="1:20" x14ac:dyDescent="0.25">
      <c r="A214" s="11">
        <v>730</v>
      </c>
      <c r="C214" s="12" t="s">
        <v>232</v>
      </c>
      <c r="D214" s="12"/>
      <c r="E214" s="158">
        <v>0</v>
      </c>
      <c r="F214" s="12"/>
      <c r="G214" s="160">
        <v>0</v>
      </c>
      <c r="H214" s="9"/>
      <c r="I214" s="14">
        <v>0</v>
      </c>
      <c r="J214"/>
      <c r="K214" s="147">
        <v>0</v>
      </c>
      <c r="L214" s="9"/>
      <c r="M214" s="14">
        <v>0</v>
      </c>
      <c r="N214"/>
      <c r="O214" s="147">
        <v>0</v>
      </c>
      <c r="P214" s="9"/>
      <c r="Q214" s="14">
        <v>0</v>
      </c>
      <c r="R214" s="14"/>
      <c r="S214" s="15">
        <v>0</v>
      </c>
      <c r="T214" s="148"/>
    </row>
    <row r="215" spans="1:20" x14ac:dyDescent="0.25">
      <c r="A215" s="11">
        <v>731</v>
      </c>
      <c r="C215" s="12" t="s">
        <v>233</v>
      </c>
      <c r="D215" s="12"/>
      <c r="E215" s="158">
        <v>0</v>
      </c>
      <c r="F215" s="12"/>
      <c r="G215" s="160">
        <v>0</v>
      </c>
      <c r="H215" s="9"/>
      <c r="I215" s="14">
        <v>0</v>
      </c>
      <c r="J215"/>
      <c r="K215" s="147">
        <v>0</v>
      </c>
      <c r="L215" s="9"/>
      <c r="M215" s="14">
        <v>0</v>
      </c>
      <c r="N215"/>
      <c r="O215" s="147">
        <v>0</v>
      </c>
      <c r="P215" s="9"/>
      <c r="Q215" s="14">
        <v>0</v>
      </c>
      <c r="R215" s="14"/>
      <c r="S215" s="15">
        <v>0</v>
      </c>
      <c r="T215" s="148"/>
    </row>
    <row r="216" spans="1:20" x14ac:dyDescent="0.25">
      <c r="A216" s="11">
        <v>733</v>
      </c>
      <c r="C216" s="12" t="s">
        <v>234</v>
      </c>
      <c r="D216" s="12"/>
      <c r="E216" s="158">
        <v>2.880095981786423E-3</v>
      </c>
      <c r="F216" s="12"/>
      <c r="G216" s="160">
        <v>106678</v>
      </c>
      <c r="H216" s="9"/>
      <c r="I216" s="14">
        <v>3.1516138693512726E-3</v>
      </c>
      <c r="J216"/>
      <c r="K216" s="147">
        <v>91091</v>
      </c>
      <c r="L216" s="9"/>
      <c r="M216" s="14">
        <v>3.3348005098660701E-3</v>
      </c>
      <c r="N216"/>
      <c r="O216" s="147">
        <v>137880.48363583526</v>
      </c>
      <c r="P216" s="9"/>
      <c r="Q216" s="14">
        <v>3.5854965192586314E-3</v>
      </c>
      <c r="R216" s="14"/>
      <c r="S216" s="15">
        <v>123504.44624040391</v>
      </c>
      <c r="T216" s="148"/>
    </row>
    <row r="217" spans="1:20" x14ac:dyDescent="0.25">
      <c r="A217" s="11">
        <v>734</v>
      </c>
      <c r="C217" s="12" t="s">
        <v>235</v>
      </c>
      <c r="D217" s="12"/>
      <c r="E217" s="158">
        <v>2.7926258091800216E-3</v>
      </c>
      <c r="F217" s="12"/>
      <c r="G217" s="160">
        <v>103438</v>
      </c>
      <c r="H217" s="9"/>
      <c r="I217" s="14">
        <v>2.9706280072458037E-3</v>
      </c>
      <c r="J217"/>
      <c r="K217" s="147">
        <v>85860</v>
      </c>
      <c r="L217" s="9"/>
      <c r="M217" s="14">
        <v>2.9468193850484218E-3</v>
      </c>
      <c r="N217"/>
      <c r="O217" s="147">
        <v>121839.03678671591</v>
      </c>
      <c r="P217" s="9"/>
      <c r="Q217" s="14">
        <v>3.2872215636848652E-3</v>
      </c>
      <c r="R217" s="14"/>
      <c r="S217" s="15">
        <v>113230.19746686553</v>
      </c>
      <c r="T217" s="148"/>
    </row>
    <row r="218" spans="1:20" x14ac:dyDescent="0.25">
      <c r="A218" s="11">
        <v>735</v>
      </c>
      <c r="C218" s="12" t="s">
        <v>236</v>
      </c>
      <c r="D218" s="12"/>
      <c r="E218" s="158">
        <v>5.0492117457614236E-3</v>
      </c>
      <c r="F218" s="12"/>
      <c r="G218" s="160">
        <v>187021</v>
      </c>
      <c r="H218" s="9"/>
      <c r="I218" s="14">
        <v>5.2349420158698135E-3</v>
      </c>
      <c r="J218"/>
      <c r="K218" s="147">
        <v>151306</v>
      </c>
      <c r="L218" s="9"/>
      <c r="M218" s="14">
        <v>5.2790074787635276E-3</v>
      </c>
      <c r="N218"/>
      <c r="O218" s="147">
        <v>218265.56105400706</v>
      </c>
      <c r="P218" s="9"/>
      <c r="Q218" s="14">
        <v>5.3827140016798961E-3</v>
      </c>
      <c r="R218" s="14"/>
      <c r="S218" s="15">
        <v>185410.61425584697</v>
      </c>
      <c r="T218" s="148"/>
    </row>
    <row r="219" spans="1:20" x14ac:dyDescent="0.25">
      <c r="A219" s="11">
        <v>736</v>
      </c>
      <c r="C219" s="12" t="s">
        <v>237</v>
      </c>
      <c r="D219" s="12"/>
      <c r="E219" s="158">
        <v>0</v>
      </c>
      <c r="F219" s="12"/>
      <c r="G219" s="160">
        <v>0</v>
      </c>
      <c r="H219" s="9"/>
      <c r="I219" s="14">
        <v>0</v>
      </c>
      <c r="J219"/>
      <c r="K219" s="147">
        <v>0</v>
      </c>
      <c r="L219" s="9"/>
      <c r="M219" s="14">
        <v>0</v>
      </c>
      <c r="N219"/>
      <c r="O219" s="147">
        <v>0</v>
      </c>
      <c r="P219" s="9"/>
      <c r="Q219" s="14">
        <v>0</v>
      </c>
      <c r="R219" s="14"/>
      <c r="S219" s="15">
        <v>0</v>
      </c>
      <c r="T219" s="148"/>
    </row>
    <row r="220" spans="1:20" x14ac:dyDescent="0.25">
      <c r="A220" s="11">
        <v>737</v>
      </c>
      <c r="C220" s="12" t="s">
        <v>238</v>
      </c>
      <c r="D220" s="12"/>
      <c r="E220" s="158">
        <v>2.4823719220963126E-3</v>
      </c>
      <c r="F220" s="12"/>
      <c r="G220" s="160">
        <v>91946</v>
      </c>
      <c r="H220" s="9"/>
      <c r="I220" s="14">
        <v>2.5861094398103236E-3</v>
      </c>
      <c r="J220"/>
      <c r="K220" s="147">
        <v>74746</v>
      </c>
      <c r="L220" s="9"/>
      <c r="M220" s="14">
        <v>2.7706721919211951E-3</v>
      </c>
      <c r="N220"/>
      <c r="O220" s="147">
        <v>114556.06435474507</v>
      </c>
      <c r="P220" s="9"/>
      <c r="Q220" s="14">
        <v>2.7615131473391606E-3</v>
      </c>
      <c r="R220" s="14"/>
      <c r="S220" s="15">
        <v>95121.875091999333</v>
      </c>
      <c r="T220" s="148"/>
    </row>
    <row r="221" spans="1:20" x14ac:dyDescent="0.25">
      <c r="A221" s="11">
        <v>738</v>
      </c>
      <c r="C221" s="12" t="s">
        <v>239</v>
      </c>
      <c r="D221" s="12"/>
      <c r="E221" s="158">
        <v>1.419521194824347E-4</v>
      </c>
      <c r="F221" s="12"/>
      <c r="G221" s="160">
        <v>5258</v>
      </c>
      <c r="H221" s="9"/>
      <c r="I221" s="14">
        <v>1.3236871341869283E-3</v>
      </c>
      <c r="J221"/>
      <c r="K221" s="147">
        <v>38259</v>
      </c>
      <c r="L221" s="9"/>
      <c r="M221" s="14">
        <v>2.845277208081377E-3</v>
      </c>
      <c r="N221"/>
      <c r="O221" s="147">
        <v>117640.67936526584</v>
      </c>
      <c r="P221" s="9"/>
      <c r="Q221" s="14">
        <v>3.3254381658702169E-3</v>
      </c>
      <c r="R221" s="14"/>
      <c r="S221" s="15">
        <v>114546.589845087</v>
      </c>
      <c r="T221" s="148"/>
    </row>
    <row r="222" spans="1:20" x14ac:dyDescent="0.25">
      <c r="A222" s="11">
        <v>739</v>
      </c>
      <c r="C222" s="12" t="s">
        <v>240</v>
      </c>
      <c r="D222" s="12"/>
      <c r="E222" s="158">
        <v>1.9958711923310168E-3</v>
      </c>
      <c r="F222" s="12"/>
      <c r="G222" s="160">
        <v>73926</v>
      </c>
      <c r="H222" s="9"/>
      <c r="I222" s="14">
        <v>1.9710183632297095E-3</v>
      </c>
      <c r="J222"/>
      <c r="K222" s="147">
        <v>56968</v>
      </c>
      <c r="L222" s="9"/>
      <c r="M222" s="14">
        <v>1.9181431731032869E-3</v>
      </c>
      <c r="N222"/>
      <c r="O222" s="147">
        <v>79307.445110375891</v>
      </c>
      <c r="P222" s="9"/>
      <c r="Q222" s="14">
        <v>1.8656086883549518E-3</v>
      </c>
      <c r="R222" s="14"/>
      <c r="S222" s="15">
        <v>64261.941608077854</v>
      </c>
      <c r="T222" s="148"/>
    </row>
    <row r="223" spans="1:20" x14ac:dyDescent="0.25">
      <c r="A223" s="11">
        <v>740</v>
      </c>
      <c r="C223" s="12" t="s">
        <v>241</v>
      </c>
      <c r="D223" s="12"/>
      <c r="E223" s="158">
        <v>0</v>
      </c>
      <c r="F223" s="12"/>
      <c r="G223" s="160">
        <v>0</v>
      </c>
      <c r="H223" s="9"/>
      <c r="I223" s="14">
        <v>0</v>
      </c>
      <c r="J223"/>
      <c r="K223" s="147">
        <v>0</v>
      </c>
      <c r="L223" s="9"/>
      <c r="M223" s="14">
        <v>0</v>
      </c>
      <c r="N223"/>
      <c r="O223" s="147">
        <v>0</v>
      </c>
      <c r="P223" s="9"/>
      <c r="Q223" s="14">
        <v>0</v>
      </c>
      <c r="R223" s="14"/>
      <c r="S223" s="15">
        <v>0</v>
      </c>
      <c r="T223" s="148"/>
    </row>
    <row r="224" spans="1:20" x14ac:dyDescent="0.25">
      <c r="A224" s="11">
        <v>741</v>
      </c>
      <c r="C224" s="12" t="s">
        <v>242</v>
      </c>
      <c r="D224" s="12"/>
      <c r="E224" s="158">
        <v>4.9244437435618299E-3</v>
      </c>
      <c r="F224" s="12"/>
      <c r="G224" s="160">
        <v>182399</v>
      </c>
      <c r="H224" s="9"/>
      <c r="I224" s="14">
        <v>5.166641815440574E-3</v>
      </c>
      <c r="J224"/>
      <c r="K224" s="147">
        <v>149331</v>
      </c>
      <c r="L224" s="9"/>
      <c r="M224" s="14">
        <v>5.4290908760965834E-3</v>
      </c>
      <c r="N224"/>
      <c r="O224" s="147">
        <v>224470.90117818199</v>
      </c>
      <c r="P224" s="9"/>
      <c r="Q224" s="14">
        <v>5.497641417674985E-3</v>
      </c>
      <c r="R224" s="14"/>
      <c r="S224" s="15">
        <v>189369.35380393302</v>
      </c>
      <c r="T224" s="148"/>
    </row>
    <row r="225" spans="1:20" x14ac:dyDescent="0.25">
      <c r="A225" s="11">
        <v>742</v>
      </c>
      <c r="C225" s="12" t="s">
        <v>243</v>
      </c>
      <c r="D225" s="12"/>
      <c r="E225" s="158">
        <v>1.4164738145391006E-3</v>
      </c>
      <c r="F225" s="12"/>
      <c r="G225" s="160">
        <v>52466</v>
      </c>
      <c r="H225" s="9"/>
      <c r="I225" s="14">
        <v>1.329505296308139E-3</v>
      </c>
      <c r="J225"/>
      <c r="K225" s="147">
        <v>38427</v>
      </c>
      <c r="L225" s="9"/>
      <c r="M225" s="14">
        <v>1.2938199192735003E-3</v>
      </c>
      <c r="N225"/>
      <c r="O225" s="147">
        <v>53494.209227607455</v>
      </c>
      <c r="P225" s="9"/>
      <c r="Q225" s="14">
        <v>1.2397815845276276E-3</v>
      </c>
      <c r="R225" s="14"/>
      <c r="S225" s="15">
        <v>42704.974676086225</v>
      </c>
      <c r="T225" s="148"/>
    </row>
    <row r="226" spans="1:20" x14ac:dyDescent="0.25">
      <c r="A226" s="11">
        <v>743</v>
      </c>
      <c r="C226" s="12" t="s">
        <v>244</v>
      </c>
      <c r="D226" s="12"/>
      <c r="E226" s="158">
        <v>3.4046856236915474E-3</v>
      </c>
      <c r="F226" s="12"/>
      <c r="G226" s="160">
        <v>126108</v>
      </c>
      <c r="H226" s="9"/>
      <c r="I226" s="14">
        <v>3.3550595115358728E-3</v>
      </c>
      <c r="J226"/>
      <c r="K226" s="147">
        <v>96971</v>
      </c>
      <c r="L226" s="9"/>
      <c r="M226" s="14">
        <v>3.1864434905874853E-3</v>
      </c>
      <c r="N226"/>
      <c r="O226" s="147">
        <v>131746.52224642559</v>
      </c>
      <c r="P226" s="9"/>
      <c r="Q226" s="14">
        <v>3.2407856014764471E-3</v>
      </c>
      <c r="R226" s="14"/>
      <c r="S226" s="15">
        <v>111630.68460514986</v>
      </c>
      <c r="T226" s="148"/>
    </row>
    <row r="227" spans="1:20" x14ac:dyDescent="0.25">
      <c r="A227" s="11">
        <v>744</v>
      </c>
      <c r="C227" s="12" t="s">
        <v>245</v>
      </c>
      <c r="D227" s="12"/>
      <c r="E227" s="158">
        <v>0</v>
      </c>
      <c r="F227" s="12"/>
      <c r="G227" s="160">
        <v>0</v>
      </c>
      <c r="H227" s="9"/>
      <c r="I227" s="14">
        <v>0</v>
      </c>
      <c r="J227"/>
      <c r="K227" s="147">
        <v>0</v>
      </c>
      <c r="L227" s="9"/>
      <c r="M227" s="14">
        <v>0</v>
      </c>
      <c r="N227"/>
      <c r="O227" s="147">
        <v>0</v>
      </c>
      <c r="P227" s="9"/>
      <c r="Q227" s="14">
        <v>0</v>
      </c>
      <c r="R227" s="14"/>
      <c r="S227" s="15">
        <v>0</v>
      </c>
      <c r="T227" s="148"/>
    </row>
    <row r="228" spans="1:20" x14ac:dyDescent="0.25">
      <c r="A228" s="11">
        <v>745</v>
      </c>
      <c r="C228" s="12" t="s">
        <v>246</v>
      </c>
      <c r="D228" s="12"/>
      <c r="E228" s="158">
        <v>4.1733029296447312E-3</v>
      </c>
      <c r="F228" s="12"/>
      <c r="G228" s="160">
        <v>154577</v>
      </c>
      <c r="H228" s="9"/>
      <c r="I228" s="14">
        <v>4.26377104601482E-3</v>
      </c>
      <c r="J228"/>
      <c r="K228" s="147">
        <v>123236</v>
      </c>
      <c r="L228" s="9"/>
      <c r="M228" s="14">
        <v>4.3514398583181443E-3</v>
      </c>
      <c r="N228"/>
      <c r="O228" s="147">
        <v>179914.39979756155</v>
      </c>
      <c r="P228" s="9"/>
      <c r="Q228" s="14">
        <v>4.2989334991427684E-3</v>
      </c>
      <c r="R228" s="14"/>
      <c r="S228" s="15">
        <v>148079.18467753267</v>
      </c>
      <c r="T228" s="148"/>
    </row>
    <row r="229" spans="1:20" x14ac:dyDescent="0.25">
      <c r="A229" s="11">
        <v>747</v>
      </c>
      <c r="C229" s="12" t="s">
        <v>247</v>
      </c>
      <c r="D229" s="12"/>
      <c r="E229" s="158">
        <v>2.7974533340343086E-3</v>
      </c>
      <c r="F229" s="12"/>
      <c r="G229" s="160">
        <v>103616</v>
      </c>
      <c r="H229" s="9"/>
      <c r="I229" s="14">
        <v>2.6731257050660239E-3</v>
      </c>
      <c r="J229"/>
      <c r="K229" s="147">
        <v>77261</v>
      </c>
      <c r="L229" s="9"/>
      <c r="M229" s="14">
        <v>2.7082164175282505E-3</v>
      </c>
      <c r="N229"/>
      <c r="O229" s="147">
        <v>111973.77124495553</v>
      </c>
      <c r="P229" s="9"/>
      <c r="Q229" s="14">
        <v>2.630002423048442E-3</v>
      </c>
      <c r="R229" s="14"/>
      <c r="S229" s="15">
        <v>90591.91415326776</v>
      </c>
      <c r="T229" s="148"/>
    </row>
    <row r="230" spans="1:20" x14ac:dyDescent="0.25">
      <c r="A230" s="11">
        <v>748</v>
      </c>
      <c r="C230" s="12" t="s">
        <v>248</v>
      </c>
      <c r="D230" s="12"/>
      <c r="E230" s="158">
        <v>1.5367768365784306E-3</v>
      </c>
      <c r="F230" s="12"/>
      <c r="G230" s="160">
        <v>56922</v>
      </c>
      <c r="H230" s="9"/>
      <c r="I230" s="14">
        <v>1.4626231713501803E-3</v>
      </c>
      <c r="J230"/>
      <c r="K230" s="147">
        <v>42274</v>
      </c>
      <c r="L230" s="9"/>
      <c r="M230" s="14">
        <v>1.5288825287229711E-3</v>
      </c>
      <c r="N230"/>
      <c r="O230" s="147">
        <v>63213.095313808801</v>
      </c>
      <c r="P230" s="9"/>
      <c r="Q230" s="14">
        <v>1.6459781734475282E-3</v>
      </c>
      <c r="R230" s="14"/>
      <c r="S230" s="15">
        <v>56696.644870111762</v>
      </c>
      <c r="T230" s="148"/>
    </row>
    <row r="231" spans="1:20" x14ac:dyDescent="0.25">
      <c r="A231" s="11">
        <v>749</v>
      </c>
      <c r="C231" s="12" t="s">
        <v>249</v>
      </c>
      <c r="D231" s="12"/>
      <c r="E231" s="158">
        <v>3.7674800892897459E-3</v>
      </c>
      <c r="F231" s="12"/>
      <c r="G231" s="160">
        <v>139546</v>
      </c>
      <c r="H231" s="9"/>
      <c r="I231" s="14">
        <v>3.7688187386449882E-3</v>
      </c>
      <c r="J231"/>
      <c r="K231" s="147">
        <v>108930</v>
      </c>
      <c r="L231" s="9"/>
      <c r="M231" s="14">
        <v>3.8283605808381001E-3</v>
      </c>
      <c r="N231"/>
      <c r="O231" s="147">
        <v>158287.19194945903</v>
      </c>
      <c r="P231" s="9"/>
      <c r="Q231" s="14">
        <v>3.974019604481697E-3</v>
      </c>
      <c r="R231" s="14"/>
      <c r="S231" s="15">
        <v>136887.34264940937</v>
      </c>
      <c r="T231" s="148"/>
    </row>
    <row r="232" spans="1:20" x14ac:dyDescent="0.25">
      <c r="A232" s="11">
        <v>750</v>
      </c>
      <c r="C232" s="12" t="s">
        <v>250</v>
      </c>
      <c r="D232" s="12"/>
      <c r="E232" s="158">
        <v>0</v>
      </c>
      <c r="F232" s="12"/>
      <c r="G232" s="160">
        <v>0</v>
      </c>
      <c r="H232" s="9"/>
      <c r="I232" s="14">
        <v>0</v>
      </c>
      <c r="J232"/>
      <c r="K232" s="147">
        <v>0</v>
      </c>
      <c r="L232" s="9"/>
      <c r="M232" s="14">
        <v>0</v>
      </c>
      <c r="N232"/>
      <c r="O232" s="147">
        <v>0</v>
      </c>
      <c r="P232" s="9"/>
      <c r="Q232" s="14">
        <v>0</v>
      </c>
      <c r="R232" s="14"/>
      <c r="S232" s="15">
        <v>0</v>
      </c>
      <c r="T232" s="148"/>
    </row>
    <row r="233" spans="1:20" x14ac:dyDescent="0.25">
      <c r="A233" s="11">
        <v>751</v>
      </c>
      <c r="C233" s="12" t="s">
        <v>251</v>
      </c>
      <c r="D233" s="12"/>
      <c r="E233" s="158">
        <v>1.0104555007776604E-4</v>
      </c>
      <c r="F233" s="12"/>
      <c r="G233" s="160">
        <v>3743</v>
      </c>
      <c r="H233" s="9"/>
      <c r="I233" s="14">
        <v>8.9889349054260762E-5</v>
      </c>
      <c r="J233"/>
      <c r="K233" s="147">
        <v>2598</v>
      </c>
      <c r="L233" s="9"/>
      <c r="M233" s="14">
        <v>8.9999069985718708E-5</v>
      </c>
      <c r="N233"/>
      <c r="O233" s="147">
        <v>3721.0967371792349</v>
      </c>
      <c r="P233" s="9"/>
      <c r="Q233" s="14">
        <v>8.9793158624215514E-5</v>
      </c>
      <c r="R233" s="14"/>
      <c r="S233" s="15">
        <v>3092.9759023594088</v>
      </c>
      <c r="T233" s="148"/>
    </row>
    <row r="234" spans="1:20" x14ac:dyDescent="0.25">
      <c r="A234" s="11">
        <v>752</v>
      </c>
      <c r="C234" s="12" t="s">
        <v>252</v>
      </c>
      <c r="D234" s="12"/>
      <c r="E234" s="158">
        <v>6.0498493023251306E-3</v>
      </c>
      <c r="F234" s="12"/>
      <c r="G234" s="160">
        <v>224084</v>
      </c>
      <c r="H234" s="9"/>
      <c r="I234" s="14">
        <v>5.914281508035542E-3</v>
      </c>
      <c r="J234"/>
      <c r="K234" s="147">
        <v>170941</v>
      </c>
      <c r="L234" s="9"/>
      <c r="M234" s="14">
        <v>6.1558411751940151E-3</v>
      </c>
      <c r="N234"/>
      <c r="O234" s="147">
        <v>254519.08019986091</v>
      </c>
      <c r="P234" s="9"/>
      <c r="Q234" s="14">
        <v>6.2674157630930863E-3</v>
      </c>
      <c r="R234" s="14"/>
      <c r="S234" s="15">
        <v>215884.66451481599</v>
      </c>
      <c r="T234" s="148"/>
    </row>
    <row r="235" spans="1:20" x14ac:dyDescent="0.25">
      <c r="A235" s="11">
        <v>753</v>
      </c>
      <c r="C235" s="12" t="s">
        <v>253</v>
      </c>
      <c r="D235" s="12"/>
      <c r="E235" s="158">
        <v>4.2753141517646422E-3</v>
      </c>
      <c r="F235" s="12"/>
      <c r="G235" s="160">
        <v>158356</v>
      </c>
      <c r="H235" s="9"/>
      <c r="I235" s="14">
        <v>4.6286870114027791E-3</v>
      </c>
      <c r="J235"/>
      <c r="K235" s="147">
        <v>133783</v>
      </c>
      <c r="L235" s="9"/>
      <c r="M235" s="14">
        <v>4.6728142915447336E-3</v>
      </c>
      <c r="N235"/>
      <c r="O235" s="147">
        <v>193201.92993628467</v>
      </c>
      <c r="P235" s="9"/>
      <c r="Q235" s="14">
        <v>4.8492045673130023E-3</v>
      </c>
      <c r="R235" s="14"/>
      <c r="S235" s="15">
        <v>167033.58142326775</v>
      </c>
      <c r="T235" s="148"/>
    </row>
    <row r="236" spans="1:20" x14ac:dyDescent="0.25">
      <c r="A236" s="11">
        <v>754</v>
      </c>
      <c r="C236" s="12" t="s">
        <v>254</v>
      </c>
      <c r="D236" s="12"/>
      <c r="E236" s="158">
        <v>3.3908529564373271E-3</v>
      </c>
      <c r="F236" s="12"/>
      <c r="G236" s="160">
        <v>125596</v>
      </c>
      <c r="H236" s="9"/>
      <c r="I236" s="14">
        <v>3.0541625838306961E-3</v>
      </c>
      <c r="J236"/>
      <c r="K236" s="147">
        <v>88274</v>
      </c>
      <c r="L236" s="9"/>
      <c r="M236" s="14">
        <v>3.0176035398866131E-3</v>
      </c>
      <c r="N236"/>
      <c r="O236" s="147">
        <v>124765.67466924268</v>
      </c>
      <c r="P236" s="9"/>
      <c r="Q236" s="14">
        <v>3.3608912046468519E-3</v>
      </c>
      <c r="R236" s="14"/>
      <c r="S236" s="15">
        <v>115767.78972580904</v>
      </c>
      <c r="T236" s="148"/>
    </row>
    <row r="237" spans="1:20" x14ac:dyDescent="0.25">
      <c r="A237" s="11">
        <v>756</v>
      </c>
      <c r="C237" s="12" t="s">
        <v>255</v>
      </c>
      <c r="D237" s="12"/>
      <c r="E237" s="158">
        <v>6.5090330412165658E-3</v>
      </c>
      <c r="F237" s="12"/>
      <c r="G237" s="160">
        <v>241092</v>
      </c>
      <c r="H237" s="9"/>
      <c r="I237" s="14">
        <v>6.3963434470107839E-3</v>
      </c>
      <c r="J237"/>
      <c r="K237" s="147">
        <v>184874</v>
      </c>
      <c r="L237" s="9"/>
      <c r="M237" s="14">
        <v>6.2907181107812607E-3</v>
      </c>
      <c r="N237"/>
      <c r="O237" s="147">
        <v>260095.69476947896</v>
      </c>
      <c r="P237" s="9"/>
      <c r="Q237" s="14">
        <v>6.100076070577041E-3</v>
      </c>
      <c r="R237" s="14"/>
      <c r="S237" s="15">
        <v>210120.55459385391</v>
      </c>
      <c r="T237" s="148"/>
    </row>
    <row r="238" spans="1:20" x14ac:dyDescent="0.25">
      <c r="A238" s="11">
        <v>757</v>
      </c>
      <c r="C238" s="12" t="s">
        <v>256</v>
      </c>
      <c r="D238" s="12"/>
      <c r="E238" s="158">
        <v>1.6699501952555872E-3</v>
      </c>
      <c r="F238" s="12"/>
      <c r="G238" s="160">
        <v>61854</v>
      </c>
      <c r="H238" s="9"/>
      <c r="I238" s="14">
        <v>1.6207156119407218E-3</v>
      </c>
      <c r="J238"/>
      <c r="K238" s="147">
        <v>46844</v>
      </c>
      <c r="L238" s="9"/>
      <c r="M238" s="14">
        <v>1.6804631232206415E-3</v>
      </c>
      <c r="N238"/>
      <c r="O238" s="147">
        <v>69480.338471926705</v>
      </c>
      <c r="P238" s="9"/>
      <c r="Q238" s="14">
        <v>1.700704825882097E-3</v>
      </c>
      <c r="R238" s="14"/>
      <c r="S238" s="15">
        <v>58581.735224325806</v>
      </c>
      <c r="T238" s="148"/>
    </row>
    <row r="239" spans="1:20" x14ac:dyDescent="0.25">
      <c r="A239" s="11">
        <v>759</v>
      </c>
      <c r="C239" s="12" t="s">
        <v>257</v>
      </c>
      <c r="D239" s="12"/>
      <c r="E239" s="158">
        <v>0</v>
      </c>
      <c r="F239" s="12"/>
      <c r="G239" s="160">
        <v>0</v>
      </c>
      <c r="H239" s="9"/>
      <c r="I239" s="14">
        <v>0</v>
      </c>
      <c r="J239"/>
      <c r="K239" s="147">
        <v>0</v>
      </c>
      <c r="L239" s="9"/>
      <c r="M239" s="14">
        <v>0</v>
      </c>
      <c r="N239"/>
      <c r="O239" s="147">
        <v>0</v>
      </c>
      <c r="P239" s="9"/>
      <c r="Q239" s="14">
        <v>0</v>
      </c>
      <c r="R239" s="14"/>
      <c r="S239" s="15">
        <v>0</v>
      </c>
      <c r="T239" s="148"/>
    </row>
    <row r="240" spans="1:20" x14ac:dyDescent="0.25">
      <c r="A240" s="11">
        <v>760</v>
      </c>
      <c r="C240" s="12" t="s">
        <v>258</v>
      </c>
      <c r="D240" s="12"/>
      <c r="E240" s="158">
        <v>0</v>
      </c>
      <c r="F240" s="12"/>
      <c r="G240" s="160">
        <v>0</v>
      </c>
      <c r="H240" s="9"/>
      <c r="I240" s="14">
        <v>0</v>
      </c>
      <c r="J240"/>
      <c r="K240" s="147">
        <v>0</v>
      </c>
      <c r="L240" s="9"/>
      <c r="M240" s="14">
        <v>0</v>
      </c>
      <c r="N240"/>
      <c r="O240" s="147">
        <v>0</v>
      </c>
      <c r="P240" s="9"/>
      <c r="Q240" s="14">
        <v>0</v>
      </c>
      <c r="R240" s="14"/>
      <c r="S240" s="15">
        <v>0</v>
      </c>
      <c r="T240" s="148"/>
    </row>
    <row r="241" spans="1:20" x14ac:dyDescent="0.25">
      <c r="A241" s="11">
        <v>761</v>
      </c>
      <c r="C241" s="12" t="s">
        <v>259</v>
      </c>
      <c r="D241" s="12"/>
      <c r="E241" s="158">
        <v>1.5361904163590657E-3</v>
      </c>
      <c r="F241" s="12"/>
      <c r="G241" s="160">
        <v>56900</v>
      </c>
      <c r="H241" s="9"/>
      <c r="I241" s="14">
        <v>1.5780052790972622E-3</v>
      </c>
      <c r="J241"/>
      <c r="K241" s="147">
        <v>45609</v>
      </c>
      <c r="L241" s="9"/>
      <c r="M241" s="14">
        <v>1.5952334933751564E-3</v>
      </c>
      <c r="N241"/>
      <c r="O241" s="147">
        <v>65956.438751858994</v>
      </c>
      <c r="P241" s="9"/>
      <c r="Q241" s="14">
        <v>1.6230590080589461E-3</v>
      </c>
      <c r="R241" s="14"/>
      <c r="S241" s="15">
        <v>55907.18131481194</v>
      </c>
      <c r="T241" s="148"/>
    </row>
    <row r="242" spans="1:20" x14ac:dyDescent="0.25">
      <c r="A242" s="11">
        <v>762</v>
      </c>
      <c r="C242" s="12" t="s">
        <v>260</v>
      </c>
      <c r="D242" s="12"/>
      <c r="E242" s="158">
        <v>0</v>
      </c>
      <c r="F242" s="12"/>
      <c r="G242" s="160">
        <v>0</v>
      </c>
      <c r="H242" s="9"/>
      <c r="I242" s="14">
        <v>0</v>
      </c>
      <c r="J242"/>
      <c r="K242" s="147">
        <v>0</v>
      </c>
      <c r="L242" s="9"/>
      <c r="M242" s="14">
        <v>0</v>
      </c>
      <c r="N242"/>
      <c r="O242" s="147">
        <v>0</v>
      </c>
      <c r="P242" s="9"/>
      <c r="Q242" s="14">
        <v>0</v>
      </c>
      <c r="R242" s="14"/>
      <c r="S242" s="15">
        <v>0</v>
      </c>
      <c r="T242" s="148"/>
    </row>
    <row r="243" spans="1:20" x14ac:dyDescent="0.25">
      <c r="A243" s="11">
        <v>765</v>
      </c>
      <c r="C243" s="12" t="s">
        <v>261</v>
      </c>
      <c r="D243" s="12"/>
      <c r="E243" s="158">
        <v>1.7903058447505012E-2</v>
      </c>
      <c r="F243" s="12"/>
      <c r="G243" s="160">
        <v>663121</v>
      </c>
      <c r="H243" s="9"/>
      <c r="I243" s="14">
        <v>1.7538346589866437E-2</v>
      </c>
      <c r="J243"/>
      <c r="K243" s="147">
        <v>506911</v>
      </c>
      <c r="L243" s="9"/>
      <c r="M243" s="14">
        <v>1.7195049284323916E-2</v>
      </c>
      <c r="N243"/>
      <c r="O243" s="147">
        <v>710945.58863427234</v>
      </c>
      <c r="P243" s="9"/>
      <c r="Q243" s="14">
        <v>1.7424068724098209E-2</v>
      </c>
      <c r="R243" s="14"/>
      <c r="S243" s="15">
        <v>600181.85695225454</v>
      </c>
      <c r="T243" s="148"/>
    </row>
    <row r="244" spans="1:20" x14ac:dyDescent="0.25">
      <c r="A244" s="11">
        <v>766</v>
      </c>
      <c r="C244" s="12" t="s">
        <v>262</v>
      </c>
      <c r="D244" s="12"/>
      <c r="E244" s="158">
        <v>7.1068784305817779E-5</v>
      </c>
      <c r="F244" s="12"/>
      <c r="G244" s="160">
        <v>2632</v>
      </c>
      <c r="H244" s="9"/>
      <c r="I244" s="14">
        <v>8.4883218193132772E-5</v>
      </c>
      <c r="J244"/>
      <c r="K244" s="147">
        <v>2453</v>
      </c>
      <c r="L244" s="9"/>
      <c r="M244" s="14">
        <v>1.0722480119349762E-4</v>
      </c>
      <c r="N244"/>
      <c r="O244" s="147">
        <v>4433.3108989807279</v>
      </c>
      <c r="P244" s="9"/>
      <c r="Q244" s="14">
        <v>1.1394228805518435E-4</v>
      </c>
      <c r="R244" s="14"/>
      <c r="S244" s="15">
        <v>3924.8062615690001</v>
      </c>
      <c r="T244" s="148"/>
    </row>
    <row r="245" spans="1:20" x14ac:dyDescent="0.25">
      <c r="A245" s="11">
        <v>767</v>
      </c>
      <c r="C245" s="12" t="s">
        <v>263</v>
      </c>
      <c r="D245" s="12"/>
      <c r="E245" s="158">
        <v>1.4241756338247133E-2</v>
      </c>
      <c r="F245" s="12"/>
      <c r="G245" s="160">
        <v>527508</v>
      </c>
      <c r="H245" s="9"/>
      <c r="I245" s="14">
        <v>1.4104391962821318E-2</v>
      </c>
      <c r="J245"/>
      <c r="K245" s="147">
        <v>407659</v>
      </c>
      <c r="L245" s="9"/>
      <c r="M245" s="14">
        <v>1.3876145433478124E-2</v>
      </c>
      <c r="N245"/>
      <c r="O245" s="147">
        <v>573722.36741261312</v>
      </c>
      <c r="P245" s="9"/>
      <c r="Q245" s="14">
        <v>1.3535214490335163E-2</v>
      </c>
      <c r="R245" s="14"/>
      <c r="S245" s="15">
        <v>466228.08344535273</v>
      </c>
      <c r="T245" s="148"/>
    </row>
    <row r="246" spans="1:20" x14ac:dyDescent="0.25">
      <c r="A246" s="11">
        <v>768</v>
      </c>
      <c r="C246" s="12" t="s">
        <v>264</v>
      </c>
      <c r="D246" s="12"/>
      <c r="E246" s="158">
        <v>3.4786940273021298E-3</v>
      </c>
      <c r="F246" s="12"/>
      <c r="G246" s="160">
        <v>128849</v>
      </c>
      <c r="H246" s="9"/>
      <c r="I246" s="14">
        <v>3.5312912236145281E-3</v>
      </c>
      <c r="J246"/>
      <c r="K246" s="147">
        <v>102065</v>
      </c>
      <c r="L246" s="9"/>
      <c r="M246" s="14">
        <v>3.608953946231144E-3</v>
      </c>
      <c r="N246"/>
      <c r="O246" s="147">
        <v>149215.61696228443</v>
      </c>
      <c r="P246" s="9"/>
      <c r="Q246" s="14">
        <v>3.7119042422637735E-3</v>
      </c>
      <c r="R246" s="14"/>
      <c r="S246" s="15">
        <v>127858.63142686407</v>
      </c>
      <c r="T246" s="148"/>
    </row>
    <row r="247" spans="1:20" x14ac:dyDescent="0.25">
      <c r="A247" s="11">
        <v>769</v>
      </c>
      <c r="C247" s="12" t="s">
        <v>265</v>
      </c>
      <c r="D247" s="12"/>
      <c r="E247" s="158">
        <v>7.7624469498018484E-3</v>
      </c>
      <c r="F247" s="12"/>
      <c r="G247" s="160">
        <v>287518</v>
      </c>
      <c r="H247" s="9"/>
      <c r="I247" s="14">
        <v>8.0277301542837458E-3</v>
      </c>
      <c r="J247"/>
      <c r="K247" s="147">
        <v>232026</v>
      </c>
      <c r="L247" s="9"/>
      <c r="M247" s="14">
        <v>8.1337961362080539E-3</v>
      </c>
      <c r="N247"/>
      <c r="O247" s="147">
        <v>336299.5002962547</v>
      </c>
      <c r="P247" s="9"/>
      <c r="Q247" s="14">
        <v>8.4928756867958723E-3</v>
      </c>
      <c r="R247" s="14"/>
      <c r="S247" s="15">
        <v>292541.88452069549</v>
      </c>
      <c r="T247" s="148"/>
    </row>
    <row r="248" spans="1:20" x14ac:dyDescent="0.25">
      <c r="A248" s="11">
        <v>770</v>
      </c>
      <c r="C248" s="12" t="s">
        <v>266</v>
      </c>
      <c r="D248" s="12"/>
      <c r="E248" s="158">
        <v>3.5706032840192217E-3</v>
      </c>
      <c r="F248" s="12"/>
      <c r="G248" s="160">
        <v>132254</v>
      </c>
      <c r="H248" s="9"/>
      <c r="I248" s="14">
        <v>3.6470718126809906E-3</v>
      </c>
      <c r="J248"/>
      <c r="K248" s="147">
        <v>105411</v>
      </c>
      <c r="L248" s="9"/>
      <c r="M248" s="14">
        <v>3.772753687091799E-3</v>
      </c>
      <c r="N248"/>
      <c r="O248" s="147">
        <v>155988.07229281293</v>
      </c>
      <c r="P248" s="9"/>
      <c r="Q248" s="14">
        <v>3.8867548123803501E-3</v>
      </c>
      <c r="R248" s="14"/>
      <c r="S248" s="15">
        <v>133881.45775540054</v>
      </c>
      <c r="T248" s="148"/>
    </row>
    <row r="249" spans="1:20" x14ac:dyDescent="0.25">
      <c r="A249" s="11">
        <v>771</v>
      </c>
      <c r="C249" s="12" t="s">
        <v>267</v>
      </c>
      <c r="D249" s="12"/>
      <c r="E249" s="158">
        <v>2.1748538273465351E-3</v>
      </c>
      <c r="F249" s="12"/>
      <c r="G249" s="160">
        <v>80556</v>
      </c>
      <c r="H249" s="9"/>
      <c r="I249" s="14">
        <v>2.2120978871638095E-3</v>
      </c>
      <c r="J249"/>
      <c r="K249" s="147">
        <v>63936</v>
      </c>
      <c r="L249" s="9"/>
      <c r="M249" s="14">
        <v>2.1843796927828933E-3</v>
      </c>
      <c r="N249"/>
      <c r="O249" s="147">
        <v>90315.246022706924</v>
      </c>
      <c r="P249" s="9"/>
      <c r="Q249" s="14">
        <v>2.2999199804286889E-3</v>
      </c>
      <c r="R249" s="14"/>
      <c r="S249" s="15">
        <v>79222.038580815162</v>
      </c>
      <c r="T249" s="148"/>
    </row>
    <row r="250" spans="1:20" x14ac:dyDescent="0.25">
      <c r="A250" s="11">
        <v>772</v>
      </c>
      <c r="C250" s="12" t="s">
        <v>268</v>
      </c>
      <c r="D250" s="12"/>
      <c r="E250" s="158">
        <v>3.8988240173680293E-3</v>
      </c>
      <c r="F250" s="12"/>
      <c r="G250" s="160">
        <v>144411</v>
      </c>
      <c r="H250" s="9"/>
      <c r="I250" s="14">
        <v>4.0551853296684594E-3</v>
      </c>
      <c r="J250"/>
      <c r="K250" s="147">
        <v>117207</v>
      </c>
      <c r="L250" s="9"/>
      <c r="M250" s="14">
        <v>4.2201023959332982E-3</v>
      </c>
      <c r="N250"/>
      <c r="O250" s="147">
        <v>174484.12809778508</v>
      </c>
      <c r="P250" s="9"/>
      <c r="Q250" s="14">
        <v>4.1661070217816282E-3</v>
      </c>
      <c r="R250" s="14"/>
      <c r="S250" s="15">
        <v>143503.90188352144</v>
      </c>
      <c r="T250" s="148"/>
    </row>
    <row r="251" spans="1:20" x14ac:dyDescent="0.25">
      <c r="A251" s="11">
        <v>773</v>
      </c>
      <c r="C251" s="12" t="s">
        <v>269</v>
      </c>
      <c r="D251" s="12"/>
      <c r="E251" s="158">
        <v>2.6675821393559404E-3</v>
      </c>
      <c r="F251" s="12"/>
      <c r="G251" s="160">
        <v>98806</v>
      </c>
      <c r="H251" s="9"/>
      <c r="I251" s="14">
        <v>2.7479288527409557E-3</v>
      </c>
      <c r="J251"/>
      <c r="K251" s="147">
        <v>79423</v>
      </c>
      <c r="L251" s="9"/>
      <c r="M251" s="14">
        <v>2.8505430593382471E-3</v>
      </c>
      <c r="N251"/>
      <c r="O251" s="147">
        <v>117858.40096987263</v>
      </c>
      <c r="P251" s="9"/>
      <c r="Q251" s="14">
        <v>2.8833007938120457E-3</v>
      </c>
      <c r="R251" s="14"/>
      <c r="S251" s="15">
        <v>99316.91914120283</v>
      </c>
      <c r="T251" s="148"/>
    </row>
    <row r="252" spans="1:20" x14ac:dyDescent="0.25">
      <c r="A252" s="11">
        <v>774</v>
      </c>
      <c r="C252" s="12" t="s">
        <v>270</v>
      </c>
      <c r="D252" s="12"/>
      <c r="E252" s="158">
        <v>2.9421303862169831E-3</v>
      </c>
      <c r="F252" s="12"/>
      <c r="G252" s="160">
        <v>108975</v>
      </c>
      <c r="H252" s="9"/>
      <c r="I252" s="14">
        <v>2.9955381125808746E-3</v>
      </c>
      <c r="J252"/>
      <c r="K252" s="147">
        <v>86580</v>
      </c>
      <c r="L252" s="9"/>
      <c r="M252" s="14">
        <v>2.9965330559127271E-3</v>
      </c>
      <c r="N252"/>
      <c r="O252" s="147">
        <v>123894.49556507576</v>
      </c>
      <c r="P252" s="9"/>
      <c r="Q252" s="14">
        <v>3.0172454203026282E-3</v>
      </c>
      <c r="R252" s="14"/>
      <c r="S252" s="15">
        <v>103930.71721149566</v>
      </c>
      <c r="T252" s="148"/>
    </row>
    <row r="253" spans="1:20" x14ac:dyDescent="0.25">
      <c r="A253" s="11">
        <v>775</v>
      </c>
      <c r="C253" s="12" t="s">
        <v>271</v>
      </c>
      <c r="D253" s="12"/>
      <c r="E253" s="158">
        <v>3.0581421822351205E-3</v>
      </c>
      <c r="F253" s="12"/>
      <c r="G253" s="160">
        <v>113272</v>
      </c>
      <c r="H253" s="9"/>
      <c r="I253" s="14">
        <v>3.1786762760983769E-3</v>
      </c>
      <c r="J253"/>
      <c r="K253" s="147">
        <v>91873</v>
      </c>
      <c r="L253" s="9"/>
      <c r="M253" s="14">
        <v>3.2794873923955681E-3</v>
      </c>
      <c r="N253"/>
      <c r="O253" s="147">
        <v>135593.51043738602</v>
      </c>
      <c r="P253" s="9"/>
      <c r="Q253" s="14">
        <v>3.2379401047263486E-3</v>
      </c>
      <c r="R253" s="14"/>
      <c r="S253" s="15">
        <v>111532.66986757804</v>
      </c>
      <c r="T253" s="148"/>
    </row>
    <row r="254" spans="1:20" x14ac:dyDescent="0.25">
      <c r="A254" s="11">
        <v>776</v>
      </c>
      <c r="C254" s="12" t="s">
        <v>272</v>
      </c>
      <c r="D254" s="12"/>
      <c r="E254" s="158">
        <v>3.1494608419506578E-3</v>
      </c>
      <c r="F254" s="12"/>
      <c r="G254" s="160">
        <v>116655</v>
      </c>
      <c r="H254" s="9"/>
      <c r="I254" s="14">
        <v>3.1632719593800464E-3</v>
      </c>
      <c r="J254"/>
      <c r="K254" s="147">
        <v>91428</v>
      </c>
      <c r="L254" s="9"/>
      <c r="M254" s="14">
        <v>3.1544484225743928E-3</v>
      </c>
      <c r="N254"/>
      <c r="O254" s="147">
        <v>130423.65587449264</v>
      </c>
      <c r="P254" s="9"/>
      <c r="Q254" s="14">
        <v>3.1908872326534107E-3</v>
      </c>
      <c r="R254" s="14"/>
      <c r="S254" s="15">
        <v>109911.90719825872</v>
      </c>
      <c r="T254" s="148"/>
    </row>
    <row r="255" spans="1:20" x14ac:dyDescent="0.25">
      <c r="A255" s="11">
        <v>777</v>
      </c>
      <c r="C255" s="12" t="s">
        <v>273</v>
      </c>
      <c r="D255" s="12"/>
      <c r="E255" s="158">
        <v>1.579660109921964E-2</v>
      </c>
      <c r="F255" s="12"/>
      <c r="G255" s="160">
        <v>585099</v>
      </c>
      <c r="H255" s="9"/>
      <c r="I255" s="14">
        <v>1.6133335780700676E-2</v>
      </c>
      <c r="J255"/>
      <c r="K255" s="147">
        <v>466302</v>
      </c>
      <c r="L255" s="9"/>
      <c r="M255" s="14">
        <v>1.6412001009337415E-2</v>
      </c>
      <c r="N255"/>
      <c r="O255" s="147">
        <v>678569.71651061077</v>
      </c>
      <c r="P255" s="9"/>
      <c r="Q255" s="14">
        <v>1.6858713245818797E-2</v>
      </c>
      <c r="R255" s="14"/>
      <c r="S255" s="15">
        <v>580707.86920778581</v>
      </c>
      <c r="T255" s="148"/>
    </row>
    <row r="256" spans="1:20" x14ac:dyDescent="0.25">
      <c r="A256" s="11">
        <v>778</v>
      </c>
      <c r="C256" s="12" t="s">
        <v>274</v>
      </c>
      <c r="D256" s="12"/>
      <c r="E256" s="158">
        <v>3.5625646490178714E-3</v>
      </c>
      <c r="F256" s="12"/>
      <c r="G256" s="160">
        <v>131956</v>
      </c>
      <c r="H256" s="9"/>
      <c r="I256" s="14">
        <v>3.5364723179121069E-3</v>
      </c>
      <c r="J256"/>
      <c r="K256" s="147">
        <v>102215</v>
      </c>
      <c r="L256" s="9"/>
      <c r="M256" s="14">
        <v>3.4541718982219029E-3</v>
      </c>
      <c r="N256"/>
      <c r="O256" s="147">
        <v>142816.00667839483</v>
      </c>
      <c r="P256" s="9"/>
      <c r="Q256" s="14">
        <v>3.2684231634069441E-3</v>
      </c>
      <c r="R256" s="14"/>
      <c r="S256" s="15">
        <v>112582.67598579319</v>
      </c>
      <c r="T256" s="148"/>
    </row>
    <row r="257" spans="1:20" x14ac:dyDescent="0.25">
      <c r="A257" s="11">
        <v>785</v>
      </c>
      <c r="C257" s="12" t="s">
        <v>275</v>
      </c>
      <c r="D257" s="12"/>
      <c r="E257" s="158">
        <v>3.9664486270806262E-3</v>
      </c>
      <c r="F257" s="12"/>
      <c r="G257" s="160">
        <v>146916</v>
      </c>
      <c r="H257" s="9"/>
      <c r="I257" s="14">
        <v>3.9422661043617517E-3</v>
      </c>
      <c r="J257"/>
      <c r="K257" s="147">
        <v>113943</v>
      </c>
      <c r="L257" s="9"/>
      <c r="M257" s="14">
        <v>4.0096072699816838E-3</v>
      </c>
      <c r="N257"/>
      <c r="O257" s="147">
        <v>165781.00787115411</v>
      </c>
      <c r="P257" s="9"/>
      <c r="Q257" s="14">
        <v>3.7967341682435926E-3</v>
      </c>
      <c r="R257" s="14"/>
      <c r="S257" s="15">
        <v>130780.64598648727</v>
      </c>
      <c r="T257" s="148"/>
    </row>
    <row r="258" spans="1:20" x14ac:dyDescent="0.25">
      <c r="A258" s="11">
        <v>786</v>
      </c>
      <c r="C258" s="12" t="s">
        <v>276</v>
      </c>
      <c r="D258" s="12"/>
      <c r="E258" s="158">
        <v>0</v>
      </c>
      <c r="F258" s="12"/>
      <c r="G258" s="160">
        <v>0</v>
      </c>
      <c r="H258" s="9"/>
      <c r="I258" s="14">
        <v>0</v>
      </c>
      <c r="J258"/>
      <c r="K258" s="147">
        <v>0</v>
      </c>
      <c r="L258" s="9"/>
      <c r="M258" s="14">
        <v>0</v>
      </c>
      <c r="N258"/>
      <c r="O258" s="147">
        <v>0</v>
      </c>
      <c r="P258" s="9"/>
      <c r="Q258" s="14">
        <v>0</v>
      </c>
      <c r="R258" s="14"/>
      <c r="S258" s="15">
        <v>0</v>
      </c>
      <c r="T258" s="148"/>
    </row>
    <row r="259" spans="1:20" x14ac:dyDescent="0.25">
      <c r="A259" s="11">
        <v>794</v>
      </c>
      <c r="C259" s="12" t="s">
        <v>277</v>
      </c>
      <c r="D259" s="12"/>
      <c r="E259" s="158">
        <v>4.2822534576937932E-3</v>
      </c>
      <c r="F259" s="12"/>
      <c r="G259" s="160">
        <v>158613</v>
      </c>
      <c r="H259" s="9"/>
      <c r="I259" s="14">
        <v>3.8362901649015655E-3</v>
      </c>
      <c r="J259"/>
      <c r="K259" s="147">
        <v>110880</v>
      </c>
      <c r="L259" s="9"/>
      <c r="M259" s="14">
        <v>3.7557651005885808E-3</v>
      </c>
      <c r="N259"/>
      <c r="O259" s="147">
        <v>155285.66310329083</v>
      </c>
      <c r="P259" s="9"/>
      <c r="Q259" s="14">
        <v>3.8309900163143932E-3</v>
      </c>
      <c r="R259" s="14"/>
      <c r="S259" s="15">
        <v>131960.60795932845</v>
      </c>
      <c r="T259" s="148"/>
    </row>
    <row r="260" spans="1:20" x14ac:dyDescent="0.25">
      <c r="A260" s="11">
        <v>820</v>
      </c>
      <c r="C260" s="12" t="s">
        <v>278</v>
      </c>
      <c r="D260" s="12"/>
      <c r="E260" s="158">
        <v>0</v>
      </c>
      <c r="F260" s="12"/>
      <c r="G260" s="160">
        <v>0</v>
      </c>
      <c r="H260" s="9"/>
      <c r="I260" s="14">
        <v>0</v>
      </c>
      <c r="J260"/>
      <c r="K260" s="147">
        <v>0</v>
      </c>
      <c r="L260" s="9"/>
      <c r="M260" s="14">
        <v>0</v>
      </c>
      <c r="N260"/>
      <c r="O260" s="147">
        <v>0</v>
      </c>
      <c r="P260" s="9"/>
      <c r="Q260" s="14">
        <v>0</v>
      </c>
      <c r="R260" s="14"/>
      <c r="S260" s="15">
        <v>0</v>
      </c>
      <c r="T260" s="148"/>
    </row>
    <row r="261" spans="1:20" x14ac:dyDescent="0.25">
      <c r="A261" s="11">
        <v>834</v>
      </c>
      <c r="C261" s="12" t="s">
        <v>279</v>
      </c>
      <c r="D261" s="12"/>
      <c r="E261" s="158">
        <v>0</v>
      </c>
      <c r="F261" s="12"/>
      <c r="G261" s="160">
        <v>0</v>
      </c>
      <c r="H261" s="9"/>
      <c r="I261" s="14">
        <v>0</v>
      </c>
      <c r="J261"/>
      <c r="K261" s="147">
        <v>0</v>
      </c>
      <c r="L261" s="9"/>
      <c r="M261" s="14">
        <v>0</v>
      </c>
      <c r="N261"/>
      <c r="O261" s="147">
        <v>0</v>
      </c>
      <c r="P261" s="9"/>
      <c r="Q261" s="14">
        <v>0</v>
      </c>
      <c r="R261" s="14"/>
      <c r="S261" s="15">
        <v>0</v>
      </c>
      <c r="T261" s="148"/>
    </row>
    <row r="262" spans="1:20" x14ac:dyDescent="0.25">
      <c r="A262" s="11">
        <v>837</v>
      </c>
      <c r="C262" s="12" t="s">
        <v>280</v>
      </c>
      <c r="D262" s="12"/>
      <c r="E262" s="158">
        <v>0</v>
      </c>
      <c r="F262" s="12"/>
      <c r="G262" s="160">
        <v>0</v>
      </c>
      <c r="H262" s="9"/>
      <c r="I262" s="14">
        <v>0</v>
      </c>
      <c r="J262"/>
      <c r="K262" s="147">
        <v>0</v>
      </c>
      <c r="L262" s="9"/>
      <c r="M262" s="14">
        <v>0</v>
      </c>
      <c r="N262"/>
      <c r="O262" s="147">
        <v>0</v>
      </c>
      <c r="P262" s="9"/>
      <c r="Q262" s="14">
        <v>0</v>
      </c>
      <c r="R262" s="14"/>
      <c r="S262" s="15">
        <v>0</v>
      </c>
      <c r="T262" s="148"/>
    </row>
    <row r="263" spans="1:20" x14ac:dyDescent="0.25">
      <c r="A263" s="11">
        <v>838</v>
      </c>
      <c r="C263" s="12" t="s">
        <v>281</v>
      </c>
      <c r="D263" s="12"/>
      <c r="E263" s="158">
        <v>0</v>
      </c>
      <c r="F263" s="12"/>
      <c r="G263" s="160">
        <v>0</v>
      </c>
      <c r="H263" s="9"/>
      <c r="I263" s="14">
        <v>0</v>
      </c>
      <c r="J263"/>
      <c r="K263" s="147">
        <v>0</v>
      </c>
      <c r="L263" s="9"/>
      <c r="M263" s="14">
        <v>0</v>
      </c>
      <c r="N263"/>
      <c r="O263" s="147">
        <v>0</v>
      </c>
      <c r="P263" s="9"/>
      <c r="Q263" s="14">
        <v>0</v>
      </c>
      <c r="R263" s="14"/>
      <c r="S263" s="15">
        <v>0</v>
      </c>
      <c r="T263" s="148"/>
    </row>
    <row r="264" spans="1:20" x14ac:dyDescent="0.25">
      <c r="A264" s="11">
        <v>839</v>
      </c>
      <c r="C264" s="12" t="s">
        <v>282</v>
      </c>
      <c r="D264" s="12"/>
      <c r="E264" s="158">
        <v>0</v>
      </c>
      <c r="F264" s="12"/>
      <c r="G264" s="160">
        <v>0</v>
      </c>
      <c r="H264" s="9"/>
      <c r="I264" s="14">
        <v>0</v>
      </c>
      <c r="J264"/>
      <c r="K264" s="147">
        <v>0</v>
      </c>
      <c r="L264" s="9"/>
      <c r="M264" s="14">
        <v>0</v>
      </c>
      <c r="N264"/>
      <c r="O264" s="147">
        <v>0</v>
      </c>
      <c r="P264" s="9"/>
      <c r="Q264" s="14">
        <v>0</v>
      </c>
      <c r="R264" s="14"/>
      <c r="S264" s="15">
        <v>0</v>
      </c>
      <c r="T264" s="148"/>
    </row>
    <row r="265" spans="1:20" x14ac:dyDescent="0.25">
      <c r="A265" s="11">
        <v>840</v>
      </c>
      <c r="C265" s="12" t="s">
        <v>283</v>
      </c>
      <c r="D265" s="12"/>
      <c r="E265" s="158">
        <v>0</v>
      </c>
      <c r="F265" s="12"/>
      <c r="G265" s="160">
        <v>0</v>
      </c>
      <c r="H265" s="9"/>
      <c r="I265" s="14">
        <v>0</v>
      </c>
      <c r="J265"/>
      <c r="K265" s="147">
        <v>0</v>
      </c>
      <c r="L265" s="9"/>
      <c r="M265" s="14">
        <v>0</v>
      </c>
      <c r="N265"/>
      <c r="O265" s="147">
        <v>0</v>
      </c>
      <c r="P265" s="9"/>
      <c r="Q265" s="14">
        <v>0</v>
      </c>
      <c r="R265" s="14"/>
      <c r="S265" s="15">
        <v>0</v>
      </c>
      <c r="T265" s="148"/>
    </row>
    <row r="266" spans="1:20" x14ac:dyDescent="0.25">
      <c r="A266" s="11">
        <v>841</v>
      </c>
      <c r="C266" s="12" t="s">
        <v>284</v>
      </c>
      <c r="D266" s="12"/>
      <c r="E266" s="158">
        <v>3.5481012876530804E-4</v>
      </c>
      <c r="F266" s="12"/>
      <c r="G266" s="160">
        <v>13142</v>
      </c>
      <c r="H266" s="9"/>
      <c r="I266" s="14">
        <v>3.4443017470189543E-4</v>
      </c>
      <c r="J266"/>
      <c r="K266" s="147">
        <v>9955</v>
      </c>
      <c r="L266" s="9"/>
      <c r="M266" s="14">
        <v>3.3330068818207542E-4</v>
      </c>
      <c r="N266"/>
      <c r="O266" s="147">
        <v>13780.632438654306</v>
      </c>
      <c r="P266" s="9"/>
      <c r="Q266" s="14">
        <v>3.5701055820605202E-4</v>
      </c>
      <c r="R266" s="14"/>
      <c r="S266" s="15">
        <v>12297.429674351732</v>
      </c>
      <c r="T266" s="148"/>
    </row>
    <row r="267" spans="1:20" x14ac:dyDescent="0.25">
      <c r="A267" s="11">
        <v>842</v>
      </c>
      <c r="C267" s="12" t="s">
        <v>285</v>
      </c>
      <c r="D267" s="12"/>
      <c r="E267" s="158">
        <v>0</v>
      </c>
      <c r="F267" s="12"/>
      <c r="G267" s="160">
        <v>0</v>
      </c>
      <c r="H267" s="9"/>
      <c r="I267" s="14">
        <v>0</v>
      </c>
      <c r="J267"/>
      <c r="K267" s="147">
        <v>0</v>
      </c>
      <c r="L267" s="9"/>
      <c r="M267" s="14">
        <v>0</v>
      </c>
      <c r="N267"/>
      <c r="O267" s="147">
        <v>0</v>
      </c>
      <c r="P267" s="9"/>
      <c r="Q267" s="14">
        <v>0</v>
      </c>
      <c r="R267" s="14"/>
      <c r="S267" s="15">
        <v>0</v>
      </c>
      <c r="T267" s="148"/>
    </row>
    <row r="268" spans="1:20" x14ac:dyDescent="0.25">
      <c r="A268" s="11">
        <v>844</v>
      </c>
      <c r="C268" s="12" t="s">
        <v>286</v>
      </c>
      <c r="D268" s="12"/>
      <c r="E268" s="158">
        <v>0</v>
      </c>
      <c r="F268" s="12"/>
      <c r="G268" s="160">
        <v>0</v>
      </c>
      <c r="H268" s="9"/>
      <c r="I268" s="14">
        <v>0</v>
      </c>
      <c r="J268"/>
      <c r="K268" s="147">
        <v>0</v>
      </c>
      <c r="L268" s="9"/>
      <c r="M268" s="14">
        <v>0</v>
      </c>
      <c r="N268"/>
      <c r="O268" s="147">
        <v>0</v>
      </c>
      <c r="P268" s="9"/>
      <c r="Q268" s="14">
        <v>0</v>
      </c>
      <c r="R268" s="14"/>
      <c r="S268" s="15">
        <v>0</v>
      </c>
      <c r="T268" s="148"/>
    </row>
    <row r="269" spans="1:20" x14ac:dyDescent="0.25">
      <c r="A269" s="11">
        <v>845</v>
      </c>
      <c r="C269" s="12" t="s">
        <v>287</v>
      </c>
      <c r="D269" s="12"/>
      <c r="E269" s="158">
        <v>0</v>
      </c>
      <c r="F269" s="12"/>
      <c r="G269" s="160">
        <v>0</v>
      </c>
      <c r="H269" s="9"/>
      <c r="I269" s="14">
        <v>0</v>
      </c>
      <c r="J269"/>
      <c r="K269" s="147">
        <v>0</v>
      </c>
      <c r="L269" s="9"/>
      <c r="M269" s="14">
        <v>0</v>
      </c>
      <c r="N269"/>
      <c r="O269" s="147">
        <v>0</v>
      </c>
      <c r="P269" s="9"/>
      <c r="Q269" s="14">
        <v>0</v>
      </c>
      <c r="R269" s="14"/>
      <c r="S269" s="15">
        <v>0</v>
      </c>
      <c r="T269" s="148"/>
    </row>
    <row r="270" spans="1:20" x14ac:dyDescent="0.25">
      <c r="A270" s="11">
        <v>847</v>
      </c>
      <c r="C270" s="12" t="s">
        <v>288</v>
      </c>
      <c r="D270" s="12"/>
      <c r="E270" s="158">
        <v>0</v>
      </c>
      <c r="F270" s="12"/>
      <c r="G270" s="160">
        <v>0</v>
      </c>
      <c r="H270" s="9"/>
      <c r="I270" s="14">
        <v>0</v>
      </c>
      <c r="J270"/>
      <c r="K270" s="147">
        <v>0</v>
      </c>
      <c r="L270" s="9"/>
      <c r="M270" s="14">
        <v>0</v>
      </c>
      <c r="N270"/>
      <c r="O270" s="147">
        <v>0</v>
      </c>
      <c r="P270" s="9"/>
      <c r="Q270" s="14">
        <v>0</v>
      </c>
      <c r="R270" s="14"/>
      <c r="S270" s="15">
        <v>0</v>
      </c>
      <c r="T270" s="148"/>
    </row>
    <row r="271" spans="1:20" x14ac:dyDescent="0.25">
      <c r="A271" s="11">
        <v>848</v>
      </c>
      <c r="C271" s="12" t="s">
        <v>289</v>
      </c>
      <c r="D271" s="12"/>
      <c r="E271" s="158">
        <v>5.3864559993517967E-3</v>
      </c>
      <c r="F271" s="12"/>
      <c r="G271" s="160">
        <v>199512</v>
      </c>
      <c r="H271" s="9"/>
      <c r="I271" s="14">
        <v>5.4951729203574287E-3</v>
      </c>
      <c r="J271"/>
      <c r="K271" s="147">
        <v>158827</v>
      </c>
      <c r="L271" s="9"/>
      <c r="M271" s="14">
        <v>5.5153018248874338E-3</v>
      </c>
      <c r="N271"/>
      <c r="O271" s="147">
        <v>228035.37445891328</v>
      </c>
      <c r="P271" s="9"/>
      <c r="Q271" s="14">
        <v>5.5543132640261195E-3</v>
      </c>
      <c r="R271" s="14"/>
      <c r="S271" s="15">
        <v>191321.44745774733</v>
      </c>
      <c r="T271" s="148"/>
    </row>
    <row r="272" spans="1:20" x14ac:dyDescent="0.25">
      <c r="A272" s="11">
        <v>850</v>
      </c>
      <c r="C272" s="12" t="s">
        <v>290</v>
      </c>
      <c r="D272" s="12"/>
      <c r="E272" s="158">
        <v>0</v>
      </c>
      <c r="F272" s="12"/>
      <c r="G272" s="160">
        <v>0</v>
      </c>
      <c r="H272" s="9"/>
      <c r="I272" s="14">
        <v>0</v>
      </c>
      <c r="J272"/>
      <c r="K272" s="147">
        <v>0</v>
      </c>
      <c r="L272" s="9"/>
      <c r="M272" s="14">
        <v>0</v>
      </c>
      <c r="N272"/>
      <c r="O272" s="147">
        <v>0</v>
      </c>
      <c r="P272" s="9"/>
      <c r="Q272" s="14">
        <v>0</v>
      </c>
      <c r="R272" s="14"/>
      <c r="S272" s="15">
        <v>0</v>
      </c>
      <c r="T272" s="148"/>
    </row>
    <row r="273" spans="1:20" x14ac:dyDescent="0.25">
      <c r="A273" s="11">
        <v>851</v>
      </c>
      <c r="C273" s="12" t="s">
        <v>291</v>
      </c>
      <c r="D273" s="12"/>
      <c r="E273" s="158">
        <v>1.8029915676155648E-4</v>
      </c>
      <c r="F273" s="12"/>
      <c r="G273" s="160">
        <v>6678</v>
      </c>
      <c r="H273" s="9"/>
      <c r="I273" s="14">
        <v>1.6967518751270986E-4</v>
      </c>
      <c r="J273"/>
      <c r="K273" s="147">
        <v>4904</v>
      </c>
      <c r="L273" s="9"/>
      <c r="M273" s="14">
        <v>1.6087171165396984E-4</v>
      </c>
      <c r="N273"/>
      <c r="O273" s="147">
        <v>6651.393191452049</v>
      </c>
      <c r="P273" s="9"/>
      <c r="Q273" s="14">
        <v>1.584552265452937E-4</v>
      </c>
      <c r="R273" s="14"/>
      <c r="S273" s="15">
        <v>5458.0794886451868</v>
      </c>
      <c r="T273" s="148"/>
    </row>
    <row r="274" spans="1:20" x14ac:dyDescent="0.25">
      <c r="A274" s="11">
        <v>852</v>
      </c>
      <c r="C274" s="12" t="s">
        <v>292</v>
      </c>
      <c r="D274" s="12"/>
      <c r="E274" s="158">
        <v>1.9087727533394553E-4</v>
      </c>
      <c r="F274" s="12"/>
      <c r="G274" s="160">
        <v>7070</v>
      </c>
      <c r="H274" s="9"/>
      <c r="I274" s="14">
        <v>1.8832762927137087E-4</v>
      </c>
      <c r="J274"/>
      <c r="K274" s="147">
        <v>5443</v>
      </c>
      <c r="L274" s="9"/>
      <c r="M274" s="14">
        <v>1.9975724912383393E-4</v>
      </c>
      <c r="N274"/>
      <c r="O274" s="147">
        <v>8259.1525452490714</v>
      </c>
      <c r="P274" s="9"/>
      <c r="Q274" s="14">
        <v>2.0197243395720123E-4</v>
      </c>
      <c r="R274" s="14"/>
      <c r="S274" s="15">
        <v>6957.0541981361139</v>
      </c>
      <c r="T274" s="148"/>
    </row>
    <row r="275" spans="1:20" x14ac:dyDescent="0.25">
      <c r="A275" s="11">
        <v>853</v>
      </c>
      <c r="C275" s="12" t="s">
        <v>293</v>
      </c>
      <c r="D275" s="12"/>
      <c r="E275" s="158">
        <v>0</v>
      </c>
      <c r="F275" s="12"/>
      <c r="G275" s="160">
        <v>0</v>
      </c>
      <c r="H275" s="9"/>
      <c r="I275" s="14">
        <v>0</v>
      </c>
      <c r="J275"/>
      <c r="K275" s="147">
        <v>0</v>
      </c>
      <c r="L275" s="9"/>
      <c r="M275" s="14">
        <v>0</v>
      </c>
      <c r="N275"/>
      <c r="O275" s="147">
        <v>0</v>
      </c>
      <c r="P275" s="9"/>
      <c r="Q275" s="14">
        <v>0</v>
      </c>
      <c r="R275" s="14"/>
      <c r="S275" s="15">
        <v>0</v>
      </c>
      <c r="T275" s="148"/>
    </row>
    <row r="276" spans="1:20" x14ac:dyDescent="0.25">
      <c r="A276" s="11">
        <v>859</v>
      </c>
      <c r="C276" s="12" t="s">
        <v>294</v>
      </c>
      <c r="D276" s="12"/>
      <c r="E276" s="158">
        <v>0</v>
      </c>
      <c r="F276" s="12"/>
      <c r="G276" s="160">
        <v>0</v>
      </c>
      <c r="H276" s="9"/>
      <c r="I276" s="14">
        <v>0</v>
      </c>
      <c r="J276"/>
      <c r="K276" s="147">
        <v>0</v>
      </c>
      <c r="L276" s="9"/>
      <c r="M276" s="14">
        <v>0</v>
      </c>
      <c r="N276"/>
      <c r="O276" s="147">
        <v>0</v>
      </c>
      <c r="P276" s="9"/>
      <c r="Q276" s="14">
        <v>0</v>
      </c>
      <c r="R276" s="14"/>
      <c r="S276" s="15">
        <v>0</v>
      </c>
      <c r="T276" s="148"/>
    </row>
    <row r="277" spans="1:20" x14ac:dyDescent="0.25">
      <c r="A277" s="11">
        <v>861</v>
      </c>
      <c r="C277" s="12" t="s">
        <v>295</v>
      </c>
      <c r="D277" s="12"/>
      <c r="E277" s="158">
        <v>0</v>
      </c>
      <c r="F277" s="12"/>
      <c r="G277" s="160">
        <v>0</v>
      </c>
      <c r="H277" s="9"/>
      <c r="I277" s="14">
        <v>0</v>
      </c>
      <c r="J277"/>
      <c r="K277" s="147">
        <v>0</v>
      </c>
      <c r="L277" s="9"/>
      <c r="M277" s="14">
        <v>0</v>
      </c>
      <c r="N277"/>
      <c r="O277" s="147">
        <v>0</v>
      </c>
      <c r="P277" s="9"/>
      <c r="Q277" s="14">
        <v>0</v>
      </c>
      <c r="R277" s="14"/>
      <c r="S277" s="15">
        <v>0</v>
      </c>
      <c r="T277" s="148"/>
    </row>
    <row r="278" spans="1:20" x14ac:dyDescent="0.25">
      <c r="A278" s="11">
        <v>862</v>
      </c>
      <c r="C278" s="12" t="s">
        <v>296</v>
      </c>
      <c r="D278" s="12"/>
      <c r="E278" s="158">
        <v>0</v>
      </c>
      <c r="F278" s="12"/>
      <c r="G278" s="160">
        <v>0</v>
      </c>
      <c r="H278" s="9"/>
      <c r="I278" s="14">
        <v>0</v>
      </c>
      <c r="J278"/>
      <c r="K278" s="147">
        <v>0</v>
      </c>
      <c r="L278" s="9"/>
      <c r="M278" s="14">
        <v>0</v>
      </c>
      <c r="N278"/>
      <c r="O278" s="147">
        <v>0</v>
      </c>
      <c r="P278" s="9"/>
      <c r="Q278" s="14">
        <v>0</v>
      </c>
      <c r="R278" s="14"/>
      <c r="S278" s="15">
        <v>0</v>
      </c>
      <c r="T278" s="148"/>
    </row>
    <row r="279" spans="1:20" x14ac:dyDescent="0.25">
      <c r="A279" s="11">
        <v>863</v>
      </c>
      <c r="C279" s="12" t="s">
        <v>297</v>
      </c>
      <c r="D279" s="12"/>
      <c r="E279" s="158">
        <v>0</v>
      </c>
      <c r="F279" s="12"/>
      <c r="G279" s="160">
        <v>0</v>
      </c>
      <c r="H279" s="9"/>
      <c r="I279" s="14">
        <v>0</v>
      </c>
      <c r="J279"/>
      <c r="K279" s="147">
        <v>0</v>
      </c>
      <c r="L279" s="9"/>
      <c r="M279" s="14">
        <v>0</v>
      </c>
      <c r="N279"/>
      <c r="O279" s="147">
        <v>0</v>
      </c>
      <c r="P279" s="9"/>
      <c r="Q279" s="14">
        <v>0</v>
      </c>
      <c r="R279" s="14"/>
      <c r="S279" s="15">
        <v>0</v>
      </c>
      <c r="T279" s="148"/>
    </row>
    <row r="280" spans="1:20" x14ac:dyDescent="0.25">
      <c r="A280" s="11">
        <v>864</v>
      </c>
      <c r="C280" s="12" t="s">
        <v>298</v>
      </c>
      <c r="D280" s="12"/>
      <c r="E280" s="158">
        <v>0</v>
      </c>
      <c r="F280" s="12"/>
      <c r="G280" s="160">
        <v>0</v>
      </c>
      <c r="H280" s="9"/>
      <c r="I280" s="14">
        <v>0</v>
      </c>
      <c r="J280"/>
      <c r="K280" s="147">
        <v>0</v>
      </c>
      <c r="L280" s="9"/>
      <c r="M280" s="14">
        <v>0</v>
      </c>
      <c r="N280"/>
      <c r="O280" s="147">
        <v>0</v>
      </c>
      <c r="P280" s="9"/>
      <c r="Q280" s="14">
        <v>0</v>
      </c>
      <c r="R280" s="14"/>
      <c r="S280" s="15">
        <v>0</v>
      </c>
      <c r="T280" s="148"/>
    </row>
    <row r="281" spans="1:20" x14ac:dyDescent="0.25">
      <c r="A281" s="11">
        <v>865</v>
      </c>
      <c r="C281" s="12" t="s">
        <v>299</v>
      </c>
      <c r="D281" s="12"/>
      <c r="E281" s="158">
        <v>0</v>
      </c>
      <c r="F281" s="12"/>
      <c r="G281" s="160">
        <v>0</v>
      </c>
      <c r="H281" s="9"/>
      <c r="I281" s="14">
        <v>0</v>
      </c>
      <c r="J281"/>
      <c r="K281" s="147">
        <v>0</v>
      </c>
      <c r="L281" s="9"/>
      <c r="M281" s="14">
        <v>0</v>
      </c>
      <c r="N281"/>
      <c r="O281" s="147">
        <v>0</v>
      </c>
      <c r="P281" s="9"/>
      <c r="Q281" s="14">
        <v>0</v>
      </c>
      <c r="R281" s="14"/>
      <c r="S281" s="15">
        <v>0</v>
      </c>
      <c r="T281" s="148"/>
    </row>
    <row r="282" spans="1:20" x14ac:dyDescent="0.25">
      <c r="A282" s="11">
        <v>866</v>
      </c>
      <c r="C282" s="12" t="s">
        <v>300</v>
      </c>
      <c r="D282" s="12"/>
      <c r="E282" s="158">
        <v>0</v>
      </c>
      <c r="F282" s="12"/>
      <c r="G282" s="160">
        <v>0</v>
      </c>
      <c r="H282" s="9"/>
      <c r="I282" s="14">
        <v>0</v>
      </c>
      <c r="J282"/>
      <c r="K282" s="147">
        <v>0</v>
      </c>
      <c r="L282" s="9"/>
      <c r="M282" s="14">
        <v>0</v>
      </c>
      <c r="N282"/>
      <c r="O282" s="147">
        <v>0</v>
      </c>
      <c r="P282" s="9"/>
      <c r="Q282" s="14">
        <v>0</v>
      </c>
      <c r="R282" s="14"/>
      <c r="S282" s="15">
        <v>0</v>
      </c>
      <c r="T282" s="148"/>
    </row>
    <row r="283" spans="1:20" x14ac:dyDescent="0.25">
      <c r="A283" s="11">
        <v>867</v>
      </c>
      <c r="C283" s="12" t="s">
        <v>301</v>
      </c>
      <c r="D283" s="12"/>
      <c r="E283" s="158">
        <v>0</v>
      </c>
      <c r="F283" s="12"/>
      <c r="G283" s="160">
        <v>0</v>
      </c>
      <c r="H283" s="9"/>
      <c r="I283" s="14">
        <v>0</v>
      </c>
      <c r="J283"/>
      <c r="K283" s="147">
        <v>0</v>
      </c>
      <c r="L283" s="9"/>
      <c r="M283" s="14">
        <v>0</v>
      </c>
      <c r="N283"/>
      <c r="O283" s="147">
        <v>0</v>
      </c>
      <c r="P283" s="9"/>
      <c r="Q283" s="14">
        <v>0</v>
      </c>
      <c r="R283" s="14"/>
      <c r="S283" s="15">
        <v>0</v>
      </c>
      <c r="T283" s="148"/>
    </row>
    <row r="284" spans="1:20" x14ac:dyDescent="0.25">
      <c r="A284" s="11">
        <v>868</v>
      </c>
      <c r="C284" s="12" t="s">
        <v>302</v>
      </c>
      <c r="D284" s="12"/>
      <c r="E284" s="158">
        <v>0</v>
      </c>
      <c r="F284" s="12"/>
      <c r="G284" s="160">
        <v>0</v>
      </c>
      <c r="H284" s="9"/>
      <c r="I284" s="14">
        <v>0</v>
      </c>
      <c r="J284"/>
      <c r="K284" s="147">
        <v>0</v>
      </c>
      <c r="L284" s="9"/>
      <c r="M284" s="14">
        <v>0</v>
      </c>
      <c r="N284"/>
      <c r="O284" s="147">
        <v>0</v>
      </c>
      <c r="P284" s="9"/>
      <c r="Q284" s="14">
        <v>0</v>
      </c>
      <c r="R284" s="14"/>
      <c r="S284" s="15">
        <v>0</v>
      </c>
      <c r="T284" s="148"/>
    </row>
    <row r="285" spans="1:20" x14ac:dyDescent="0.25">
      <c r="A285" s="11">
        <v>869</v>
      </c>
      <c r="C285" s="12" t="s">
        <v>303</v>
      </c>
      <c r="D285" s="12"/>
      <c r="E285" s="158">
        <v>0</v>
      </c>
      <c r="F285" s="12"/>
      <c r="G285" s="160">
        <v>0</v>
      </c>
      <c r="H285" s="9"/>
      <c r="I285" s="14">
        <v>0</v>
      </c>
      <c r="J285"/>
      <c r="K285" s="147">
        <v>0</v>
      </c>
      <c r="L285" s="9"/>
      <c r="M285" s="14">
        <v>0</v>
      </c>
      <c r="N285"/>
      <c r="O285" s="147">
        <v>0</v>
      </c>
      <c r="P285" s="9"/>
      <c r="Q285" s="14">
        <v>0</v>
      </c>
      <c r="R285" s="14"/>
      <c r="S285" s="15">
        <v>0</v>
      </c>
      <c r="T285" s="148"/>
    </row>
    <row r="286" spans="1:20" x14ac:dyDescent="0.25">
      <c r="A286" s="11">
        <v>879</v>
      </c>
      <c r="C286" s="12" t="s">
        <v>304</v>
      </c>
      <c r="D286" s="12"/>
      <c r="E286" s="158">
        <v>0</v>
      </c>
      <c r="F286" s="12"/>
      <c r="G286" s="160">
        <v>0</v>
      </c>
      <c r="H286" s="9"/>
      <c r="I286" s="14">
        <v>0</v>
      </c>
      <c r="J286"/>
      <c r="K286" s="147">
        <v>0</v>
      </c>
      <c r="L286" s="9"/>
      <c r="M286" s="14">
        <v>0</v>
      </c>
      <c r="N286"/>
      <c r="O286" s="147">
        <v>0</v>
      </c>
      <c r="P286" s="9"/>
      <c r="Q286" s="14">
        <v>0</v>
      </c>
      <c r="R286" s="14"/>
      <c r="S286" s="15">
        <v>0</v>
      </c>
      <c r="T286" s="148"/>
    </row>
    <row r="287" spans="1:20" x14ac:dyDescent="0.25">
      <c r="A287" s="11">
        <v>911</v>
      </c>
      <c r="C287" s="12" t="s">
        <v>305</v>
      </c>
      <c r="D287" s="12"/>
      <c r="E287" s="158">
        <v>0</v>
      </c>
      <c r="F287" s="12"/>
      <c r="G287" s="160">
        <v>0</v>
      </c>
      <c r="H287" s="9"/>
      <c r="I287" s="14">
        <v>0</v>
      </c>
      <c r="J287"/>
      <c r="K287" s="147">
        <v>0</v>
      </c>
      <c r="L287" s="9"/>
      <c r="M287" s="14">
        <v>0</v>
      </c>
      <c r="N287"/>
      <c r="O287" s="147">
        <v>0</v>
      </c>
      <c r="P287" s="9"/>
      <c r="Q287" s="14">
        <v>0</v>
      </c>
      <c r="R287" s="14"/>
      <c r="S287" s="15">
        <v>0</v>
      </c>
      <c r="T287" s="148"/>
    </row>
    <row r="288" spans="1:20" x14ac:dyDescent="0.25">
      <c r="A288" s="11">
        <v>912</v>
      </c>
      <c r="C288" s="12" t="s">
        <v>306</v>
      </c>
      <c r="D288" s="12"/>
      <c r="E288" s="158">
        <v>1.8554043365950647E-3</v>
      </c>
      <c r="F288" s="12"/>
      <c r="G288" s="160">
        <v>68723</v>
      </c>
      <c r="H288" s="9"/>
      <c r="I288" s="14">
        <v>1.8079867634283563E-3</v>
      </c>
      <c r="J288"/>
      <c r="K288" s="147">
        <v>52256</v>
      </c>
      <c r="L288" s="9"/>
      <c r="M288" s="14">
        <v>1.7472264365009065E-3</v>
      </c>
      <c r="N288"/>
      <c r="O288" s="147">
        <v>72240.730854313442</v>
      </c>
      <c r="P288" s="9"/>
      <c r="Q288" s="14">
        <v>1.4080398943888098E-3</v>
      </c>
      <c r="R288" s="14"/>
      <c r="S288" s="15">
        <v>48500.726888683093</v>
      </c>
      <c r="T288" s="148"/>
    </row>
    <row r="289" spans="1:20" x14ac:dyDescent="0.25">
      <c r="A289" s="11">
        <v>913</v>
      </c>
      <c r="C289" s="12" t="s">
        <v>307</v>
      </c>
      <c r="D289" s="12"/>
      <c r="E289" s="158">
        <v>6.9150805924533303E-6</v>
      </c>
      <c r="F289" s="12"/>
      <c r="G289" s="160">
        <v>256</v>
      </c>
      <c r="H289" s="9"/>
      <c r="I289" s="14">
        <v>6.9298915164577803E-6</v>
      </c>
      <c r="J289"/>
      <c r="K289" s="147">
        <v>200</v>
      </c>
      <c r="L289" s="9"/>
      <c r="M289" s="14">
        <v>6.3232688760871295E-6</v>
      </c>
      <c r="N289"/>
      <c r="O289" s="147">
        <v>261.44153697197703</v>
      </c>
      <c r="P289" s="9"/>
      <c r="Q289" s="14">
        <v>0</v>
      </c>
      <c r="R289" s="14"/>
      <c r="S289" s="15">
        <v>0</v>
      </c>
      <c r="T289" s="148"/>
    </row>
    <row r="290" spans="1:20" x14ac:dyDescent="0.25">
      <c r="A290" s="11">
        <v>916</v>
      </c>
      <c r="C290" s="12" t="s">
        <v>308</v>
      </c>
      <c r="D290" s="12"/>
      <c r="E290" s="158">
        <v>0</v>
      </c>
      <c r="F290" s="12"/>
      <c r="G290" s="160">
        <v>0</v>
      </c>
      <c r="H290" s="9"/>
      <c r="I290" s="14">
        <v>0</v>
      </c>
      <c r="J290"/>
      <c r="K290" s="147">
        <v>0</v>
      </c>
      <c r="L290" s="9"/>
      <c r="M290" s="14">
        <v>0</v>
      </c>
      <c r="N290"/>
      <c r="O290" s="147">
        <v>0</v>
      </c>
      <c r="P290" s="9"/>
      <c r="Q290" s="14">
        <v>0</v>
      </c>
      <c r="R290" s="14"/>
      <c r="S290" s="15">
        <v>0</v>
      </c>
      <c r="T290" s="148"/>
    </row>
    <row r="291" spans="1:20" x14ac:dyDescent="0.25">
      <c r="A291" s="11">
        <v>920</v>
      </c>
      <c r="C291" s="12" t="s">
        <v>309</v>
      </c>
      <c r="D291" s="12"/>
      <c r="E291" s="158">
        <v>0</v>
      </c>
      <c r="F291" s="12"/>
      <c r="G291" s="160">
        <v>0</v>
      </c>
      <c r="H291" s="9"/>
      <c r="I291" s="14">
        <v>0</v>
      </c>
      <c r="J291"/>
      <c r="K291" s="147">
        <v>0</v>
      </c>
      <c r="L291" s="9"/>
      <c r="M291" s="14">
        <v>0</v>
      </c>
      <c r="N291"/>
      <c r="O291" s="147">
        <v>0</v>
      </c>
      <c r="P291" s="9"/>
      <c r="Q291" s="14">
        <v>0</v>
      </c>
      <c r="R291" s="14"/>
      <c r="S291" s="15">
        <v>0</v>
      </c>
      <c r="T291" s="148"/>
    </row>
    <row r="292" spans="1:20" x14ac:dyDescent="0.25">
      <c r="A292" s="11">
        <v>922</v>
      </c>
      <c r="C292" s="12" t="s">
        <v>310</v>
      </c>
      <c r="D292" s="12"/>
      <c r="E292" s="158">
        <v>2.7698656876745877E-3</v>
      </c>
      <c r="F292" s="12"/>
      <c r="G292" s="160">
        <v>102595</v>
      </c>
      <c r="H292" s="9"/>
      <c r="I292" s="14">
        <v>2.7945160069920883E-3</v>
      </c>
      <c r="J292"/>
      <c r="K292" s="147">
        <v>80770</v>
      </c>
      <c r="L292" s="9"/>
      <c r="M292" s="14">
        <v>2.7812569865329718E-3</v>
      </c>
      <c r="N292"/>
      <c r="O292" s="147">
        <v>114993.70270700632</v>
      </c>
      <c r="P292" s="9"/>
      <c r="Q292" s="14">
        <v>2.6720429024721546E-3</v>
      </c>
      <c r="R292" s="14"/>
      <c r="S292" s="15">
        <v>92040.022135807463</v>
      </c>
      <c r="T292" s="148"/>
    </row>
    <row r="293" spans="1:20" x14ac:dyDescent="0.25">
      <c r="A293" s="11">
        <v>937</v>
      </c>
      <c r="C293" s="12" t="s">
        <v>311</v>
      </c>
      <c r="D293" s="12"/>
      <c r="E293" s="158">
        <v>3.8349793955366664E-4</v>
      </c>
      <c r="F293" s="12"/>
      <c r="G293" s="160">
        <v>14205</v>
      </c>
      <c r="H293" s="9"/>
      <c r="I293" s="14">
        <v>3.8982774501428836E-4</v>
      </c>
      <c r="J293"/>
      <c r="K293" s="147">
        <v>11267</v>
      </c>
      <c r="L293" s="9"/>
      <c r="M293" s="14">
        <v>4.0120813617501615E-4</v>
      </c>
      <c r="N293"/>
      <c r="O293" s="147">
        <v>16588.330153717339</v>
      </c>
      <c r="P293" s="9"/>
      <c r="Q293" s="14">
        <v>3.8773941691079219E-4</v>
      </c>
      <c r="R293" s="14"/>
      <c r="S293" s="15">
        <v>13355.902512783958</v>
      </c>
      <c r="T293" s="148"/>
    </row>
    <row r="294" spans="1:20" x14ac:dyDescent="0.25">
      <c r="A294" s="11">
        <v>938</v>
      </c>
      <c r="C294" s="12" t="s">
        <v>312</v>
      </c>
      <c r="D294" s="12"/>
      <c r="E294" s="158">
        <v>1.3881535605833923E-4</v>
      </c>
      <c r="F294" s="12"/>
      <c r="G294" s="160">
        <v>5142</v>
      </c>
      <c r="H294" s="9"/>
      <c r="I294" s="14">
        <v>1.4122060758465962E-4</v>
      </c>
      <c r="J294"/>
      <c r="K294" s="147">
        <v>4082</v>
      </c>
      <c r="L294" s="9"/>
      <c r="M294" s="14">
        <v>1.3142860381980763E-4</v>
      </c>
      <c r="N294"/>
      <c r="O294" s="147">
        <v>5434.0400286748918</v>
      </c>
      <c r="P294" s="9"/>
      <c r="Q294" s="14">
        <v>1.2036586201949905E-4</v>
      </c>
      <c r="R294" s="14"/>
      <c r="S294" s="15">
        <v>4146.0698832419621</v>
      </c>
      <c r="T294" s="148"/>
    </row>
    <row r="295" spans="1:20" x14ac:dyDescent="0.25">
      <c r="A295" s="11">
        <v>942</v>
      </c>
      <c r="C295" s="12" t="s">
        <v>313</v>
      </c>
      <c r="D295" s="12"/>
      <c r="E295" s="158">
        <v>3.0643463744989703E-4</v>
      </c>
      <c r="F295" s="12"/>
      <c r="G295" s="160">
        <v>11350</v>
      </c>
      <c r="H295" s="9"/>
      <c r="I295" s="14">
        <v>3.4533094339864688E-4</v>
      </c>
      <c r="J295"/>
      <c r="K295" s="147">
        <v>9981</v>
      </c>
      <c r="L295" s="9"/>
      <c r="M295" s="14">
        <v>3.832868984829657E-4</v>
      </c>
      <c r="N295"/>
      <c r="O295" s="147">
        <v>15847.359617991975</v>
      </c>
      <c r="P295" s="9"/>
      <c r="Q295" s="14">
        <v>3.9638001070072573E-4</v>
      </c>
      <c r="R295" s="14"/>
      <c r="S295" s="15">
        <v>13653.532630532522</v>
      </c>
      <c r="T295" s="148"/>
    </row>
    <row r="296" spans="1:20" x14ac:dyDescent="0.25">
      <c r="A296" s="11">
        <v>946</v>
      </c>
      <c r="C296" s="12" t="s">
        <v>314</v>
      </c>
      <c r="D296" s="12"/>
      <c r="E296" s="158">
        <v>0</v>
      </c>
      <c r="F296" s="12"/>
      <c r="G296" s="160">
        <v>0</v>
      </c>
      <c r="H296" s="9"/>
      <c r="I296" s="14">
        <v>0</v>
      </c>
      <c r="J296"/>
      <c r="K296" s="147">
        <v>0</v>
      </c>
      <c r="L296" s="9"/>
      <c r="M296" s="14">
        <v>0</v>
      </c>
      <c r="N296"/>
      <c r="O296" s="147">
        <v>0</v>
      </c>
      <c r="P296" s="9"/>
      <c r="Q296" s="14">
        <v>0</v>
      </c>
      <c r="R296" s="14"/>
      <c r="S296" s="15">
        <v>0</v>
      </c>
      <c r="T296" s="148"/>
    </row>
    <row r="297" spans="1:20" x14ac:dyDescent="0.25">
      <c r="A297" s="11">
        <v>948</v>
      </c>
      <c r="C297" s="12" t="s">
        <v>315</v>
      </c>
      <c r="D297" s="12"/>
      <c r="E297" s="158">
        <v>2.1477515230771999E-4</v>
      </c>
      <c r="F297" s="12"/>
      <c r="G297" s="160">
        <v>7955</v>
      </c>
      <c r="H297" s="9"/>
      <c r="I297" s="14">
        <v>2.2980400945775656E-4</v>
      </c>
      <c r="J297"/>
      <c r="K297" s="147">
        <v>6642</v>
      </c>
      <c r="L297" s="9"/>
      <c r="M297" s="14">
        <v>2.3597667840399045E-4</v>
      </c>
      <c r="N297"/>
      <c r="O297" s="147">
        <v>9756.6791323379275</v>
      </c>
      <c r="P297" s="9"/>
      <c r="Q297" s="14">
        <v>2.4948991627185573E-4</v>
      </c>
      <c r="R297" s="14"/>
      <c r="S297" s="15">
        <v>8593.8206288069323</v>
      </c>
      <c r="T297" s="148"/>
    </row>
    <row r="298" spans="1:20" x14ac:dyDescent="0.25">
      <c r="A298" s="11">
        <v>957</v>
      </c>
      <c r="C298" s="12" t="s">
        <v>316</v>
      </c>
      <c r="D298" s="12"/>
      <c r="E298" s="158">
        <v>7.8761581741901694E-5</v>
      </c>
      <c r="F298" s="12"/>
      <c r="G298" s="160">
        <v>2917</v>
      </c>
      <c r="H298" s="9"/>
      <c r="I298" s="14">
        <v>7.3512269115089029E-5</v>
      </c>
      <c r="J298"/>
      <c r="K298" s="147">
        <v>2125</v>
      </c>
      <c r="L298" s="9"/>
      <c r="M298" s="14">
        <v>7.1733618524734861E-5</v>
      </c>
      <c r="N298"/>
      <c r="O298" s="147">
        <v>2965.8943573617771</v>
      </c>
      <c r="P298" s="9"/>
      <c r="Q298" s="14">
        <v>5.9587709382654036E-5</v>
      </c>
      <c r="R298" s="14"/>
      <c r="S298" s="15">
        <v>2052.5321975659008</v>
      </c>
      <c r="T298" s="148"/>
    </row>
    <row r="299" spans="1:20" x14ac:dyDescent="0.25">
      <c r="A299" s="11">
        <v>960</v>
      </c>
      <c r="C299" s="12" t="s">
        <v>317</v>
      </c>
      <c r="D299" s="12"/>
      <c r="E299" s="158">
        <v>7.4297019259856906E-4</v>
      </c>
      <c r="F299" s="12"/>
      <c r="G299" s="160">
        <v>27519</v>
      </c>
      <c r="H299" s="9"/>
      <c r="I299" s="14">
        <v>7.8624717471093822E-4</v>
      </c>
      <c r="J299"/>
      <c r="K299" s="147">
        <v>22725</v>
      </c>
      <c r="L299" s="9"/>
      <c r="M299" s="14">
        <v>7.8020165366347091E-4</v>
      </c>
      <c r="N299"/>
      <c r="O299" s="147">
        <v>32258.175870591476</v>
      </c>
      <c r="P299" s="9"/>
      <c r="Q299" s="14">
        <v>7.5420990232059339E-4</v>
      </c>
      <c r="R299" s="14"/>
      <c r="S299" s="15">
        <v>25979.184705607848</v>
      </c>
      <c r="T299" s="148"/>
    </row>
    <row r="300" spans="1:20" x14ac:dyDescent="0.25">
      <c r="A300" s="11">
        <v>961</v>
      </c>
      <c r="C300" s="12" t="s">
        <v>318</v>
      </c>
      <c r="D300" s="12"/>
      <c r="E300" s="158">
        <v>8.6651189154741124E-4</v>
      </c>
      <c r="F300" s="12"/>
      <c r="G300" s="160">
        <v>32095</v>
      </c>
      <c r="H300" s="9"/>
      <c r="I300" s="14">
        <v>8.072946901140286E-4</v>
      </c>
      <c r="J300"/>
      <c r="K300" s="147">
        <v>23333</v>
      </c>
      <c r="L300" s="9"/>
      <c r="M300" s="14">
        <v>8.2149491777926749E-4</v>
      </c>
      <c r="N300"/>
      <c r="O300" s="147">
        <v>33965.484961598238</v>
      </c>
      <c r="P300" s="9"/>
      <c r="Q300" s="14">
        <v>8.4064283002650148E-4</v>
      </c>
      <c r="R300" s="14"/>
      <c r="S300" s="15">
        <v>28956.415562176149</v>
      </c>
      <c r="T300" s="148"/>
    </row>
    <row r="301" spans="1:20" x14ac:dyDescent="0.25">
      <c r="A301" s="11">
        <v>962</v>
      </c>
      <c r="C301" s="12" t="s">
        <v>319</v>
      </c>
      <c r="D301" s="12"/>
      <c r="E301" s="158">
        <v>0</v>
      </c>
      <c r="F301" s="12"/>
      <c r="G301" s="160">
        <v>0</v>
      </c>
      <c r="H301" s="9"/>
      <c r="I301" s="14">
        <v>0</v>
      </c>
      <c r="J301"/>
      <c r="K301" s="147">
        <v>0</v>
      </c>
      <c r="L301" s="9"/>
      <c r="M301" s="14">
        <v>0</v>
      </c>
      <c r="N301"/>
      <c r="O301" s="147">
        <v>0</v>
      </c>
      <c r="P301" s="9"/>
      <c r="Q301" s="14">
        <v>0</v>
      </c>
      <c r="R301" s="14"/>
      <c r="S301" s="15">
        <v>0</v>
      </c>
      <c r="T301" s="148"/>
    </row>
    <row r="302" spans="1:20" x14ac:dyDescent="0.25">
      <c r="A302" s="11">
        <v>963</v>
      </c>
      <c r="C302" s="12" t="s">
        <v>320</v>
      </c>
      <c r="D302" s="12"/>
      <c r="E302" s="158">
        <v>0</v>
      </c>
      <c r="F302" s="12"/>
      <c r="G302" s="160">
        <v>0</v>
      </c>
      <c r="H302" s="9"/>
      <c r="I302" s="14">
        <v>0</v>
      </c>
      <c r="J302"/>
      <c r="K302" s="147">
        <v>0</v>
      </c>
      <c r="L302" s="9"/>
      <c r="M302" s="14">
        <v>0</v>
      </c>
      <c r="N302"/>
      <c r="O302" s="147">
        <v>0</v>
      </c>
      <c r="P302" s="9"/>
      <c r="Q302" s="14">
        <v>0</v>
      </c>
      <c r="R302" s="14"/>
      <c r="S302" s="15">
        <v>0</v>
      </c>
      <c r="T302" s="148"/>
    </row>
    <row r="303" spans="1:20" x14ac:dyDescent="0.25">
      <c r="A303" s="11">
        <v>964</v>
      </c>
      <c r="C303" s="12" t="s">
        <v>321</v>
      </c>
      <c r="D303" s="12"/>
      <c r="E303" s="158">
        <v>0</v>
      </c>
      <c r="F303" s="12"/>
      <c r="G303" s="160">
        <v>0</v>
      </c>
      <c r="H303" s="9"/>
      <c r="I303" s="14">
        <v>0</v>
      </c>
      <c r="J303"/>
      <c r="K303" s="147">
        <v>0</v>
      </c>
      <c r="L303" s="9"/>
      <c r="M303" s="14">
        <v>0</v>
      </c>
      <c r="N303"/>
      <c r="O303" s="147">
        <v>0</v>
      </c>
      <c r="P303" s="9"/>
      <c r="Q303" s="14">
        <v>0</v>
      </c>
      <c r="R303" s="14"/>
      <c r="S303" s="15">
        <v>0</v>
      </c>
      <c r="T303" s="148"/>
    </row>
    <row r="304" spans="1:20" x14ac:dyDescent="0.25">
      <c r="A304" s="11">
        <v>968</v>
      </c>
      <c r="C304" s="12" t="s">
        <v>322</v>
      </c>
      <c r="D304" s="12"/>
      <c r="E304" s="158">
        <v>0</v>
      </c>
      <c r="F304" s="12"/>
      <c r="G304" s="160">
        <v>0</v>
      </c>
      <c r="H304" s="9"/>
      <c r="I304" s="14">
        <v>0</v>
      </c>
      <c r="J304"/>
      <c r="K304" s="147">
        <v>0</v>
      </c>
      <c r="L304" s="9"/>
      <c r="M304" s="14">
        <v>0</v>
      </c>
      <c r="N304"/>
      <c r="O304" s="147">
        <v>0</v>
      </c>
      <c r="P304" s="9"/>
      <c r="Q304" s="14">
        <v>0</v>
      </c>
      <c r="R304" s="14"/>
      <c r="S304" s="15">
        <v>0</v>
      </c>
      <c r="T304" s="148"/>
    </row>
    <row r="305" spans="1:20" x14ac:dyDescent="0.25">
      <c r="A305" s="11">
        <v>972</v>
      </c>
      <c r="C305" s="12" t="s">
        <v>323</v>
      </c>
      <c r="D305" s="12"/>
      <c r="E305" s="158">
        <v>0</v>
      </c>
      <c r="F305" s="12"/>
      <c r="G305" s="160">
        <v>0</v>
      </c>
      <c r="H305" s="9"/>
      <c r="I305" s="14">
        <v>0</v>
      </c>
      <c r="J305"/>
      <c r="K305" s="147">
        <v>0</v>
      </c>
      <c r="L305" s="9"/>
      <c r="M305" s="14">
        <v>0</v>
      </c>
      <c r="N305"/>
      <c r="O305" s="147">
        <v>0</v>
      </c>
      <c r="P305" s="9"/>
      <c r="Q305" s="14">
        <v>0</v>
      </c>
      <c r="R305" s="14"/>
      <c r="S305" s="15">
        <v>0</v>
      </c>
      <c r="T305" s="148"/>
    </row>
    <row r="306" spans="1:20" x14ac:dyDescent="0.25">
      <c r="A306" s="11">
        <v>980</v>
      </c>
      <c r="C306" s="12" t="s">
        <v>324</v>
      </c>
      <c r="D306" s="12"/>
      <c r="E306" s="158">
        <v>0</v>
      </c>
      <c r="F306" s="12"/>
      <c r="G306" s="160">
        <v>0</v>
      </c>
      <c r="H306" s="9"/>
      <c r="I306" s="14">
        <v>0</v>
      </c>
      <c r="J306"/>
      <c r="K306" s="147">
        <v>0</v>
      </c>
      <c r="L306" s="9"/>
      <c r="M306" s="14">
        <v>0</v>
      </c>
      <c r="N306"/>
      <c r="O306" s="147">
        <v>0</v>
      </c>
      <c r="P306" s="9"/>
      <c r="Q306" s="14">
        <v>0</v>
      </c>
      <c r="R306" s="14"/>
      <c r="S306" s="15">
        <v>0</v>
      </c>
      <c r="T306" s="148"/>
    </row>
    <row r="307" spans="1:20" x14ac:dyDescent="0.25">
      <c r="A307" s="11">
        <v>986</v>
      </c>
      <c r="C307" s="12" t="s">
        <v>325</v>
      </c>
      <c r="D307" s="12"/>
      <c r="E307" s="158">
        <v>0</v>
      </c>
      <c r="F307" s="12"/>
      <c r="G307" s="160">
        <v>0</v>
      </c>
      <c r="H307" s="9"/>
      <c r="I307" s="14">
        <v>0</v>
      </c>
      <c r="J307"/>
      <c r="K307" s="147">
        <v>0</v>
      </c>
      <c r="L307" s="9"/>
      <c r="M307" s="14">
        <v>0</v>
      </c>
      <c r="N307"/>
      <c r="O307" s="147">
        <v>0</v>
      </c>
      <c r="P307" s="9"/>
      <c r="Q307" s="14">
        <v>0</v>
      </c>
      <c r="R307" s="14"/>
      <c r="S307" s="15">
        <v>0</v>
      </c>
      <c r="T307" s="148"/>
    </row>
    <row r="308" spans="1:20" x14ac:dyDescent="0.25">
      <c r="A308" s="11">
        <v>989</v>
      </c>
      <c r="C308" s="12" t="s">
        <v>326</v>
      </c>
      <c r="D308" s="12"/>
      <c r="E308" s="158">
        <v>0</v>
      </c>
      <c r="F308" s="12"/>
      <c r="G308" s="160">
        <v>0</v>
      </c>
      <c r="H308" s="9"/>
      <c r="I308" s="14">
        <v>0</v>
      </c>
      <c r="J308"/>
      <c r="K308" s="147">
        <v>0</v>
      </c>
      <c r="L308" s="9"/>
      <c r="M308" s="14">
        <v>0</v>
      </c>
      <c r="N308"/>
      <c r="O308" s="147">
        <v>0</v>
      </c>
      <c r="P308" s="9"/>
      <c r="Q308" s="14">
        <v>0</v>
      </c>
      <c r="R308" s="14"/>
      <c r="S308" s="15">
        <v>0</v>
      </c>
      <c r="T308" s="148"/>
    </row>
    <row r="309" spans="1:20" x14ac:dyDescent="0.25">
      <c r="A309" s="11">
        <v>992</v>
      </c>
      <c r="C309" s="12" t="s">
        <v>327</v>
      </c>
      <c r="D309" s="12"/>
      <c r="E309" s="158">
        <v>0</v>
      </c>
      <c r="F309" s="12"/>
      <c r="G309" s="160">
        <v>0</v>
      </c>
      <c r="H309" s="9"/>
      <c r="I309" s="14">
        <v>0</v>
      </c>
      <c r="J309"/>
      <c r="K309" s="147">
        <v>0</v>
      </c>
      <c r="L309" s="9"/>
      <c r="M309" s="14">
        <v>0</v>
      </c>
      <c r="N309"/>
      <c r="O309" s="147">
        <v>0</v>
      </c>
      <c r="P309" s="9"/>
      <c r="Q309" s="14">
        <v>0</v>
      </c>
      <c r="R309" s="14"/>
      <c r="S309" s="15">
        <v>0</v>
      </c>
      <c r="T309" s="148"/>
    </row>
    <row r="310" spans="1:20" x14ac:dyDescent="0.25">
      <c r="A310" s="11">
        <v>993</v>
      </c>
      <c r="C310" s="12" t="s">
        <v>328</v>
      </c>
      <c r="D310" s="12"/>
      <c r="E310" s="158">
        <v>0</v>
      </c>
      <c r="F310" s="12"/>
      <c r="G310" s="160">
        <v>0</v>
      </c>
      <c r="H310" s="9"/>
      <c r="I310" s="14">
        <v>0</v>
      </c>
      <c r="J310"/>
      <c r="K310" s="147">
        <v>0</v>
      </c>
      <c r="L310" s="9"/>
      <c r="M310" s="14">
        <v>0</v>
      </c>
      <c r="N310"/>
      <c r="O310" s="147">
        <v>0</v>
      </c>
      <c r="P310" s="9"/>
      <c r="Q310" s="14">
        <v>0</v>
      </c>
      <c r="R310" s="14"/>
      <c r="S310" s="15">
        <v>0</v>
      </c>
      <c r="T310" s="148"/>
    </row>
    <row r="311" spans="1:20" x14ac:dyDescent="0.25">
      <c r="A311" s="11">
        <v>995</v>
      </c>
      <c r="C311" s="12" t="s">
        <v>329</v>
      </c>
      <c r="D311" s="12"/>
      <c r="E311" s="158">
        <v>0</v>
      </c>
      <c r="F311" s="12"/>
      <c r="G311" s="160">
        <v>0</v>
      </c>
      <c r="H311" s="9"/>
      <c r="I311" s="14">
        <v>0</v>
      </c>
      <c r="J311"/>
      <c r="K311" s="147">
        <v>0</v>
      </c>
      <c r="L311" s="9"/>
      <c r="M311" s="14">
        <v>0</v>
      </c>
      <c r="N311"/>
      <c r="O311" s="147">
        <v>0</v>
      </c>
      <c r="P311" s="9"/>
      <c r="Q311" s="14">
        <v>0</v>
      </c>
      <c r="R311" s="14"/>
      <c r="S311" s="15">
        <v>0</v>
      </c>
      <c r="T311" s="148"/>
    </row>
    <row r="312" spans="1:20" x14ac:dyDescent="0.25">
      <c r="A312" s="11">
        <v>999</v>
      </c>
      <c r="C312" s="12" t="s">
        <v>330</v>
      </c>
      <c r="D312" s="12"/>
      <c r="E312" s="158">
        <v>1.1935810025110105E-2</v>
      </c>
      <c r="F312" s="12"/>
      <c r="G312" s="160">
        <v>442097</v>
      </c>
      <c r="H312" s="9"/>
      <c r="I312" s="18">
        <v>1.1734723176793804E-2</v>
      </c>
      <c r="J312"/>
      <c r="K312" s="147">
        <v>339169</v>
      </c>
      <c r="L312" s="9"/>
      <c r="M312" s="18">
        <v>1.1471092859550116E-2</v>
      </c>
      <c r="N312"/>
      <c r="O312" s="147">
        <v>474283.1922410457</v>
      </c>
      <c r="P312" s="9"/>
      <c r="Q312" s="18">
        <v>1.1123485380492201E-2</v>
      </c>
      <c r="R312" s="149"/>
      <c r="S312" s="17">
        <v>383154.71645332308</v>
      </c>
      <c r="T312" s="148"/>
    </row>
    <row r="313" spans="1:20" x14ac:dyDescent="0.25">
      <c r="C313" s="9"/>
      <c r="D313" s="9"/>
      <c r="E313" s="159"/>
      <c r="F313" s="9"/>
      <c r="G313" s="9"/>
      <c r="I313" s="21"/>
      <c r="J313"/>
      <c r="K313" s="150"/>
      <c r="L313" s="2"/>
      <c r="M313" s="21"/>
      <c r="N313"/>
      <c r="O313" s="150"/>
      <c r="P313" s="2"/>
      <c r="Q313" s="21"/>
      <c r="R313" s="21"/>
      <c r="S313" s="2"/>
    </row>
    <row r="314" spans="1:20" ht="15.75" thickBot="1" x14ac:dyDescent="0.3">
      <c r="A314" s="4" t="s">
        <v>331</v>
      </c>
      <c r="E314" s="24">
        <f t="shared" ref="E314:G314" si="0">+SUM(E6:E312)</f>
        <v>0.99999999999999967</v>
      </c>
      <c r="F314">
        <f t="shared" si="0"/>
        <v>0</v>
      </c>
      <c r="G314" s="151">
        <f t="shared" si="0"/>
        <v>37039565</v>
      </c>
      <c r="H314" s="24"/>
      <c r="I314" s="24">
        <f>+SUM(I6:I312)</f>
        <v>1</v>
      </c>
      <c r="J314"/>
      <c r="K314" s="151">
        <f>SUM(K6:K312)</f>
        <v>28903008</v>
      </c>
      <c r="L314" s="23"/>
      <c r="M314" s="24">
        <f>+SUM(M6:M312)</f>
        <v>1</v>
      </c>
      <c r="N314"/>
      <c r="O314" s="151">
        <f>SUM(O6:O312)</f>
        <v>41345946.549999982</v>
      </c>
      <c r="P314" s="23"/>
      <c r="Q314" s="24">
        <f>+SUM(Q6:Q312)</f>
        <v>1</v>
      </c>
      <c r="R314" s="152"/>
      <c r="S314" s="22">
        <f>SUM(S6:S312)</f>
        <v>34445562.999999993</v>
      </c>
      <c r="T314" s="153"/>
    </row>
    <row r="315" spans="1:20" ht="15.75" thickTop="1" x14ac:dyDescent="0.25">
      <c r="I315" s="25"/>
      <c r="M315" s="25"/>
      <c r="S315" s="154"/>
    </row>
    <row r="318" spans="1:20" x14ac:dyDescent="0.25">
      <c r="I318" s="155"/>
      <c r="M318" s="155"/>
    </row>
    <row r="319" spans="1:20" x14ac:dyDescent="0.25">
      <c r="I319" s="155"/>
      <c r="M319" s="155"/>
    </row>
    <row r="320" spans="1:20" x14ac:dyDescent="0.25">
      <c r="I320" s="155"/>
      <c r="M320" s="155"/>
    </row>
  </sheetData>
  <sheetProtection password="EE0B" sheet="1" objects="1" scenarios="1"/>
  <mergeCells count="4">
    <mergeCell ref="E2:G2"/>
    <mergeCell ref="I2:K2"/>
    <mergeCell ref="M2:O2"/>
    <mergeCell ref="Q2:S2"/>
  </mergeCells>
  <pageMargins left="0.7" right="0.7" top="0.75" bottom="0.75" header="0.3" footer="0.3"/>
  <pageSetup scale="6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JE template</vt:lpstr>
      <vt:lpstr>A Employer Allocation - No 158</vt:lpstr>
      <vt:lpstr>B OPEB Expense</vt:lpstr>
      <vt:lpstr>C Liability Recon</vt:lpstr>
      <vt:lpstr>D Net Liab Recon</vt:lpstr>
      <vt:lpstr>E Deferred InOutFlows</vt:lpstr>
      <vt:lpstr>F Schedule of Def InOut</vt:lpstr>
      <vt:lpstr>G Proportionate Share</vt:lpstr>
      <vt:lpstr>H Schedule of Benefit Pmt</vt:lpstr>
      <vt:lpstr>I PY Deferred InOutFlows</vt:lpstr>
      <vt:lpstr>'H Schedule of Benefit Pmt'!Print_Titles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Kadlubek</dc:creator>
  <cp:lastModifiedBy>VITA Program</cp:lastModifiedBy>
  <cp:lastPrinted>2021-04-19T13:42:26Z</cp:lastPrinted>
  <dcterms:created xsi:type="dcterms:W3CDTF">2019-07-30T19:18:59Z</dcterms:created>
  <dcterms:modified xsi:type="dcterms:W3CDTF">2021-08-16T11:34:30Z</dcterms:modified>
</cp:coreProperties>
</file>