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Year End Attachments &amp; Info\FY20 CAFR\FY20 GASB 75\New folder\"/>
    </mc:Choice>
  </mc:AlternateContent>
  <bookViews>
    <workbookView xWindow="0" yWindow="0" windowWidth="24000" windowHeight="9000"/>
  </bookViews>
  <sheets>
    <sheet name="JE template" sheetId="8" r:id="rId1"/>
    <sheet name="A Employer Allocation - No 158" sheetId="1" r:id="rId2"/>
    <sheet name="B OPEB Expense" sheetId="2" r:id="rId3"/>
    <sheet name="C Liability Recon" sheetId="3" r:id="rId4"/>
    <sheet name="D Net Liab Recon" sheetId="4" r:id="rId5"/>
    <sheet name="E Deferred InOutFlows" sheetId="5" r:id="rId6"/>
    <sheet name="F Schedule of Def InOut" sheetId="6" r:id="rId7"/>
    <sheet name="G Proportionate Share" sheetId="7" r:id="rId8"/>
    <sheet name="H Schedule of Benefit Pmt" sheetId="9" r:id="rId9"/>
    <sheet name="I PY Deferred InOutFlows" sheetId="10" r:id="rId10"/>
  </sheets>
  <externalReferences>
    <externalReference r:id="rId11"/>
    <externalReference r:id="rId12"/>
  </externalReferences>
  <definedNames>
    <definedName name="_xlnm._FilterDatabase" localSheetId="1" hidden="1">'A Employer Allocation - No 158'!$A$5:$Y$312</definedName>
    <definedName name="_xlnm._FilterDatabase" localSheetId="2" hidden="1">'B OPEB Expense'!$A$3:$R$310</definedName>
    <definedName name="_xlnm._FilterDatabase" localSheetId="3" hidden="1">'C Liability Recon'!$A$4:$AI$311</definedName>
    <definedName name="_xlnm._FilterDatabase" localSheetId="5" hidden="1">'E Deferred InOutFlows'!$A$12:$W$319</definedName>
    <definedName name="AveFutWorkLife" localSheetId="8">'[1]Current Year Input'!$B$31</definedName>
    <definedName name="AveFutWorkLife">'[2]Current Year Input'!$B$31</definedName>
    <definedName name="DR" localSheetId="8">'[1]Current Year Input'!$B$8</definedName>
    <definedName name="DR">'[2]Current Year Input'!$B$8</definedName>
    <definedName name="ERContrib">'[2]Current Year Input'!$B$13</definedName>
    <definedName name="Expense" localSheetId="8">'[1]Current Year Input'!$B$14</definedName>
    <definedName name="Expense">'[2]Current Year Input'!$B$14</definedName>
    <definedName name="fy" localSheetId="8">#REF!</definedName>
    <definedName name="fy" localSheetId="0">#REF!</definedName>
    <definedName name="fy">#REF!</definedName>
    <definedName name="JE" localSheetId="8">#REF!</definedName>
    <definedName name="JE">#REF!</definedName>
    <definedName name="MeasDt">'[2]Current Year Input'!$B$4</definedName>
    <definedName name="MVA" localSheetId="8">'[1]Current Year Input'!$B$16</definedName>
    <definedName name="MVA">'[2]Current Year Input'!$B$16</definedName>
    <definedName name="_xlnm.Print_Titles" localSheetId="8">'H Schedule of Benefit Pmt'!$1:$4</definedName>
    <definedName name="_xlnm.Print_Titles" localSheetId="9">'I PY Deferred InOutFlows'!$1:$12</definedName>
    <definedName name="TOL" localSheetId="8">'[1]Current Year Input'!$B$15</definedName>
    <definedName name="TOL">'[2]Current Year Input'!$B$15</definedName>
    <definedName name="TOL.py" localSheetId="8">'[1]Current Year Input'!$B$12</definedName>
    <definedName name="TOL.py">'[2]Current Year Input'!$B$12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6" i="8" l="1"/>
  <c r="I57" i="8" s="1"/>
  <c r="E56" i="8"/>
  <c r="F57" i="8" s="1"/>
  <c r="I43" i="8"/>
  <c r="I42" i="8"/>
  <c r="H41" i="8"/>
  <c r="H40" i="8"/>
  <c r="F43" i="8"/>
  <c r="F42" i="8"/>
  <c r="O15" i="8" s="1"/>
  <c r="E41" i="8"/>
  <c r="N13" i="8" s="1"/>
  <c r="E40" i="8"/>
  <c r="N12" i="8" s="1"/>
  <c r="H29" i="8"/>
  <c r="E29" i="8"/>
  <c r="F30" i="8" s="1"/>
  <c r="E20" i="8"/>
  <c r="H20" i="8"/>
  <c r="I13" i="8"/>
  <c r="H12" i="8"/>
  <c r="H11" i="8"/>
  <c r="F13" i="8"/>
  <c r="O14" i="8" s="1"/>
  <c r="E12" i="8"/>
  <c r="E11" i="8"/>
  <c r="C3" i="8"/>
  <c r="O314" i="9"/>
  <c r="M314" i="9"/>
  <c r="K314" i="9"/>
  <c r="I314" i="9"/>
  <c r="G314" i="9"/>
  <c r="E314" i="9"/>
  <c r="H54" i="8"/>
  <c r="H37" i="8"/>
  <c r="H27" i="8"/>
  <c r="N11" i="8"/>
  <c r="N10" i="8"/>
  <c r="H9" i="8"/>
  <c r="F45" i="8" l="1"/>
  <c r="E19" i="8"/>
  <c r="E18" i="8"/>
  <c r="H15" i="8"/>
  <c r="I14" i="8" s="1"/>
  <c r="H39" i="8" s="1"/>
  <c r="H46" i="8" s="1"/>
  <c r="E15" i="8"/>
  <c r="F14" i="8" s="1"/>
  <c r="E39" i="8" s="1"/>
  <c r="E46" i="8" s="1"/>
  <c r="N18" i="8"/>
  <c r="O17" i="8" s="1"/>
  <c r="O18" i="8" s="1"/>
  <c r="H18" i="8"/>
  <c r="I45" i="8"/>
  <c r="H19" i="8"/>
  <c r="I30" i="8"/>
  <c r="I44" i="8" l="1"/>
  <c r="I47" i="8" s="1"/>
  <c r="F44" i="8"/>
  <c r="F47" i="8" s="1"/>
  <c r="I15" i="8"/>
  <c r="F15" i="8"/>
  <c r="I46" i="8" l="1"/>
  <c r="F46" i="8"/>
</calcChain>
</file>

<file path=xl/comments1.xml><?xml version="1.0" encoding="utf-8"?>
<comments xmlns="http://schemas.openxmlformats.org/spreadsheetml/2006/main">
  <authors>
    <author>VITA Program</author>
  </authors>
  <commentList>
    <comment ref="E18" authorId="0" shapeId="0">
      <text>
        <r>
          <rPr>
            <b/>
            <sz val="9"/>
            <color indexed="81"/>
            <rFont val="Tahoma"/>
            <family val="2"/>
          </rPr>
          <t xml:space="preserve">DHRM:  
</t>
        </r>
        <r>
          <rPr>
            <sz val="9"/>
            <color indexed="81"/>
            <rFont val="Tahoma"/>
            <family val="2"/>
          </rPr>
          <t>Amount differ because of rounding</t>
        </r>
        <r>
          <rPr>
            <sz val="9"/>
            <color indexed="81"/>
            <rFont val="Tahoma"/>
            <family val="2"/>
          </rPr>
          <t xml:space="preserve">
</t>
        </r>
      </text>
    </comment>
    <comment ref="H18" authorId="0" shapeId="0">
      <text>
        <r>
          <rPr>
            <b/>
            <sz val="9"/>
            <color indexed="81"/>
            <rFont val="Tahoma"/>
            <family val="2"/>
          </rPr>
          <t>DHRM:</t>
        </r>
        <r>
          <rPr>
            <sz val="9"/>
            <color indexed="81"/>
            <rFont val="Tahoma"/>
            <family val="2"/>
          </rPr>
          <t xml:space="preserve">
Amount differ because of rounding</t>
        </r>
      </text>
    </comment>
    <comment ref="F44" authorId="0" shapeId="0">
      <text>
        <r>
          <rPr>
            <b/>
            <sz val="9"/>
            <color indexed="81"/>
            <rFont val="Tahoma"/>
            <family val="2"/>
          </rPr>
          <t xml:space="preserve">DHRM:
</t>
        </r>
        <r>
          <rPr>
            <sz val="9"/>
            <color indexed="81"/>
            <rFont val="Tahoma"/>
            <family val="2"/>
          </rPr>
          <t xml:space="preserve">The amount will differ slightly because of rounding.
</t>
        </r>
      </text>
    </comment>
    <comment ref="I44" authorId="0" shapeId="0">
      <text>
        <r>
          <rPr>
            <b/>
            <sz val="9"/>
            <color indexed="81"/>
            <rFont val="Tahoma"/>
            <family val="2"/>
          </rPr>
          <t xml:space="preserve">DHRM:
</t>
        </r>
        <r>
          <rPr>
            <sz val="9"/>
            <color indexed="81"/>
            <rFont val="Tahoma"/>
            <family val="2"/>
          </rPr>
          <t>The amount will differ slightly because of rounding.</t>
        </r>
        <r>
          <rPr>
            <sz val="9"/>
            <color indexed="81"/>
            <rFont val="Tahoma"/>
            <family val="2"/>
          </rPr>
          <t xml:space="preserve">
</t>
        </r>
      </text>
    </comment>
  </commentList>
</comments>
</file>

<file path=xl/sharedStrings.xml><?xml version="1.0" encoding="utf-8"?>
<sst xmlns="http://schemas.openxmlformats.org/spreadsheetml/2006/main" count="3253" uniqueCount="484">
  <si>
    <t>Appendix A - Employer Allocations &amp; Sensitivity</t>
  </si>
  <si>
    <t>A</t>
  </si>
  <si>
    <t>B</t>
  </si>
  <si>
    <t>C</t>
  </si>
  <si>
    <t>D</t>
  </si>
  <si>
    <t>E</t>
  </si>
  <si>
    <t>F</t>
  </si>
  <si>
    <t>G</t>
  </si>
  <si>
    <t>H</t>
  </si>
  <si>
    <t>I</t>
  </si>
  <si>
    <t>J</t>
  </si>
  <si>
    <t>K</t>
  </si>
  <si>
    <t>L</t>
  </si>
  <si>
    <t>Employer</t>
  </si>
  <si>
    <t>Allocation</t>
  </si>
  <si>
    <t>Total OPEB</t>
  </si>
  <si>
    <t>Discount Rate</t>
  </si>
  <si>
    <t>Trend</t>
  </si>
  <si>
    <t>Employer #</t>
  </si>
  <si>
    <t>Contributions</t>
  </si>
  <si>
    <t>Percentage</t>
  </si>
  <si>
    <t>Liability</t>
  </si>
  <si>
    <t>Down</t>
  </si>
  <si>
    <t>Base</t>
  </si>
  <si>
    <t>Up</t>
  </si>
  <si>
    <t>VRS Retirees, Survivors, LTD Participants</t>
  </si>
  <si>
    <t>Non-Annuitant Survivors, Extended Coverage</t>
  </si>
  <si>
    <t>ORP Retirees, Survivors, LTD Participants</t>
  </si>
  <si>
    <t>Various TLC Govt Groups</t>
  </si>
  <si>
    <t>Various TLC School Groups</t>
  </si>
  <si>
    <t>POTOMAC RIVER FISHERIES</t>
  </si>
  <si>
    <t>New River Valley Emergency Communications</t>
  </si>
  <si>
    <t xml:space="preserve">Senate of Virginia            </t>
  </si>
  <si>
    <t xml:space="preserve">Virginia House of Delegates   </t>
  </si>
  <si>
    <t>Leg Dept Reversion Clear Acct</t>
  </si>
  <si>
    <t>Magistrates</t>
  </si>
  <si>
    <t>Div of Legislative Services</t>
  </si>
  <si>
    <t>Div of Legislative Auto Sys</t>
  </si>
  <si>
    <t>Joint Leg Audit &amp; Review Comm</t>
  </si>
  <si>
    <t>Supreme Court of Virginia</t>
  </si>
  <si>
    <t>Judicial Inquiry And Rev Comm</t>
  </si>
  <si>
    <t>Circuit Courts</t>
  </si>
  <si>
    <t>General District Courts</t>
  </si>
  <si>
    <t>Juv and Dom Relations Dist Crt</t>
  </si>
  <si>
    <t>Combined District Courts</t>
  </si>
  <si>
    <t>Virginia State Bar</t>
  </si>
  <si>
    <t>Lieutenant Governor</t>
  </si>
  <si>
    <t>Office of the Governor</t>
  </si>
  <si>
    <t>Dept of Planning and Budget</t>
  </si>
  <si>
    <t>Dept of Military Affairs</t>
  </si>
  <si>
    <t xml:space="preserve">Governors Comm on Govt Reform </t>
  </si>
  <si>
    <t>Court of Appeals of Virginia</t>
  </si>
  <si>
    <t>Gov Comm on Champion Schools</t>
  </si>
  <si>
    <t xml:space="preserve">Dept of Emergency Management  </t>
  </si>
  <si>
    <t xml:space="preserve">Virginia Veterans Care Center </t>
  </si>
  <si>
    <t>Dept of Human Resource Mgmt</t>
  </si>
  <si>
    <t>Dept of Veterans Affairs</t>
  </si>
  <si>
    <t>State Board of Elections</t>
  </si>
  <si>
    <t>Auditor of Public Accounts</t>
  </si>
  <si>
    <t>Va Inform Providers Net Auth</t>
  </si>
  <si>
    <t xml:space="preserve">Va Information Technologies   </t>
  </si>
  <si>
    <t>Dept of Technology Planning</t>
  </si>
  <si>
    <t>Dept of Information Technology</t>
  </si>
  <si>
    <t>Dept of Criminal Justice Svcs</t>
  </si>
  <si>
    <t>Attorney General &amp; Dept of Law</t>
  </si>
  <si>
    <t xml:space="preserve">Virginia Crime Commission     </t>
  </si>
  <si>
    <t>Div of Debt Collection</t>
  </si>
  <si>
    <t>The Science Museum of Virginia</t>
  </si>
  <si>
    <t>Office State Inspector General</t>
  </si>
  <si>
    <t>Virginia Comm for the Arts</t>
  </si>
  <si>
    <t xml:space="preserve">Admin of Health Insurance     </t>
  </si>
  <si>
    <t xml:space="preserve">Dept of the St Internal Audit </t>
  </si>
  <si>
    <t>Dept of Accounts</t>
  </si>
  <si>
    <t>Dept of the Treasury</t>
  </si>
  <si>
    <t>Dept of Motor Vehicles</t>
  </si>
  <si>
    <t>Dept of State Police</t>
  </si>
  <si>
    <t>Compensation Board</t>
  </si>
  <si>
    <t>Va Crim Sentencing Commission</t>
  </si>
  <si>
    <t>Dept of Taxation</t>
  </si>
  <si>
    <t>Dept Accounts Transfer Payments</t>
  </si>
  <si>
    <t>Dept for the Aging</t>
  </si>
  <si>
    <t>Virginia Management Fellows Program Administration</t>
  </si>
  <si>
    <t>Dept of Housing and Comm Dev</t>
  </si>
  <si>
    <t>Secretary of the Commonwealth</t>
  </si>
  <si>
    <t xml:space="preserve">Commonwealth Competition Coun </t>
  </si>
  <si>
    <t xml:space="preserve">Human Rights Council          </t>
  </si>
  <si>
    <t>State Corporation Commission</t>
  </si>
  <si>
    <t>State Lottery Department</t>
  </si>
  <si>
    <t xml:space="preserve">Dept of Charitable Gaming     </t>
  </si>
  <si>
    <t>Virginia College Savings Plan</t>
  </si>
  <si>
    <t>Va Off Protection &amp; Advocacy</t>
  </si>
  <si>
    <t>Secretary of Administration</t>
  </si>
  <si>
    <t>Dept of Labor and Industry</t>
  </si>
  <si>
    <t>Virginia Employment Commission</t>
  </si>
  <si>
    <t>Secretary of Natural Resources</t>
  </si>
  <si>
    <t xml:space="preserve">Secretary of Technology       </t>
  </si>
  <si>
    <t>Secretary of Education</t>
  </si>
  <si>
    <t>Secretary of Transportation</t>
  </si>
  <si>
    <t>Secretary of Public Safety</t>
  </si>
  <si>
    <t>Sec of Health &amp; Human Resource</t>
  </si>
  <si>
    <t>Secretary of Finance</t>
  </si>
  <si>
    <t>Va Workers Compensation Comm</t>
  </si>
  <si>
    <t>Secretary of Commerce &amp; Trade</t>
  </si>
  <si>
    <t xml:space="preserve">Secretary of Agr and Forestry </t>
  </si>
  <si>
    <t>Dept of General Services</t>
  </si>
  <si>
    <t>Direct Aid to Public Education</t>
  </si>
  <si>
    <t>Dept Conservation &amp; Recreation</t>
  </si>
  <si>
    <t>Comp Srvs At-Risk Youth &amp; Family</t>
  </si>
  <si>
    <t>Dept of Education</t>
  </si>
  <si>
    <t xml:space="preserve">The Library of Virginia       </t>
  </si>
  <si>
    <t>Woodrow Wilson Rehab Center</t>
  </si>
  <si>
    <t>College of William and Mary</t>
  </si>
  <si>
    <t>VCU Health System Authority</t>
  </si>
  <si>
    <t>University of Virginia</t>
  </si>
  <si>
    <t>VPI &amp; State University</t>
  </si>
  <si>
    <t xml:space="preserve">UVA Medical Center            </t>
  </si>
  <si>
    <t>Virginia Military Institute</t>
  </si>
  <si>
    <t>Virginia State University</t>
  </si>
  <si>
    <t>Norfolk State University</t>
  </si>
  <si>
    <t xml:space="preserve">Longwood University           </t>
  </si>
  <si>
    <t xml:space="preserve">University of Mary Washington </t>
  </si>
  <si>
    <t>James Madison University</t>
  </si>
  <si>
    <t>Radford University</t>
  </si>
  <si>
    <t xml:space="preserve">Va Sch for Deaf/Blind         </t>
  </si>
  <si>
    <t>Va Sch for Deaf/Blind-Hampton</t>
  </si>
  <si>
    <t xml:space="preserve">Melchers-Monroe Memorials     </t>
  </si>
  <si>
    <t>Old Dominion University</t>
  </si>
  <si>
    <t>Dept of Professional &amp; Occ Reg</t>
  </si>
  <si>
    <t>Dept of Health Professions</t>
  </si>
  <si>
    <t>Board of Accountancy</t>
  </si>
  <si>
    <t xml:space="preserve">Coop Ext &amp; Agric Exp Station  </t>
  </si>
  <si>
    <t>VPI &amp; SU Research Department</t>
  </si>
  <si>
    <t>VPI &amp; SU Extension Department</t>
  </si>
  <si>
    <t>Dept of Minority Bus Enterpris</t>
  </si>
  <si>
    <t xml:space="preserve">Board of Bar Examiners        </t>
  </si>
  <si>
    <t>Cooper Ext &amp; Agric Res Service</t>
  </si>
  <si>
    <t>Virginia Commonwealth Univ</t>
  </si>
  <si>
    <t>Virginia Museum of Fine Arts</t>
  </si>
  <si>
    <t xml:space="preserve">Frontier Culture Museum of Va </t>
  </si>
  <si>
    <t>Richard Bland College</t>
  </si>
  <si>
    <t>Christopher Newport University</t>
  </si>
  <si>
    <t>St Council of Higher Education</t>
  </si>
  <si>
    <t xml:space="preserve">UVA College at Wise           </t>
  </si>
  <si>
    <t>George Mason University</t>
  </si>
  <si>
    <t>Virginia Community College Sys</t>
  </si>
  <si>
    <t>Dept f/Aging &amp; Rehab Services</t>
  </si>
  <si>
    <t>Va Rehab Center for the Blind</t>
  </si>
  <si>
    <t>Va Institute of Marine Science</t>
  </si>
  <si>
    <t>Va Community Coll Sys Utility</t>
  </si>
  <si>
    <t>New River Community College</t>
  </si>
  <si>
    <t>Southside Va Community College</t>
  </si>
  <si>
    <t xml:space="preserve">Paul D Camp Community College </t>
  </si>
  <si>
    <t>Rappahannock Community College</t>
  </si>
  <si>
    <t>Danville Community College</t>
  </si>
  <si>
    <t>Northern Va Community College</t>
  </si>
  <si>
    <t>Piedmont Va Community College</t>
  </si>
  <si>
    <t xml:space="preserve">J Sargeant Reynolds Comm Coll </t>
  </si>
  <si>
    <t>Eastern Shore Community Coll</t>
  </si>
  <si>
    <t xml:space="preserve">Patrick Henry Comm Coll       </t>
  </si>
  <si>
    <t>Va Western Community College</t>
  </si>
  <si>
    <t xml:space="preserve">Dabney S Lancaster Comm Coll  </t>
  </si>
  <si>
    <t>Wytheville Community College</t>
  </si>
  <si>
    <t>John Tyler Community College</t>
  </si>
  <si>
    <t>Blue Ridge Community College</t>
  </si>
  <si>
    <t>Central Va Community College</t>
  </si>
  <si>
    <t>Thomas Nelson Comm College</t>
  </si>
  <si>
    <t>Southwest Virginia Comm Coll</t>
  </si>
  <si>
    <t xml:space="preserve">Tidewater Community College   </t>
  </si>
  <si>
    <t>VA Highlands Community College</t>
  </si>
  <si>
    <t>Germanna Community College</t>
  </si>
  <si>
    <t>Lord Fairfax Community College</t>
  </si>
  <si>
    <t>Mountain Empire Community Coll</t>
  </si>
  <si>
    <t>Dept of Agri &amp; Cons Services</t>
  </si>
  <si>
    <t>State Milk Commission</t>
  </si>
  <si>
    <t>Va Economic Dev Partnership</t>
  </si>
  <si>
    <t>Va National Defense Industrial</t>
  </si>
  <si>
    <t xml:space="preserve">Chippokes Plantation Farm Fd  </t>
  </si>
  <si>
    <t xml:space="preserve">Virginia Tourism Authority    </t>
  </si>
  <si>
    <t>Dept of Business Assistance</t>
  </si>
  <si>
    <t xml:space="preserve">Off of Workforce Development  </t>
  </si>
  <si>
    <t>Virginia-Israel Advisory Board</t>
  </si>
  <si>
    <t>Dept Small Bus/Supplier Div</t>
  </si>
  <si>
    <t>Fort Monroe Authority</t>
  </si>
  <si>
    <t>Jamestown-Yorktown Commemor</t>
  </si>
  <si>
    <t>Marine Resources Commission</t>
  </si>
  <si>
    <t>Dept Game and Inland Fisheries</t>
  </si>
  <si>
    <t>Virginia Racing Commission</t>
  </si>
  <si>
    <t>Virginia Port Authority</t>
  </si>
  <si>
    <t>Chesapeake Bay Local Asst Dept</t>
  </si>
  <si>
    <t xml:space="preserve">Dept Mines Minerals &amp; Energy  </t>
  </si>
  <si>
    <t xml:space="preserve">Dept of Forestry              </t>
  </si>
  <si>
    <t>Comm on Va Alcohol Saf Act Pro</t>
  </si>
  <si>
    <t xml:space="preserve">Gunston Hall                  </t>
  </si>
  <si>
    <t>Dept of Historic Resources</t>
  </si>
  <si>
    <t>Jamestown-Yorktown Foundation</t>
  </si>
  <si>
    <t>Dept of Environmental Quality</t>
  </si>
  <si>
    <t>Gov Adv Cncl Self-Det &amp; Fed</t>
  </si>
  <si>
    <t xml:space="preserve">Govs Comm On Comp &amp; Equit Tax </t>
  </si>
  <si>
    <t xml:space="preserve">Govs Comm On Env Stewardship  </t>
  </si>
  <si>
    <t xml:space="preserve">Govs Comm on Phy Fitness &amp; Sp </t>
  </si>
  <si>
    <t>Secretary of Veterans Affairs and Homeland Security</t>
  </si>
  <si>
    <t>Dept of Transportation</t>
  </si>
  <si>
    <t>Central Garage</t>
  </si>
  <si>
    <t>Dept of Rail &amp; Public Trans</t>
  </si>
  <si>
    <t>Motor Vehicle Dealer Board</t>
  </si>
  <si>
    <t>BRD Towing and Recovery Operator</t>
  </si>
  <si>
    <t>Dept of Health</t>
  </si>
  <si>
    <t>Dept of Medical Asst Services</t>
  </si>
  <si>
    <t>Va Bd for People With Disabil</t>
  </si>
  <si>
    <t>Dept of Corrections</t>
  </si>
  <si>
    <t>Dept f/t Blind &amp; Vision Impair</t>
  </si>
  <si>
    <t>Central State Hospital</t>
  </si>
  <si>
    <t>Eastern State Hospital</t>
  </si>
  <si>
    <t>Southwestern Va Ment Hlth Inst</t>
  </si>
  <si>
    <t>Western State Hospital</t>
  </si>
  <si>
    <t>Central Virginia Training Ctr</t>
  </si>
  <si>
    <t xml:space="preserve">COV Center for Child &amp; Adoles </t>
  </si>
  <si>
    <t>Powhatan Correctional Center</t>
  </si>
  <si>
    <t>Virginia Corr Enterprises</t>
  </si>
  <si>
    <t>Virginia Corr Center for Women</t>
  </si>
  <si>
    <t>Southampton Memorial Hospital</t>
  </si>
  <si>
    <t>Bland Correctional Center</t>
  </si>
  <si>
    <t>James River Correctional Ctr</t>
  </si>
  <si>
    <t>Dept Behav Hlth &amp; Develop Svcs</t>
  </si>
  <si>
    <t>Powhatan Recpt and Class Ctr</t>
  </si>
  <si>
    <t xml:space="preserve">Office Inspec Gen Behav &amp; Dev </t>
  </si>
  <si>
    <t>Southeastern Va Training Centr</t>
  </si>
  <si>
    <t>Catawba Hospital</t>
  </si>
  <si>
    <t>Northern Virginia Training Ctr</t>
  </si>
  <si>
    <t>Southside Va Training Center</t>
  </si>
  <si>
    <t>No Va Mental Health Institute</t>
  </si>
  <si>
    <t>Piedmont Geriatric Hospital</t>
  </si>
  <si>
    <t>Brunswick Correctional Center</t>
  </si>
  <si>
    <t xml:space="preserve">Staunton Correctional Center  </t>
  </si>
  <si>
    <t xml:space="preserve">Sussex I State Prison         </t>
  </si>
  <si>
    <t xml:space="preserve">Sussex II State Prison        </t>
  </si>
  <si>
    <t xml:space="preserve">Wallens Ridge State Prison    </t>
  </si>
  <si>
    <t>Southampton Intensive Treat Ct</t>
  </si>
  <si>
    <t xml:space="preserve">St Brides Correctional Center </t>
  </si>
  <si>
    <t>Southwestern Va Training Ctr</t>
  </si>
  <si>
    <t>Southern Va Mental Health Inst</t>
  </si>
  <si>
    <t>Southampton Reception &amp; Class</t>
  </si>
  <si>
    <t xml:space="preserve">Red Onion State Prison        </t>
  </si>
  <si>
    <t>Employee Rel &amp; Trg Div</t>
  </si>
  <si>
    <t xml:space="preserve">Fluvanna Corr Ctr for Women   </t>
  </si>
  <si>
    <t>Mecklenburg Correctional Ctr</t>
  </si>
  <si>
    <t>Nottoway Correctional Center</t>
  </si>
  <si>
    <t>Marion Correctional Center</t>
  </si>
  <si>
    <t xml:space="preserve">Hiram W Davis Medical Center  </t>
  </si>
  <si>
    <t>Buckingham Correctional Center</t>
  </si>
  <si>
    <t>Dept of Correctional Education</t>
  </si>
  <si>
    <t>Va Dep F/T Deaf &amp; Hard of Hear</t>
  </si>
  <si>
    <t>Deep Meadow Correctional Ctr</t>
  </si>
  <si>
    <t>Deerfield Correctional Center</t>
  </si>
  <si>
    <t>Augusta Correctional Center</t>
  </si>
  <si>
    <t xml:space="preserve">Div of Institutions           </t>
  </si>
  <si>
    <t>Western Region Corr Fld Units</t>
  </si>
  <si>
    <t>Northern Region Corr Fld Units</t>
  </si>
  <si>
    <t>Central Region Corr Fld Unit</t>
  </si>
  <si>
    <t>Eastern Region Corr Fld Unit</t>
  </si>
  <si>
    <t xml:space="preserve">Dept f/t Rights of Va w/Disab </t>
  </si>
  <si>
    <t>Dept of Social Services</t>
  </si>
  <si>
    <t>Virginia Parole Board</t>
  </si>
  <si>
    <t>Div of Community Corrections</t>
  </si>
  <si>
    <t>Keen Mountain Correctional Ctr</t>
  </si>
  <si>
    <t xml:space="preserve">Greensville Correctional Ctr  </t>
  </si>
  <si>
    <t>Dillwyn Correctional Center</t>
  </si>
  <si>
    <t>Indian Creek Corr Center</t>
  </si>
  <si>
    <t>Haynesville Correctional Ctr</t>
  </si>
  <si>
    <t>Coffeewood Correctional Center</t>
  </si>
  <si>
    <t>Lunenburg Correctional Center</t>
  </si>
  <si>
    <t>Pocahontas Correctional Center</t>
  </si>
  <si>
    <t>Green Rock Correctional Center</t>
  </si>
  <si>
    <t xml:space="preserve">Dept of Juvenile Justice      </t>
  </si>
  <si>
    <t>Dept of Forensic Science</t>
  </si>
  <si>
    <t>River North Correctional Cntr</t>
  </si>
  <si>
    <t>Culpeper Correctional Facility for Women</t>
  </si>
  <si>
    <t>Va Center for Behavioral Rehab</t>
  </si>
  <si>
    <t>Capital Sq Preservation Coun</t>
  </si>
  <si>
    <t>Va Freedom of Info Advisory Cl</t>
  </si>
  <si>
    <t>Virginia Disability Commission</t>
  </si>
  <si>
    <t>Comm on Population Grow &amp; Dev</t>
  </si>
  <si>
    <t>Virginia Commission on Youth</t>
  </si>
  <si>
    <t xml:space="preserve">Virginia Housing Commission   </t>
  </si>
  <si>
    <t>Dept of Aviation</t>
  </si>
  <si>
    <t>Chesapeake Bay Commission</t>
  </si>
  <si>
    <t>Joint Comm on Health Care</t>
  </si>
  <si>
    <t xml:space="preserve">Dr Martin L King Jr Mem Comm  </t>
  </si>
  <si>
    <t xml:space="preserve">Joint Comm on Techn &amp; Science </t>
  </si>
  <si>
    <t xml:space="preserve">Indigent Defense Commission   </t>
  </si>
  <si>
    <t>Personal Prop Tax Relief Act</t>
  </si>
  <si>
    <t>Tobacco Commission</t>
  </si>
  <si>
    <t>Va Foundation Healthy Youth</t>
  </si>
  <si>
    <t>Substance Abuse Prevention Off</t>
  </si>
  <si>
    <t xml:space="preserve">Va Sesquicent Amer Civil War  </t>
  </si>
  <si>
    <t xml:space="preserve">Virginia Enterprise Appl Prog </t>
  </si>
  <si>
    <t xml:space="preserve">Small Business Commission     </t>
  </si>
  <si>
    <t>Comm on Electric Utility Restr</t>
  </si>
  <si>
    <t>Manufacturing Development Comm</t>
  </si>
  <si>
    <t xml:space="preserve">Joint Comm on Admin Rules     </t>
  </si>
  <si>
    <t>Comm on Prevention Human Traff</t>
  </si>
  <si>
    <t>Virginia Bicentennial of the American War of 1812 Commission</t>
  </si>
  <si>
    <t>Va Comm Energy &amp; Environment</t>
  </si>
  <si>
    <t>Va Comm Centen Woodrow Wilson</t>
  </si>
  <si>
    <t xml:space="preserve">Va Bicentennial Amer War 1812 </t>
  </si>
  <si>
    <t>Virginia Pub Broadcasting Brd</t>
  </si>
  <si>
    <t>Dept of Veterans Services</t>
  </si>
  <si>
    <t>Veteran Services Foundation</t>
  </si>
  <si>
    <t>Gov Employment &amp; Training Dept</t>
  </si>
  <si>
    <t>Opportunity Educational Inst</t>
  </si>
  <si>
    <t>Sitter-Barfoot Veterans Care</t>
  </si>
  <si>
    <t xml:space="preserve">Southern Va Higher Education  </t>
  </si>
  <si>
    <t>New College Institute</t>
  </si>
  <si>
    <t>Va Museum of Natural History</t>
  </si>
  <si>
    <t>Council on Indians</t>
  </si>
  <si>
    <t>Southwest Va Higher Ed Center</t>
  </si>
  <si>
    <t>Commonwealth Att Serv Council</t>
  </si>
  <si>
    <t>Dept of Fire Programs</t>
  </si>
  <si>
    <t xml:space="preserve">Div of Capitol Police         </t>
  </si>
  <si>
    <t>Dept of Emp Dispute Resolution</t>
  </si>
  <si>
    <t>Virginia Liaison Office</t>
  </si>
  <si>
    <t>VA Hlth Serv Cost Rev Council</t>
  </si>
  <si>
    <t>Commission on Local Government</t>
  </si>
  <si>
    <t xml:space="preserve">Virginia Resources Authority  </t>
  </si>
  <si>
    <t>Higher Education Tuition Moderation Incentive Fund</t>
  </si>
  <si>
    <t xml:space="preserve">State Grants to Nonstate Agys </t>
  </si>
  <si>
    <t>Higher Education Research Init</t>
  </si>
  <si>
    <t>Planned Reversions</t>
  </si>
  <si>
    <t xml:space="preserve">Treasury Construction Fin     </t>
  </si>
  <si>
    <t>Central Appropriations</t>
  </si>
  <si>
    <t>Dept Alcoholic Beverage Control</t>
  </si>
  <si>
    <t>TOTAL</t>
  </si>
  <si>
    <t>Appendix B - OPEB Expense</t>
  </si>
  <si>
    <t>OPEB Expense</t>
  </si>
  <si>
    <t>Proportionate share of allocable plan OPEB Expense</t>
  </si>
  <si>
    <t>Service Cost</t>
  </si>
  <si>
    <t>Interest Cost</t>
  </si>
  <si>
    <t>Expected Investment Return</t>
  </si>
  <si>
    <t>Contributions from Non-Employer Contributing Entities</t>
  </si>
  <si>
    <t>Administrative Expense</t>
  </si>
  <si>
    <t>Plan Changes</t>
  </si>
  <si>
    <t>Amortization of Unrecognized Liability</t>
  </si>
  <si>
    <t>Amortization of Unrecognized Asset</t>
  </si>
  <si>
    <t>Amortization of Unrecognized Assumption Change</t>
  </si>
  <si>
    <t>Net amortization of deferred amounts from change in proportion</t>
  </si>
  <si>
    <t>Total OPEB Expense</t>
  </si>
  <si>
    <t>Appendix C - Reconciliation of OPEB Liability</t>
  </si>
  <si>
    <t>Total OPEB Liability</t>
  </si>
  <si>
    <t>Plan Fiduciary Net Position</t>
  </si>
  <si>
    <t xml:space="preserve">Prior 
Total OPEB Liability </t>
  </si>
  <si>
    <t>Inerest Cost</t>
  </si>
  <si>
    <t>Changes of Benefits Terms</t>
  </si>
  <si>
    <t>Differences Between Expected and Actual Experiences</t>
  </si>
  <si>
    <t>Changes of Assumptions</t>
  </si>
  <si>
    <t>Contributions: Members</t>
  </si>
  <si>
    <t>Benefit Payments</t>
  </si>
  <si>
    <t>Net Change in Total OPEB Liability</t>
  </si>
  <si>
    <t>Total OPEB Liability (Beginning)</t>
  </si>
  <si>
    <t>Total OPEB Liability (Ending)</t>
  </si>
  <si>
    <t>Contribution: Employer</t>
  </si>
  <si>
    <t>Contributions: Member</t>
  </si>
  <si>
    <t>Net Investment Income</t>
  </si>
  <si>
    <t>Administrative Expenses</t>
  </si>
  <si>
    <t>Other</t>
  </si>
  <si>
    <t>Net Change in Plan Fiduciary Net Position</t>
  </si>
  <si>
    <t>Plan Fiduciary Net Position (Beginning)</t>
  </si>
  <si>
    <t>Plan Fiduciary Net Position (Ending)</t>
  </si>
  <si>
    <t>Net OPEB Liability (Ending)</t>
  </si>
  <si>
    <t>Net Position as a Percentage of OPEB Liability</t>
  </si>
  <si>
    <t>Covered Payroll</t>
  </si>
  <si>
    <t>Net OPEB Liability as a Percentage of Payroll</t>
  </si>
  <si>
    <t>Appendix D - Reconciliation of OPEB Net Position</t>
  </si>
  <si>
    <t>Appendix E - Deferred Inflows and Outflows</t>
  </si>
  <si>
    <t>M</t>
  </si>
  <si>
    <t>N</t>
  </si>
  <si>
    <t>O</t>
  </si>
  <si>
    <t>Deferred Outflows of Resources</t>
  </si>
  <si>
    <t>Deferred Inflows of Resources</t>
  </si>
  <si>
    <t>Deferred Amounts</t>
  </si>
  <si>
    <t>Changes in</t>
  </si>
  <si>
    <t>from Changes in</t>
  </si>
  <si>
    <t>Net Difference</t>
  </si>
  <si>
    <t>Proportion</t>
  </si>
  <si>
    <t>Between</t>
  </si>
  <si>
    <t>and Differences</t>
  </si>
  <si>
    <t>Projected</t>
  </si>
  <si>
    <t>Difference</t>
  </si>
  <si>
    <t>and Actual</t>
  </si>
  <si>
    <t>Total</t>
  </si>
  <si>
    <t>Differences</t>
  </si>
  <si>
    <t>Proportionate</t>
  </si>
  <si>
    <t>Investment</t>
  </si>
  <si>
    <t>Deferred</t>
  </si>
  <si>
    <t>Share of</t>
  </si>
  <si>
    <t>Expected</t>
  </si>
  <si>
    <t>Earnings on</t>
  </si>
  <si>
    <t>and Proportionate</t>
  </si>
  <si>
    <t>Outflows</t>
  </si>
  <si>
    <t>Inflows</t>
  </si>
  <si>
    <t>Plan</t>
  </si>
  <si>
    <t>Net OPEB</t>
  </si>
  <si>
    <t>OPEB Plan</t>
  </si>
  <si>
    <t>Change of</t>
  </si>
  <si>
    <t>of</t>
  </si>
  <si>
    <t>OPEB</t>
  </si>
  <si>
    <t>Experience</t>
  </si>
  <si>
    <t>Investments</t>
  </si>
  <si>
    <t>Assumptions</t>
  </si>
  <si>
    <t>Resources</t>
  </si>
  <si>
    <t>Expense</t>
  </si>
  <si>
    <t>Appendix F - Schedule of Deferred Inflows/Outflows</t>
  </si>
  <si>
    <t>Fiscal Year End June 30</t>
  </si>
  <si>
    <t>Thereafter</t>
  </si>
  <si>
    <t>Appendix G - Proportionate Share</t>
  </si>
  <si>
    <t>Deferred Outflows</t>
  </si>
  <si>
    <t>Deferred Inflows</t>
  </si>
  <si>
    <t>OPEB Liability</t>
  </si>
  <si>
    <t>Proportionate Share at:</t>
  </si>
  <si>
    <t>Debit</t>
  </si>
  <si>
    <t>Credit</t>
  </si>
  <si>
    <t>Balances</t>
  </si>
  <si>
    <t>MP 2018</t>
  </si>
  <si>
    <t>MP 2019</t>
  </si>
  <si>
    <t>Virginia Retirement System</t>
  </si>
  <si>
    <t>OPEB - Health Benefits Program for Pre-Medicare Retirees, Survivors, and LTD Participants</t>
  </si>
  <si>
    <t>GASB 75 Sample FY2020 Journal Entries</t>
  </si>
  <si>
    <t>AGENCY #</t>
  </si>
  <si>
    <t xml:space="preserve"> </t>
  </si>
  <si>
    <t>1. To set up July 1, 2018 OPEB Liability and reverse FY 2018 deferred outflows/inflows  of resources.</t>
  </si>
  <si>
    <t>All Participating Agencies</t>
  </si>
  <si>
    <t>Recon:</t>
  </si>
  <si>
    <t>2018 OPEB Liability</t>
  </si>
  <si>
    <t>OPEB liability - July 1, 2018 - A</t>
  </si>
  <si>
    <t>Appendix A, Column F</t>
  </si>
  <si>
    <t>2018 Inflows</t>
  </si>
  <si>
    <t>FY 2018 Deferred Inflows of Resources</t>
  </si>
  <si>
    <t>Appendix I , Column L</t>
  </si>
  <si>
    <t>2019 Expenses</t>
  </si>
  <si>
    <t>FY 2018 Deferred Outflows of Resources</t>
  </si>
  <si>
    <t>Appendix I, Column G</t>
  </si>
  <si>
    <t>2019 outlfows</t>
  </si>
  <si>
    <t>Adjusted OPEB Liability - July 1, 2018</t>
  </si>
  <si>
    <t>Calculated*</t>
  </si>
  <si>
    <t>2018 Outflows</t>
  </si>
  <si>
    <t>2019 Inflows</t>
  </si>
  <si>
    <t>A. OPEB liability - July 1, 2018 Detail</t>
  </si>
  <si>
    <t>2019 Benefit Payment</t>
  </si>
  <si>
    <t xml:space="preserve">     a) 2018 Pre-Medicare Retiree OPEB Liability</t>
  </si>
  <si>
    <t>Calculated</t>
  </si>
  <si>
    <t xml:space="preserve">     b) 2018 Pre-Medicare Retiree OPEB Liability - Due within one year</t>
  </si>
  <si>
    <t>Appendix H, Column D</t>
  </si>
  <si>
    <t xml:space="preserve">     c) OPEB liability - July 1, 2018 Total </t>
  </si>
  <si>
    <t>This entry establishes the adjusted OPEB Liability at July 1, 2018 exclusive of beginning Deferred Inflows and Outflows of Resources</t>
  </si>
  <si>
    <t xml:space="preserve">
2. To reverse prior year reclassification of FY 2019 benefit payments as deferred outflows of resources.</t>
  </si>
  <si>
    <t>FY 2019 OPEB Expense</t>
  </si>
  <si>
    <t>This is the employer's FY 2019 Benefit Payments.  Since the Measurement Date for the prior year was June 30, 2018, benefit payments made after that date were reclassified as Deferred Outflows of Resources in the FY 2019 Financial Statements.</t>
  </si>
  <si>
    <t>3. To record June 30, 2019 OPEB liability, OPEB expense, deferred outflows/inflows of resources.</t>
  </si>
  <si>
    <t>Calculated* (See journal 1)</t>
  </si>
  <si>
    <t>Appendix B, Column L</t>
  </si>
  <si>
    <t>FY 2019 Deferred Outflows of Resources</t>
  </si>
  <si>
    <t>Appendix E, Column G</t>
  </si>
  <si>
    <t>FY 2019 Deferred Inflows of Resources</t>
  </si>
  <si>
    <t>Appendix E, Column L</t>
  </si>
  <si>
    <t>FY 2019 Benefit payment</t>
  </si>
  <si>
    <t>Appendix C, Column H</t>
  </si>
  <si>
    <t>Pre-Medicare Retiree OPEB Liability - Due in More Than One Year - June 30, 2019</t>
  </si>
  <si>
    <t>Calculated (Appendix A, Column C minus Appendix H, Column B)</t>
  </si>
  <si>
    <t>Pre-Medicare Retiree OPEB Liability - Due within one year - June 30, 2019</t>
  </si>
  <si>
    <t>Appendix H, Column B</t>
  </si>
  <si>
    <t>This entry records the FY 2019 Employer OPEB Expense, OPEB Liability, and the related Deferred Inflows and Outflows at June 30, 2019.</t>
  </si>
  <si>
    <t>Note: Benefit payments are the proportionate share of the total retiree benefit payments in FY 2019 and not the agency's actual benefit payments.</t>
  </si>
  <si>
    <t>4. To reclassify the FY 2020 benefit payments as deferred outflows of resources.</t>
  </si>
  <si>
    <t>FY 2020 OPEB Expense</t>
  </si>
  <si>
    <t>This is the employer's FY 2020 benefit payments.  Since the Measurement Date is June 30, 2019, benefit payments made after that date must be reclassified as Deferred Outflows of Resources.  These benefit payments will be part of the Total Employer OPEB Expense in the FY 2021 Financial Statements.</t>
  </si>
  <si>
    <t>Notes: There are no special funding situations or nonemployer contributing entities as defined in GASBS No.75.</t>
  </si>
  <si>
    <t>Appendix H - Schedule of Benefit Payments</t>
  </si>
  <si>
    <t>FY 2020</t>
  </si>
  <si>
    <t>FY 2019</t>
  </si>
  <si>
    <t>FY 2018</t>
  </si>
  <si>
    <t>Benefit</t>
  </si>
  <si>
    <t>Payments</t>
  </si>
  <si>
    <r>
      <t>Virginia Retirement System</t>
    </r>
    <r>
      <rPr>
        <vertAlign val="superscript"/>
        <sz val="10"/>
        <color theme="1"/>
        <rFont val="Arial"/>
        <family val="2"/>
      </rPr>
      <t>1</t>
    </r>
  </si>
  <si>
    <t>Appendix I - Prior Year Deferred Inflows and Outflows</t>
  </si>
  <si>
    <t>Virginia Retirement System1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</si>
</sst>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
    <numFmt numFmtId="166" formatCode="_(* #,##0_);_(* \(#,##0\);_(* &quot;-&quot;??_);_(@_)"/>
    <numFmt numFmtId="167" formatCode="0.00000000%"/>
    <numFmt numFmtId="168" formatCode="0.0000%"/>
    <numFmt numFmtId="169" formatCode="0.0%"/>
    <numFmt numFmtId="170" formatCode="_(&quot;$&quot;* #,##0.0_);_(&quot;$&quot;* \(#,##0.0\);_(&quot;$&quot;* &quot;-&quot;??_);_(@_)"/>
    <numFmt numFmtId="171" formatCode="_(* #,##0.00000_);_(* \(#,##0.00000\);_(* &quot;-&quot;?????_);_(@_)"/>
  </numFmts>
  <fonts count="24" x14ac:knownFonts="1">
    <font>
      <sz val="11"/>
      <color theme="1"/>
      <name val="Calibri"/>
      <family val="2"/>
      <scheme val="minor"/>
    </font>
    <font>
      <sz val="11"/>
      <color theme="1"/>
      <name val="Calibri"/>
      <family val="2"/>
      <scheme val="minor"/>
    </font>
    <font>
      <b/>
      <sz val="12"/>
      <color theme="1"/>
      <name val="Arial"/>
      <family val="2"/>
    </font>
    <font>
      <sz val="10"/>
      <color theme="1"/>
      <name val="Arial"/>
      <family val="2"/>
    </font>
    <font>
      <b/>
      <sz val="10"/>
      <color theme="1"/>
      <name val="Arial"/>
      <family val="2"/>
    </font>
    <font>
      <u/>
      <sz val="10"/>
      <color theme="1"/>
      <name val="Arial"/>
      <family val="2"/>
    </font>
    <font>
      <sz val="10"/>
      <name val="Arial"/>
      <family val="2"/>
    </font>
    <font>
      <sz val="10"/>
      <color rgb="FFFF0000"/>
      <name val="Arial"/>
      <family val="2"/>
    </font>
    <font>
      <b/>
      <u val="double"/>
      <sz val="10"/>
      <color theme="1"/>
      <name val="Arial"/>
      <family val="2"/>
    </font>
    <font>
      <b/>
      <u val="doubleAccounting"/>
      <sz val="10"/>
      <name val="Arial"/>
      <family val="2"/>
    </font>
    <font>
      <b/>
      <sz val="10"/>
      <name val="Arial"/>
      <family val="2"/>
    </font>
    <font>
      <u val="singleAccounting"/>
      <sz val="10"/>
      <color theme="1"/>
      <name val="Arial"/>
      <family val="2"/>
    </font>
    <font>
      <sz val="5"/>
      <name val="Arial"/>
      <family val="2"/>
    </font>
    <font>
      <u/>
      <sz val="10"/>
      <color rgb="FF000000"/>
      <name val="Arial"/>
      <family val="2"/>
    </font>
    <font>
      <sz val="11"/>
      <color theme="1"/>
      <name val="Calibri"/>
      <family val="2"/>
    </font>
    <font>
      <u/>
      <sz val="11"/>
      <color theme="1"/>
      <name val="Calibri"/>
      <family val="2"/>
    </font>
    <font>
      <b/>
      <u val="doubleAccounting"/>
      <sz val="10"/>
      <color theme="1"/>
      <name val="Arial"/>
      <family val="2"/>
    </font>
    <font>
      <b/>
      <sz val="11"/>
      <color theme="1"/>
      <name val="Calibri"/>
      <family val="2"/>
      <scheme val="minor"/>
    </font>
    <font>
      <b/>
      <i/>
      <u/>
      <sz val="11"/>
      <color theme="1"/>
      <name val="Calibri"/>
      <family val="2"/>
      <scheme val="minor"/>
    </font>
    <font>
      <sz val="11"/>
      <name val="Calibri"/>
      <family val="2"/>
      <scheme val="minor"/>
    </font>
    <font>
      <sz val="11"/>
      <color theme="1" tint="0.34998626667073579"/>
      <name val="Calibri"/>
      <family val="2"/>
      <scheme val="minor"/>
    </font>
    <font>
      <b/>
      <sz val="9"/>
      <color indexed="81"/>
      <name val="Tahoma"/>
      <family val="2"/>
    </font>
    <font>
      <sz val="9"/>
      <color indexed="81"/>
      <name val="Tahoma"/>
      <family val="2"/>
    </font>
    <font>
      <vertAlign val="superscript"/>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70C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5">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xf numFmtId="0" fontId="3" fillId="0" borderId="0" xfId="0" applyFont="1" applyAlignment="1">
      <alignment horizontal="right"/>
    </xf>
    <xf numFmtId="0" fontId="3" fillId="0" borderId="1"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wrapText="1"/>
    </xf>
    <xf numFmtId="0" fontId="3" fillId="0" borderId="1" xfId="0" applyFont="1" applyBorder="1" applyAlignment="1">
      <alignment horizontal="right"/>
    </xf>
    <xf numFmtId="0" fontId="3" fillId="0" borderId="0" xfId="0" applyFont="1" applyAlignment="1">
      <alignment horizontal="center"/>
    </xf>
    <xf numFmtId="0" fontId="3" fillId="0" borderId="0" xfId="0" applyFont="1" applyBorder="1" applyAlignment="1">
      <alignment horizontal="center" wrapText="1"/>
    </xf>
    <xf numFmtId="0" fontId="6" fillId="0" borderId="0" xfId="0" applyFont="1" applyAlignment="1">
      <alignment horizontal="left"/>
    </xf>
    <xf numFmtId="0" fontId="3" fillId="0" borderId="0" xfId="0" applyFont="1" applyAlignment="1">
      <alignment horizontal="left"/>
    </xf>
    <xf numFmtId="164" fontId="3" fillId="0" borderId="0" xfId="2" applyNumberFormat="1" applyFont="1" applyAlignment="1">
      <alignment horizontal="center"/>
    </xf>
    <xf numFmtId="165" fontId="3" fillId="0" borderId="0" xfId="3" applyNumberFormat="1" applyFont="1" applyAlignment="1">
      <alignment horizontal="right"/>
    </xf>
    <xf numFmtId="166" fontId="3" fillId="0" borderId="0" xfId="1" applyNumberFormat="1" applyFont="1" applyAlignment="1">
      <alignment horizontal="center"/>
    </xf>
    <xf numFmtId="166" fontId="7" fillId="0" borderId="0" xfId="1" applyNumberFormat="1" applyFont="1" applyAlignment="1">
      <alignment horizontal="center"/>
    </xf>
    <xf numFmtId="166" fontId="3" fillId="0" borderId="1" xfId="1" applyNumberFormat="1" applyFont="1" applyBorder="1" applyAlignment="1">
      <alignment horizontal="center"/>
    </xf>
    <xf numFmtId="165" fontId="3" fillId="0" borderId="1" xfId="3" applyNumberFormat="1" applyFont="1" applyBorder="1" applyAlignment="1">
      <alignment horizontal="right"/>
    </xf>
    <xf numFmtId="165" fontId="3" fillId="0" borderId="0" xfId="0" applyNumberFormat="1" applyFont="1"/>
    <xf numFmtId="164" fontId="3" fillId="0" borderId="0" xfId="1" applyNumberFormat="1" applyFont="1" applyBorder="1" applyAlignment="1">
      <alignment horizontal="center"/>
    </xf>
    <xf numFmtId="167" fontId="3" fillId="0" borderId="0" xfId="3" applyNumberFormat="1" applyFont="1" applyBorder="1" applyAlignment="1">
      <alignment horizontal="right"/>
    </xf>
    <xf numFmtId="164" fontId="4" fillId="0" borderId="3" xfId="0" applyNumberFormat="1" applyFont="1" applyBorder="1" applyAlignment="1">
      <alignment horizontal="center"/>
    </xf>
    <xf numFmtId="0" fontId="8" fillId="0" borderId="0" xfId="0" applyFont="1" applyAlignment="1">
      <alignment horizontal="center"/>
    </xf>
    <xf numFmtId="168" fontId="4" fillId="0" borderId="3" xfId="3" applyNumberFormat="1" applyFont="1" applyBorder="1" applyAlignment="1">
      <alignment horizontal="right"/>
    </xf>
    <xf numFmtId="43" fontId="3" fillId="0" borderId="0" xfId="0" applyNumberFormat="1" applyFont="1"/>
    <xf numFmtId="164" fontId="3" fillId="0" borderId="0" xfId="0" applyNumberFormat="1" applyFont="1"/>
    <xf numFmtId="0" fontId="2" fillId="0" borderId="0" xfId="0" applyFont="1" applyBorder="1"/>
    <xf numFmtId="0" fontId="3" fillId="0" borderId="0" xfId="0" applyFont="1" applyBorder="1"/>
    <xf numFmtId="0" fontId="3" fillId="0" borderId="0" xfId="0" applyFont="1" applyBorder="1" applyAlignment="1">
      <alignment horizontal="center"/>
    </xf>
    <xf numFmtId="0" fontId="3" fillId="0" borderId="1" xfId="0" applyFont="1" applyBorder="1" applyAlignment="1">
      <alignment horizontal="left" wrapText="1"/>
    </xf>
    <xf numFmtId="0" fontId="3" fillId="0" borderId="1" xfId="0" applyFont="1" applyBorder="1" applyAlignment="1">
      <alignment horizontal="center" wrapText="1"/>
    </xf>
    <xf numFmtId="0" fontId="3" fillId="0" borderId="0" xfId="0" applyFont="1" applyBorder="1" applyAlignment="1">
      <alignment horizontal="left" wrapText="1"/>
    </xf>
    <xf numFmtId="165" fontId="3" fillId="0" borderId="0" xfId="3" applyNumberFormat="1" applyFont="1" applyBorder="1" applyAlignment="1">
      <alignment horizontal="center" wrapText="1"/>
    </xf>
    <xf numFmtId="164" fontId="3" fillId="0" borderId="0" xfId="2" applyNumberFormat="1" applyFont="1" applyBorder="1" applyAlignment="1">
      <alignment horizontal="center" wrapText="1"/>
    </xf>
    <xf numFmtId="164" fontId="3" fillId="0" borderId="0" xfId="2" applyNumberFormat="1" applyFont="1" applyFill="1" applyAlignment="1">
      <alignment horizontal="center"/>
    </xf>
    <xf numFmtId="166" fontId="3" fillId="0" borderId="0" xfId="1" applyNumberFormat="1" applyFont="1" applyBorder="1" applyAlignment="1">
      <alignment horizontal="center" wrapText="1"/>
    </xf>
    <xf numFmtId="166" fontId="3" fillId="0" borderId="0" xfId="1" applyNumberFormat="1" applyFont="1" applyFill="1" applyAlignment="1">
      <alignment horizontal="center"/>
    </xf>
    <xf numFmtId="167" fontId="3" fillId="0" borderId="0" xfId="0" applyNumberFormat="1" applyFont="1" applyAlignment="1">
      <alignment horizontal="center"/>
    </xf>
    <xf numFmtId="165" fontId="3" fillId="0" borderId="0" xfId="0" applyNumberFormat="1" applyFont="1" applyAlignment="1">
      <alignment horizontal="center"/>
    </xf>
    <xf numFmtId="37" fontId="3" fillId="0" borderId="0" xfId="0" applyNumberFormat="1" applyFont="1" applyAlignment="1">
      <alignment horizontal="center"/>
    </xf>
    <xf numFmtId="39" fontId="3" fillId="0" borderId="0" xfId="0" applyNumberFormat="1" applyFont="1" applyAlignment="1">
      <alignment horizontal="center"/>
    </xf>
    <xf numFmtId="165" fontId="5" fillId="0" borderId="0" xfId="3" applyNumberFormat="1" applyFont="1" applyBorder="1" applyAlignment="1">
      <alignment horizontal="center" wrapText="1"/>
    </xf>
    <xf numFmtId="166" fontId="5" fillId="0" borderId="0" xfId="1" applyNumberFormat="1" applyFont="1" applyBorder="1" applyAlignment="1">
      <alignment horizontal="center" wrapText="1"/>
    </xf>
    <xf numFmtId="166" fontId="5" fillId="0" borderId="0" xfId="1" applyNumberFormat="1" applyFont="1" applyAlignment="1">
      <alignment horizontal="center"/>
    </xf>
    <xf numFmtId="166" fontId="5" fillId="0" borderId="0" xfId="1" applyNumberFormat="1" applyFont="1" applyFill="1" applyAlignment="1">
      <alignment horizontal="center"/>
    </xf>
    <xf numFmtId="0" fontId="6" fillId="0" borderId="0" xfId="0" quotePrefix="1" applyNumberFormat="1" applyFont="1" applyFill="1" applyAlignment="1">
      <alignment horizontal="center"/>
    </xf>
    <xf numFmtId="44" fontId="9" fillId="0" borderId="0" xfId="2" applyFont="1" applyBorder="1" applyAlignment="1">
      <alignment horizontal="center"/>
    </xf>
    <xf numFmtId="0" fontId="10" fillId="0" borderId="0" xfId="0" applyFont="1"/>
    <xf numFmtId="0" fontId="9" fillId="0" borderId="0" xfId="0" applyFont="1" applyBorder="1" applyAlignment="1">
      <alignment horizontal="center"/>
    </xf>
    <xf numFmtId="168" fontId="9" fillId="0" borderId="0" xfId="3" applyNumberFormat="1" applyFont="1" applyAlignment="1">
      <alignment horizontal="center"/>
    </xf>
    <xf numFmtId="164" fontId="9" fillId="0" borderId="0" xfId="2" applyNumberFormat="1" applyFont="1" applyAlignment="1">
      <alignment horizontal="center"/>
    </xf>
    <xf numFmtId="0" fontId="6" fillId="0" borderId="0" xfId="0" applyFont="1"/>
    <xf numFmtId="166" fontId="3" fillId="0" borderId="0" xfId="1" applyNumberFormat="1" applyFont="1"/>
    <xf numFmtId="0" fontId="2" fillId="0" borderId="0" xfId="0" applyFont="1" applyBorder="1" applyAlignment="1">
      <alignment horizontal="center"/>
    </xf>
    <xf numFmtId="0" fontId="3" fillId="0" borderId="1" xfId="0" applyFont="1" applyBorder="1" applyAlignment="1">
      <alignment horizontal="left"/>
    </xf>
    <xf numFmtId="0" fontId="0" fillId="0" borderId="1" xfId="0" applyBorder="1"/>
    <xf numFmtId="0" fontId="3" fillId="0" borderId="1" xfId="0" applyFont="1" applyBorder="1" applyAlignment="1">
      <alignment horizontal="right" wrapText="1"/>
    </xf>
    <xf numFmtId="0" fontId="3" fillId="0" borderId="0" xfId="0" applyFont="1" applyBorder="1" applyAlignment="1">
      <alignment horizontal="right" wrapText="1"/>
    </xf>
    <xf numFmtId="0" fontId="4" fillId="0" borderId="1" xfId="0" applyFont="1" applyBorder="1" applyAlignment="1">
      <alignment horizontal="right" wrapText="1"/>
    </xf>
    <xf numFmtId="0" fontId="4" fillId="0" borderId="1" xfId="0" applyFont="1" applyBorder="1" applyAlignment="1">
      <alignment horizontal="center" wrapText="1"/>
    </xf>
    <xf numFmtId="0" fontId="6" fillId="0" borderId="0" xfId="0" applyNumberFormat="1" applyFont="1" applyAlignment="1">
      <alignment horizontal="left"/>
    </xf>
    <xf numFmtId="0" fontId="3" fillId="0" borderId="0" xfId="0" applyNumberFormat="1" applyFont="1" applyAlignment="1">
      <alignment horizontal="left"/>
    </xf>
    <xf numFmtId="0" fontId="3" fillId="0" borderId="0" xfId="0" applyNumberFormat="1" applyFont="1" applyAlignment="1">
      <alignment horizontal="center"/>
    </xf>
    <xf numFmtId="169" fontId="3" fillId="0" borderId="0" xfId="3" applyNumberFormat="1" applyFont="1" applyFill="1" applyAlignment="1">
      <alignment horizontal="center"/>
    </xf>
    <xf numFmtId="164" fontId="3" fillId="2" borderId="0" xfId="2" applyNumberFormat="1" applyFont="1" applyFill="1" applyAlignment="1">
      <alignment horizontal="center"/>
    </xf>
    <xf numFmtId="169" fontId="3" fillId="0" borderId="0" xfId="3" applyNumberFormat="1" applyFont="1" applyAlignment="1">
      <alignment horizontal="center"/>
    </xf>
    <xf numFmtId="166" fontId="3" fillId="2" borderId="0" xfId="1" applyNumberFormat="1" applyFont="1" applyFill="1" applyAlignment="1">
      <alignment horizontal="center"/>
    </xf>
    <xf numFmtId="166" fontId="11" fillId="0" borderId="0" xfId="1" applyNumberFormat="1" applyFont="1" applyAlignment="1">
      <alignment horizontal="center"/>
    </xf>
    <xf numFmtId="0" fontId="12" fillId="0" borderId="0" xfId="0" applyFont="1" applyAlignment="1">
      <alignment horizontal="left"/>
    </xf>
    <xf numFmtId="0" fontId="12" fillId="0" borderId="0" xfId="0" applyFont="1"/>
    <xf numFmtId="170" fontId="9" fillId="0" borderId="0" xfId="2" applyNumberFormat="1" applyFont="1" applyBorder="1"/>
    <xf numFmtId="169" fontId="9" fillId="0" borderId="0" xfId="3" applyNumberFormat="1" applyFont="1" applyAlignment="1">
      <alignment horizontal="center"/>
    </xf>
    <xf numFmtId="0" fontId="3" fillId="0" borderId="0" xfId="0" applyFont="1" applyFill="1" applyBorder="1"/>
    <xf numFmtId="0" fontId="3" fillId="0" borderId="0" xfId="0" applyFont="1" applyFill="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right"/>
    </xf>
    <xf numFmtId="0" fontId="13" fillId="0" borderId="0" xfId="0" applyFont="1" applyFill="1" applyBorder="1" applyAlignment="1">
      <alignment horizontal="center"/>
    </xf>
    <xf numFmtId="0" fontId="6" fillId="0" borderId="0" xfId="0" applyNumberFormat="1" applyFont="1" applyBorder="1" applyAlignment="1">
      <alignment horizontal="left"/>
    </xf>
    <xf numFmtId="0" fontId="3" fillId="0" borderId="0" xfId="0" applyNumberFormat="1" applyFont="1" applyBorder="1" applyAlignment="1">
      <alignment horizontal="left"/>
    </xf>
    <xf numFmtId="168" fontId="3" fillId="0" borderId="0" xfId="3" applyNumberFormat="1" applyFont="1" applyBorder="1" applyAlignment="1">
      <alignment horizontal="right"/>
    </xf>
    <xf numFmtId="42" fontId="14" fillId="0" borderId="0" xfId="0" applyNumberFormat="1" applyFont="1" applyFill="1" applyBorder="1"/>
    <xf numFmtId="164" fontId="14" fillId="0" borderId="0" xfId="0" applyNumberFormat="1" applyFont="1" applyFill="1" applyBorder="1"/>
    <xf numFmtId="168" fontId="3" fillId="0" borderId="0" xfId="3" applyNumberFormat="1" applyFont="1" applyAlignment="1">
      <alignment horizontal="right"/>
    </xf>
    <xf numFmtId="41" fontId="14" fillId="0" borderId="0" xfId="0" applyNumberFormat="1" applyFont="1" applyFill="1" applyBorder="1"/>
    <xf numFmtId="41" fontId="3" fillId="0" borderId="0" xfId="0" applyNumberFormat="1" applyFont="1"/>
    <xf numFmtId="168" fontId="5" fillId="0" borderId="0" xfId="3" applyNumberFormat="1" applyFont="1" applyAlignment="1">
      <alignment horizontal="right"/>
    </xf>
    <xf numFmtId="41" fontId="15" fillId="0" borderId="0" xfId="0" applyNumberFormat="1" applyFont="1" applyFill="1" applyBorder="1"/>
    <xf numFmtId="168" fontId="3" fillId="0" borderId="0" xfId="0" applyNumberFormat="1" applyFont="1"/>
    <xf numFmtId="0" fontId="2" fillId="0" borderId="0" xfId="0" applyFont="1" applyAlignment="1">
      <alignment horizontal="left"/>
    </xf>
    <xf numFmtId="0" fontId="3" fillId="0" borderId="0" xfId="0" applyFont="1" applyAlignment="1"/>
    <xf numFmtId="0" fontId="13" fillId="0" borderId="0" xfId="0" applyFont="1" applyFill="1" applyBorder="1" applyAlignment="1"/>
    <xf numFmtId="0" fontId="3" fillId="0" borderId="1" xfId="0" applyFont="1" applyBorder="1"/>
    <xf numFmtId="0" fontId="3" fillId="0" borderId="2" xfId="0" applyFont="1" applyBorder="1" applyAlignment="1">
      <alignment horizontal="center"/>
    </xf>
    <xf numFmtId="0" fontId="3" fillId="0" borderId="2" xfId="0" applyFont="1" applyBorder="1" applyAlignment="1">
      <alignment horizontal="right"/>
    </xf>
    <xf numFmtId="42" fontId="3" fillId="0" borderId="0" xfId="2" applyNumberFormat="1" applyFont="1"/>
    <xf numFmtId="42" fontId="3" fillId="0" borderId="0" xfId="0" applyNumberFormat="1" applyFont="1"/>
    <xf numFmtId="166" fontId="11" fillId="0" borderId="0" xfId="1" applyNumberFormat="1" applyFont="1"/>
    <xf numFmtId="0" fontId="0" fillId="0" borderId="0" xfId="0" applyAlignment="1">
      <alignment horizontal="right"/>
    </xf>
    <xf numFmtId="14" fontId="0" fillId="0" borderId="1" xfId="0" applyNumberFormat="1" applyBorder="1" applyAlignment="1">
      <alignment horizontal="right"/>
    </xf>
    <xf numFmtId="0" fontId="0" fillId="0" borderId="1" xfId="0" applyBorder="1" applyAlignment="1">
      <alignment horizontal="right"/>
    </xf>
    <xf numFmtId="164" fontId="0" fillId="0" borderId="0" xfId="2" applyNumberFormat="1" applyFont="1"/>
    <xf numFmtId="164" fontId="16" fillId="0" borderId="0" xfId="0" applyNumberFormat="1" applyFont="1" applyBorder="1" applyAlignment="1">
      <alignment horizontal="center"/>
    </xf>
    <xf numFmtId="0" fontId="3" fillId="0" borderId="1" xfId="0" applyFont="1" applyBorder="1" applyAlignment="1">
      <alignment horizontal="center"/>
    </xf>
    <xf numFmtId="0" fontId="18" fillId="0" borderId="0" xfId="0" applyFont="1" applyProtection="1"/>
    <xf numFmtId="0" fontId="0" fillId="0" borderId="0" xfId="0" applyProtection="1"/>
    <xf numFmtId="0" fontId="19" fillId="0" borderId="0" xfId="0" applyFont="1" applyProtection="1"/>
    <xf numFmtId="43" fontId="0" fillId="0" borderId="0" xfId="1" applyFont="1" applyProtection="1"/>
    <xf numFmtId="166" fontId="0" fillId="0" borderId="0" xfId="1" applyNumberFormat="1" applyFont="1" applyProtection="1"/>
    <xf numFmtId="0" fontId="19" fillId="3" borderId="0" xfId="0" applyFont="1" applyFill="1" applyAlignment="1" applyProtection="1">
      <alignment horizontal="right"/>
      <protection locked="0"/>
    </xf>
    <xf numFmtId="0" fontId="0" fillId="2" borderId="0" xfId="0" applyFill="1" applyProtection="1">
      <protection locked="0"/>
    </xf>
    <xf numFmtId="0" fontId="0" fillId="0" borderId="0" xfId="0" applyProtection="1">
      <protection locked="0"/>
    </xf>
    <xf numFmtId="0" fontId="19" fillId="0" borderId="0" xfId="0" applyFont="1" applyProtection="1">
      <protection locked="0"/>
    </xf>
    <xf numFmtId="43" fontId="0" fillId="0" borderId="0" xfId="1" applyFont="1" applyProtection="1">
      <protection locked="0"/>
    </xf>
    <xf numFmtId="166" fontId="0" fillId="0" borderId="0" xfId="1" applyNumberFormat="1" applyFont="1" applyProtection="1">
      <protection locked="0"/>
    </xf>
    <xf numFmtId="0" fontId="0" fillId="4" borderId="0" xfId="0" applyFill="1" applyProtection="1"/>
    <xf numFmtId="0" fontId="17" fillId="0" borderId="0" xfId="0" applyFont="1" applyProtection="1"/>
    <xf numFmtId="0" fontId="0" fillId="0" borderId="2" xfId="0" applyBorder="1" applyAlignment="1" applyProtection="1">
      <alignment horizontal="right"/>
    </xf>
    <xf numFmtId="0" fontId="0" fillId="0" borderId="0" xfId="0" applyAlignment="1" applyProtection="1">
      <alignment horizontal="right"/>
    </xf>
    <xf numFmtId="166" fontId="0" fillId="0" borderId="0" xfId="0" applyNumberFormat="1" applyProtection="1"/>
    <xf numFmtId="0" fontId="0" fillId="0" borderId="0" xfId="0" applyFill="1" applyProtection="1"/>
    <xf numFmtId="166" fontId="0" fillId="0" borderId="0" xfId="1" applyNumberFormat="1" applyFont="1" applyFill="1" applyProtection="1"/>
    <xf numFmtId="0" fontId="0" fillId="0" borderId="0" xfId="0" applyFill="1" applyAlignment="1" applyProtection="1">
      <alignment horizontal="left" indent="3"/>
    </xf>
    <xf numFmtId="0" fontId="0" fillId="0" borderId="0" xfId="0" applyFill="1" applyBorder="1" applyProtection="1"/>
    <xf numFmtId="166" fontId="0" fillId="0" borderId="0" xfId="1" applyNumberFormat="1" applyFont="1" applyFill="1" applyBorder="1" applyProtection="1"/>
    <xf numFmtId="0" fontId="0" fillId="0" borderId="0" xfId="0" applyAlignment="1" applyProtection="1">
      <alignment horizontal="left" indent="3"/>
    </xf>
    <xf numFmtId="166" fontId="0" fillId="0" borderId="4" xfId="0" applyNumberFormat="1" applyFill="1" applyBorder="1" applyProtection="1"/>
    <xf numFmtId="166" fontId="0" fillId="0" borderId="0" xfId="0" applyNumberFormat="1" applyFill="1" applyBorder="1" applyProtection="1"/>
    <xf numFmtId="0" fontId="17" fillId="0" borderId="0" xfId="0" applyFont="1" applyAlignment="1" applyProtection="1">
      <alignment horizontal="left" indent="3"/>
    </xf>
    <xf numFmtId="0" fontId="20" fillId="0" borderId="0" xfId="0" applyFont="1" applyFill="1" applyAlignment="1" applyProtection="1">
      <alignment horizontal="left" indent="3"/>
    </xf>
    <xf numFmtId="0" fontId="20" fillId="0" borderId="0" xfId="0" applyFont="1" applyProtection="1"/>
    <xf numFmtId="166" fontId="20" fillId="0" borderId="0" xfId="1" applyNumberFormat="1" applyFont="1" applyFill="1" applyProtection="1"/>
    <xf numFmtId="166" fontId="20" fillId="0" borderId="0" xfId="1" applyNumberFormat="1" applyFont="1" applyFill="1" applyBorder="1" applyProtection="1"/>
    <xf numFmtId="0" fontId="20" fillId="0" borderId="0" xfId="0" applyFont="1" applyFill="1" applyBorder="1" applyProtection="1"/>
    <xf numFmtId="166" fontId="20" fillId="0" borderId="1" xfId="1" applyNumberFormat="1" applyFont="1" applyFill="1" applyBorder="1" applyProtection="1"/>
    <xf numFmtId="0" fontId="17" fillId="0" borderId="0" xfId="0" applyFont="1" applyAlignment="1" applyProtection="1">
      <alignment wrapText="1"/>
    </xf>
    <xf numFmtId="166" fontId="0" fillId="0" borderId="0" xfId="0" applyNumberFormat="1" applyBorder="1" applyAlignment="1" applyProtection="1">
      <alignment horizontal="right"/>
    </xf>
    <xf numFmtId="0" fontId="0" fillId="0" borderId="0" xfId="0" applyBorder="1" applyAlignment="1" applyProtection="1">
      <alignment horizontal="right"/>
    </xf>
    <xf numFmtId="0" fontId="19" fillId="0" borderId="0" xfId="0" applyFont="1" applyAlignment="1" applyProtection="1">
      <alignment wrapText="1"/>
    </xf>
    <xf numFmtId="166" fontId="0" fillId="0" borderId="1" xfId="1" applyNumberFormat="1" applyFont="1" applyFill="1" applyBorder="1" applyProtection="1"/>
    <xf numFmtId="0" fontId="17" fillId="0" borderId="0" xfId="0" applyFont="1" applyFill="1" applyAlignment="1" applyProtection="1"/>
    <xf numFmtId="0" fontId="17" fillId="0" borderId="0" xfId="0" applyFont="1" applyProtection="1">
      <protection locked="0"/>
    </xf>
    <xf numFmtId="166" fontId="2" fillId="0" borderId="0" xfId="1" applyNumberFormat="1" applyFont="1" applyAlignment="1">
      <alignment horizontal="center"/>
    </xf>
    <xf numFmtId="0" fontId="2" fillId="0" borderId="0" xfId="0" applyFont="1" applyFill="1" applyAlignment="1">
      <alignment horizontal="center"/>
    </xf>
    <xf numFmtId="0" fontId="4" fillId="0" borderId="0" xfId="0" applyFont="1" applyBorder="1" applyAlignment="1"/>
    <xf numFmtId="166" fontId="0" fillId="0" borderId="0" xfId="1" applyNumberFormat="1" applyFont="1"/>
    <xf numFmtId="171" fontId="0" fillId="0" borderId="0" xfId="0" applyNumberFormat="1"/>
    <xf numFmtId="165" fontId="3" fillId="0" borderId="0" xfId="3" applyNumberFormat="1" applyFont="1" applyBorder="1" applyAlignment="1">
      <alignment horizontal="right"/>
    </xf>
    <xf numFmtId="166" fontId="3" fillId="0" borderId="5" xfId="1" applyNumberFormat="1" applyFont="1" applyBorder="1"/>
    <xf numFmtId="166" fontId="0" fillId="0" borderId="3" xfId="1" applyNumberFormat="1" applyFont="1" applyBorder="1"/>
    <xf numFmtId="168" fontId="4" fillId="0" borderId="0" xfId="3" applyNumberFormat="1" applyFont="1" applyBorder="1" applyAlignment="1">
      <alignment horizontal="right"/>
    </xf>
    <xf numFmtId="43" fontId="0" fillId="0" borderId="0" xfId="1" applyFont="1"/>
    <xf numFmtId="166" fontId="0" fillId="0" borderId="0" xfId="0" applyNumberFormat="1"/>
    <xf numFmtId="43" fontId="3" fillId="0" borderId="0" xfId="1" applyFont="1"/>
    <xf numFmtId="0" fontId="0" fillId="0" borderId="1" xfId="0" applyBorder="1" applyAlignment="1" applyProtection="1">
      <alignment horizontal="center"/>
    </xf>
    <xf numFmtId="0" fontId="17" fillId="0" borderId="0" xfId="0" applyFont="1" applyAlignment="1" applyProtection="1">
      <alignment horizontal="left" wrapText="1"/>
      <protection locked="0"/>
    </xf>
    <xf numFmtId="0" fontId="17" fillId="0" borderId="0" xfId="0" applyFont="1" applyAlignment="1" applyProtection="1">
      <alignment horizontal="left" wrapText="1"/>
    </xf>
    <xf numFmtId="0" fontId="4" fillId="0" borderId="1" xfId="0" applyFont="1" applyBorder="1" applyAlignment="1">
      <alignment horizontal="center"/>
    </xf>
    <xf numFmtId="0" fontId="3" fillId="0" borderId="2" xfId="0" applyFont="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0" fillId="0" borderId="0" xfId="0" applyAlignment="1">
      <alignment horizontal="center"/>
    </xf>
    <xf numFmtId="166" fontId="4" fillId="0" borderId="1" xfId="1" applyNumberFormat="1"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68561%20-%20Commonwealth%20of%20Virginia\2019\07%20OPEB\08%20Reports\CoVa%20FY%202019%20GASB%2075%20Report%20Appendices%20in%20Excel%20v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68561%20-%20Commonwealth%20of%20Virginia\2019\07%20OPEB\08%20Reports\CoVa%20FY%202019%20GASB%2075%20Report%20Appendices%20in%20Excel%20v08%20(APA%20Alloc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A 2018"/>
      <sheetName val="Employer Allocation - Prelim"/>
      <sheetName val="A Employer Allocation - No 158"/>
      <sheetName val="Employer Allocation - State"/>
      <sheetName val="OPEB Schedule - State"/>
      <sheetName val="Employer Allocation - Educ"/>
      <sheetName val="OPEB Schedule - Educ"/>
      <sheetName val="B OPEB Expense"/>
      <sheetName val="C Liability Recon"/>
      <sheetName val="D Net Liab Recon"/>
      <sheetName val="E Deferred InOutFlows 18"/>
      <sheetName val="F Schedule of Def InOut"/>
      <sheetName val="G Proportionate Share"/>
      <sheetName val="JE Template"/>
      <sheetName val="CoVa 2017"/>
      <sheetName val="Current Year Input"/>
      <sheetName val="Calculations"/>
      <sheetName val="FYE2018 Amort"/>
      <sheetName val="Journal Entries"/>
      <sheetName val="A Prior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B1">
            <v>43646</v>
          </cell>
        </row>
        <row r="8">
          <cell r="B8">
            <v>3.8699999999999998E-2</v>
          </cell>
        </row>
        <row r="12">
          <cell r="B12">
            <v>1298904464</v>
          </cell>
        </row>
        <row r="14">
          <cell r="B14">
            <v>21853035</v>
          </cell>
        </row>
        <row r="15">
          <cell r="B15">
            <v>1005640487</v>
          </cell>
        </row>
        <row r="16">
          <cell r="B16">
            <v>0</v>
          </cell>
        </row>
        <row r="31">
          <cell r="B31">
            <v>6.19</v>
          </cell>
        </row>
      </sheetData>
      <sheetData sheetId="16">
        <row r="2">
          <cell r="C2">
            <v>3</v>
          </cell>
        </row>
      </sheetData>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Template -R"/>
      <sheetName val="CoVA 2018"/>
      <sheetName val="Employer Allocation - Prelim"/>
      <sheetName val="A Employer Allocation - No 158"/>
      <sheetName val="Employer Allocation - State"/>
      <sheetName val="OPEB Schedule - State"/>
      <sheetName val="Employer Allocation - Educ"/>
      <sheetName val="OPEB Schedule - Educ"/>
      <sheetName val="B OPEB Expense"/>
      <sheetName val="C Liability Recon"/>
      <sheetName val="D Net Liab Recon"/>
      <sheetName val="E Deferred InOutFlows 18"/>
      <sheetName val="F Schedule of Def InOut"/>
      <sheetName val="G Proportionate Share (v2)"/>
      <sheetName val="APP E &amp; F Calculations"/>
      <sheetName val="APP E&amp;F Calc EDIT"/>
      <sheetName val="G Proportionate Share"/>
      <sheetName val="JE Template"/>
      <sheetName val="CoVa 2017"/>
      <sheetName val="Current Year Input"/>
      <sheetName val="Calculations"/>
      <sheetName val="Change in Proportion"/>
      <sheetName val="Identify Issue"/>
      <sheetName val="FYE2018 Amort"/>
      <sheetName val="Journal Entries"/>
      <sheetName val="A Prior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v>43281</v>
          </cell>
        </row>
        <row r="8">
          <cell r="B8">
            <v>3.8699999999999998E-2</v>
          </cell>
        </row>
        <row r="12">
          <cell r="B12">
            <v>1298904464</v>
          </cell>
        </row>
        <row r="13">
          <cell r="B13">
            <v>57013557</v>
          </cell>
        </row>
        <row r="14">
          <cell r="B14">
            <v>21853035</v>
          </cell>
        </row>
        <row r="15">
          <cell r="B15">
            <v>1005640487</v>
          </cell>
        </row>
        <row r="16">
          <cell r="B16">
            <v>0</v>
          </cell>
        </row>
        <row r="31">
          <cell r="B31">
            <v>6.19</v>
          </cell>
        </row>
      </sheetData>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61"/>
  <sheetViews>
    <sheetView showRowColHeaders="0" tabSelected="1" workbookViewId="0">
      <selection activeCell="A18" sqref="A18"/>
    </sheetView>
  </sheetViews>
  <sheetFormatPr defaultColWidth="9.140625" defaultRowHeight="15" x14ac:dyDescent="0.25"/>
  <cols>
    <col min="1" max="1" width="64.28515625" style="113" customWidth="1"/>
    <col min="2" max="3" width="9.140625" style="113"/>
    <col min="4" max="4" width="6.42578125" style="113" customWidth="1"/>
    <col min="5" max="5" width="15.85546875" style="113" bestFit="1" customWidth="1"/>
    <col min="6" max="6" width="15" style="113" bestFit="1" customWidth="1"/>
    <col min="7" max="7" width="2.140625" style="113" customWidth="1"/>
    <col min="8" max="9" width="12.5703125" style="113" bestFit="1" customWidth="1"/>
    <col min="10" max="10" width="31.7109375" style="114" customWidth="1"/>
    <col min="11" max="11" width="11.5703125" style="113" bestFit="1" customWidth="1"/>
    <col min="12" max="12" width="15.28515625" style="113" bestFit="1" customWidth="1"/>
    <col min="13" max="13" width="20.5703125" style="115" hidden="1" customWidth="1"/>
    <col min="14" max="14" width="14.28515625" style="113" hidden="1" customWidth="1"/>
    <col min="15" max="15" width="14.28515625" style="116" hidden="1" customWidth="1"/>
    <col min="16" max="16" width="11.5703125" style="113" bestFit="1" customWidth="1"/>
    <col min="17" max="16384" width="9.140625" style="113"/>
  </cols>
  <sheetData>
    <row r="1" spans="1:15" s="107" customFormat="1" x14ac:dyDescent="0.25">
      <c r="A1" s="106" t="s">
        <v>424</v>
      </c>
      <c r="J1" s="108"/>
      <c r="M1" s="109"/>
      <c r="O1" s="110"/>
    </row>
    <row r="2" spans="1:15" s="107" customFormat="1" x14ac:dyDescent="0.25">
      <c r="A2" s="106" t="s">
        <v>425</v>
      </c>
      <c r="J2" s="108"/>
      <c r="M2" s="109"/>
      <c r="O2" s="110"/>
    </row>
    <row r="3" spans="1:15" x14ac:dyDescent="0.25">
      <c r="A3" s="111" t="s">
        <v>426</v>
      </c>
      <c r="B3" s="112">
        <v>129</v>
      </c>
      <c r="C3" s="112" t="str">
        <f>VLOOKUP(B3,'A Employer Allocation - No 158'!A:C,3,0)</f>
        <v>Dept of Human Resource Mgmt</v>
      </c>
      <c r="D3" s="112"/>
      <c r="E3" s="112"/>
      <c r="F3" s="113" t="s">
        <v>427</v>
      </c>
    </row>
    <row r="4" spans="1:15" s="107" customFormat="1" x14ac:dyDescent="0.25">
      <c r="J4" s="108"/>
      <c r="M4" s="109"/>
      <c r="O4" s="110"/>
    </row>
    <row r="5" spans="1:15" s="107" customFormat="1" x14ac:dyDescent="0.25">
      <c r="A5" s="117"/>
      <c r="B5" s="117"/>
      <c r="C5" s="117"/>
      <c r="D5" s="117"/>
      <c r="E5" s="117"/>
      <c r="F5" s="117"/>
      <c r="G5" s="117"/>
      <c r="H5" s="117"/>
      <c r="I5" s="117"/>
      <c r="J5" s="108"/>
      <c r="M5" s="109"/>
      <c r="O5" s="110"/>
    </row>
    <row r="6" spans="1:15" s="107" customFormat="1" x14ac:dyDescent="0.25">
      <c r="J6" s="108"/>
      <c r="M6" s="109"/>
      <c r="O6" s="110"/>
    </row>
    <row r="7" spans="1:15" s="107" customFormat="1" x14ac:dyDescent="0.25">
      <c r="A7" s="118" t="s">
        <v>428</v>
      </c>
      <c r="J7" s="108"/>
      <c r="M7" s="109"/>
      <c r="O7" s="110"/>
    </row>
    <row r="8" spans="1:15" s="107" customFormat="1" x14ac:dyDescent="0.25">
      <c r="A8" s="118"/>
      <c r="J8" s="108"/>
      <c r="M8" s="109"/>
      <c r="O8" s="110"/>
    </row>
    <row r="9" spans="1:15" s="107" customFormat="1" x14ac:dyDescent="0.25">
      <c r="E9" s="156" t="s">
        <v>429</v>
      </c>
      <c r="F9" s="156"/>
      <c r="H9" s="156" t="str">
        <f>"Agency "&amp;$B$3</f>
        <v>Agency 129</v>
      </c>
      <c r="I9" s="156"/>
      <c r="J9" s="108"/>
      <c r="M9" s="109" t="s">
        <v>430</v>
      </c>
      <c r="O9" s="110"/>
    </row>
    <row r="10" spans="1:15" s="107" customFormat="1" x14ac:dyDescent="0.25">
      <c r="E10" s="119" t="s">
        <v>418</v>
      </c>
      <c r="F10" s="119" t="s">
        <v>419</v>
      </c>
      <c r="G10" s="120"/>
      <c r="H10" s="119" t="s">
        <v>418</v>
      </c>
      <c r="I10" s="119" t="s">
        <v>419</v>
      </c>
      <c r="J10" s="108"/>
      <c r="M10" s="109" t="s">
        <v>431</v>
      </c>
      <c r="N10" s="121">
        <f>+E11</f>
        <v>1005640502</v>
      </c>
      <c r="O10" s="110"/>
    </row>
    <row r="11" spans="1:15" s="107" customFormat="1" x14ac:dyDescent="0.25">
      <c r="A11" s="122" t="s">
        <v>432</v>
      </c>
      <c r="E11" s="123">
        <f>'A Employer Allocation - No 158'!O314</f>
        <v>1005640502</v>
      </c>
      <c r="F11" s="123"/>
      <c r="G11" s="122"/>
      <c r="H11" s="123">
        <f>VLOOKUP(B3,'A Employer Allocation - No 158'!A:O,15,0)</f>
        <v>1177025</v>
      </c>
      <c r="I11" s="123"/>
      <c r="J11" s="108" t="s">
        <v>433</v>
      </c>
      <c r="M11" s="109" t="s">
        <v>434</v>
      </c>
      <c r="N11" s="121">
        <f>+E12</f>
        <v>640232299</v>
      </c>
      <c r="O11" s="110"/>
    </row>
    <row r="12" spans="1:15" s="107" customFormat="1" x14ac:dyDescent="0.25">
      <c r="A12" s="107" t="s">
        <v>435</v>
      </c>
      <c r="E12" s="123">
        <f>'I PY Deferred InOutFlows'!O321</f>
        <v>640232299</v>
      </c>
      <c r="F12" s="123"/>
      <c r="G12" s="122"/>
      <c r="H12" s="123">
        <f>VLOOKUP(B3,'I PY Deferred InOutFlows'!A:O,15,0)</f>
        <v>708076</v>
      </c>
      <c r="I12" s="123"/>
      <c r="J12" s="108" t="s">
        <v>436</v>
      </c>
      <c r="M12" s="109" t="s">
        <v>437</v>
      </c>
      <c r="N12" s="121">
        <f>+E40</f>
        <v>-75577055</v>
      </c>
      <c r="O12" s="110"/>
    </row>
    <row r="13" spans="1:15" s="107" customFormat="1" x14ac:dyDescent="0.25">
      <c r="A13" s="124" t="s">
        <v>438</v>
      </c>
      <c r="E13" s="123"/>
      <c r="F13" s="126">
        <f>'I PY Deferred InOutFlows'!I321</f>
        <v>35258253</v>
      </c>
      <c r="G13" s="125"/>
      <c r="H13" s="126"/>
      <c r="I13" s="126">
        <f>VLOOKUP(B3,'I PY Deferred InOutFlows'!A:I,9,0)</f>
        <v>111412</v>
      </c>
      <c r="J13" s="108" t="s">
        <v>439</v>
      </c>
      <c r="M13" s="109" t="s">
        <v>440</v>
      </c>
      <c r="N13" s="121">
        <f>+E41</f>
        <v>45139664</v>
      </c>
      <c r="O13" s="110"/>
    </row>
    <row r="14" spans="1:15" s="107" customFormat="1" x14ac:dyDescent="0.25">
      <c r="A14" s="127" t="s">
        <v>441</v>
      </c>
      <c r="E14" s="126"/>
      <c r="F14" s="126">
        <f>+E15-F13</f>
        <v>1610614548</v>
      </c>
      <c r="G14" s="125"/>
      <c r="H14" s="126"/>
      <c r="I14" s="126">
        <f>+H15-I13</f>
        <v>1773689</v>
      </c>
      <c r="J14" s="108" t="s">
        <v>442</v>
      </c>
      <c r="M14" s="109" t="s">
        <v>443</v>
      </c>
      <c r="O14" s="110">
        <f>+F13</f>
        <v>35258253</v>
      </c>
    </row>
    <row r="15" spans="1:15" s="107" customFormat="1" ht="15.75" thickBot="1" x14ac:dyDescent="0.3">
      <c r="E15" s="128">
        <f>SUM(E11:E14)</f>
        <v>1645872801</v>
      </c>
      <c r="F15" s="128">
        <f>SUM(F11:F14)</f>
        <v>1645872801</v>
      </c>
      <c r="G15" s="122"/>
      <c r="H15" s="128">
        <f>SUM(H11:H14)</f>
        <v>1885101</v>
      </c>
      <c r="I15" s="128">
        <f>SUM(I11:I14)</f>
        <v>1885101</v>
      </c>
      <c r="J15" s="108"/>
      <c r="M15" s="109" t="s">
        <v>444</v>
      </c>
      <c r="O15" s="110">
        <f>+F42</f>
        <v>859950787</v>
      </c>
    </row>
    <row r="16" spans="1:15" s="107" customFormat="1" ht="15.75" thickTop="1" x14ac:dyDescent="0.25">
      <c r="E16" s="129"/>
      <c r="F16" s="129"/>
      <c r="G16" s="122"/>
      <c r="H16" s="129"/>
      <c r="I16" s="129"/>
      <c r="J16" s="108"/>
      <c r="M16" s="109"/>
      <c r="O16" s="110"/>
    </row>
    <row r="17" spans="1:15" s="107" customFormat="1" x14ac:dyDescent="0.25">
      <c r="A17" s="130" t="s">
        <v>445</v>
      </c>
      <c r="E17" s="123"/>
      <c r="F17" s="126"/>
      <c r="G17" s="125"/>
      <c r="H17" s="126"/>
      <c r="I17" s="126"/>
      <c r="J17" s="108"/>
      <c r="M17" s="109" t="s">
        <v>446</v>
      </c>
      <c r="O17" s="110" t="e">
        <f>+N18-O14-O15-#REF!</f>
        <v>#REF!</v>
      </c>
    </row>
    <row r="18" spans="1:15" s="107" customFormat="1" x14ac:dyDescent="0.25">
      <c r="A18" s="131" t="s">
        <v>447</v>
      </c>
      <c r="B18" s="132"/>
      <c r="C18" s="132"/>
      <c r="D18" s="132"/>
      <c r="E18" s="133">
        <f>E11-E29</f>
        <v>964294555.45000005</v>
      </c>
      <c r="F18" s="134"/>
      <c r="G18" s="135"/>
      <c r="H18" s="134">
        <f>H11-H29</f>
        <v>1128632.705657962</v>
      </c>
      <c r="I18" s="134"/>
      <c r="J18" s="132" t="s">
        <v>448</v>
      </c>
      <c r="M18" s="109"/>
      <c r="N18" s="121">
        <f>SUM(N10:N17)</f>
        <v>1615435410</v>
      </c>
      <c r="O18" s="110" t="e">
        <f>SUM(O14:O17)</f>
        <v>#REF!</v>
      </c>
    </row>
    <row r="19" spans="1:15" s="107" customFormat="1" x14ac:dyDescent="0.25">
      <c r="A19" s="131" t="s">
        <v>449</v>
      </c>
      <c r="B19" s="132"/>
      <c r="C19" s="132"/>
      <c r="D19" s="132"/>
      <c r="E19" s="136">
        <f>E29</f>
        <v>41345946.549999982</v>
      </c>
      <c r="F19" s="134"/>
      <c r="G19" s="135"/>
      <c r="H19" s="136">
        <f>H29</f>
        <v>48392.294342038025</v>
      </c>
      <c r="I19" s="134"/>
      <c r="J19" s="132" t="s">
        <v>450</v>
      </c>
      <c r="M19" s="109"/>
      <c r="O19" s="110"/>
    </row>
    <row r="20" spans="1:15" s="107" customFormat="1" x14ac:dyDescent="0.25">
      <c r="A20" s="124" t="s">
        <v>451</v>
      </c>
      <c r="E20" s="123">
        <f>'A Employer Allocation - No 158'!O314</f>
        <v>1005640502</v>
      </c>
      <c r="F20" s="123"/>
      <c r="G20" s="122"/>
      <c r="H20" s="123">
        <f>VLOOKUP(B3,'A Employer Allocation - No 158'!A:O,15,0)</f>
        <v>1177025</v>
      </c>
      <c r="I20" s="126"/>
      <c r="J20" s="108" t="s">
        <v>433</v>
      </c>
      <c r="M20" s="109"/>
      <c r="O20" s="110"/>
    </row>
    <row r="21" spans="1:15" s="107" customFormat="1" x14ac:dyDescent="0.25">
      <c r="A21" s="124"/>
      <c r="E21" s="123"/>
      <c r="F21" s="126"/>
      <c r="G21" s="125"/>
      <c r="H21" s="126"/>
      <c r="I21" s="126"/>
      <c r="J21" s="108"/>
      <c r="M21" s="109"/>
      <c r="O21" s="110"/>
    </row>
    <row r="22" spans="1:15" s="107" customFormat="1" x14ac:dyDescent="0.25">
      <c r="A22" s="118" t="s">
        <v>452</v>
      </c>
      <c r="E22" s="129"/>
      <c r="F22" s="129"/>
      <c r="G22" s="122"/>
      <c r="H22" s="129"/>
      <c r="I22" s="129"/>
      <c r="J22" s="108"/>
      <c r="M22" s="109"/>
      <c r="O22" s="110"/>
    </row>
    <row r="23" spans="1:15" s="107" customFormat="1" x14ac:dyDescent="0.25">
      <c r="A23" s="130"/>
      <c r="F23" s="121"/>
      <c r="J23" s="108"/>
      <c r="M23" s="109"/>
      <c r="O23" s="110"/>
    </row>
    <row r="24" spans="1:15" s="107" customFormat="1" x14ac:dyDescent="0.25">
      <c r="A24" s="117"/>
      <c r="B24" s="117"/>
      <c r="C24" s="117"/>
      <c r="D24" s="117"/>
      <c r="E24" s="117"/>
      <c r="F24" s="117"/>
      <c r="G24" s="117"/>
      <c r="H24" s="117"/>
      <c r="I24" s="117"/>
      <c r="J24" s="108"/>
      <c r="M24" s="109"/>
      <c r="O24" s="110"/>
    </row>
    <row r="25" spans="1:15" s="107" customFormat="1" ht="45" x14ac:dyDescent="0.25">
      <c r="A25" s="137" t="s">
        <v>453</v>
      </c>
      <c r="J25" s="108"/>
      <c r="M25" s="109"/>
      <c r="O25" s="110"/>
    </row>
    <row r="26" spans="1:15" s="107" customFormat="1" x14ac:dyDescent="0.25">
      <c r="J26" s="108"/>
      <c r="M26" s="109"/>
      <c r="O26" s="110"/>
    </row>
    <row r="27" spans="1:15" s="107" customFormat="1" x14ac:dyDescent="0.25">
      <c r="E27" s="156" t="s">
        <v>429</v>
      </c>
      <c r="F27" s="156"/>
      <c r="H27" s="156" t="str">
        <f>"Agency "&amp;$B$3</f>
        <v>Agency 129</v>
      </c>
      <c r="I27" s="156"/>
      <c r="J27" s="108"/>
      <c r="M27" s="109"/>
      <c r="O27" s="110"/>
    </row>
    <row r="28" spans="1:15" s="107" customFormat="1" x14ac:dyDescent="0.25">
      <c r="E28" s="119" t="s">
        <v>418</v>
      </c>
      <c r="F28" s="119" t="s">
        <v>419</v>
      </c>
      <c r="G28" s="120"/>
      <c r="H28" s="119" t="s">
        <v>418</v>
      </c>
      <c r="I28" s="119" t="s">
        <v>419</v>
      </c>
      <c r="J28" s="108"/>
      <c r="M28" s="109"/>
      <c r="O28" s="110"/>
    </row>
    <row r="29" spans="1:15" s="107" customFormat="1" x14ac:dyDescent="0.25">
      <c r="A29" s="107" t="s">
        <v>454</v>
      </c>
      <c r="E29" s="110">
        <f>'H Schedule of Benefit Pmt'!K314</f>
        <v>41345946.549999982</v>
      </c>
      <c r="H29" s="110">
        <f>VLOOKUP(B3,'H Schedule of Benefit Pmt'!A:K,11,0)</f>
        <v>48392.294342038025</v>
      </c>
      <c r="J29" s="108" t="s">
        <v>450</v>
      </c>
      <c r="M29" s="109"/>
      <c r="O29" s="110"/>
    </row>
    <row r="30" spans="1:15" s="107" customFormat="1" x14ac:dyDescent="0.25">
      <c r="A30" s="127" t="s">
        <v>438</v>
      </c>
      <c r="F30" s="121">
        <f>E29</f>
        <v>41345946.549999982</v>
      </c>
      <c r="I30" s="121">
        <f>H29</f>
        <v>48392.294342038025</v>
      </c>
      <c r="J30" s="108"/>
      <c r="M30" s="109"/>
      <c r="O30" s="110"/>
    </row>
    <row r="31" spans="1:15" s="107" customFormat="1" x14ac:dyDescent="0.25">
      <c r="J31" s="108"/>
      <c r="M31" s="109"/>
      <c r="O31" s="110"/>
    </row>
    <row r="32" spans="1:15" s="107" customFormat="1" ht="29.25" customHeight="1" x14ac:dyDescent="0.25">
      <c r="A32" s="158" t="s">
        <v>455</v>
      </c>
      <c r="B32" s="158"/>
      <c r="C32" s="158"/>
      <c r="D32" s="158"/>
      <c r="E32" s="158"/>
      <c r="F32" s="158"/>
      <c r="G32" s="158"/>
      <c r="H32" s="158"/>
      <c r="I32" s="158"/>
      <c r="J32" s="137"/>
      <c r="M32" s="109"/>
      <c r="O32" s="110"/>
    </row>
    <row r="33" spans="1:16" s="107" customFormat="1" x14ac:dyDescent="0.25">
      <c r="F33" s="121"/>
      <c r="J33" s="108"/>
      <c r="M33" s="109"/>
      <c r="O33" s="110"/>
    </row>
    <row r="34" spans="1:16" s="107" customFormat="1" x14ac:dyDescent="0.25">
      <c r="A34" s="117"/>
      <c r="B34" s="117"/>
      <c r="C34" s="117"/>
      <c r="D34" s="117"/>
      <c r="E34" s="117"/>
      <c r="F34" s="117"/>
      <c r="G34" s="117"/>
      <c r="H34" s="117"/>
      <c r="I34" s="117"/>
      <c r="J34" s="108"/>
      <c r="M34" s="109"/>
      <c r="O34" s="110"/>
    </row>
    <row r="35" spans="1:16" s="107" customFormat="1" x14ac:dyDescent="0.25">
      <c r="A35" s="118" t="s">
        <v>456</v>
      </c>
      <c r="J35" s="108"/>
      <c r="M35" s="109"/>
      <c r="O35" s="110"/>
    </row>
    <row r="36" spans="1:16" s="107" customFormat="1" x14ac:dyDescent="0.25">
      <c r="A36" s="118"/>
      <c r="J36" s="108"/>
      <c r="M36" s="109"/>
      <c r="O36" s="110"/>
    </row>
    <row r="37" spans="1:16" s="107" customFormat="1" x14ac:dyDescent="0.25">
      <c r="E37" s="156" t="s">
        <v>429</v>
      </c>
      <c r="F37" s="156"/>
      <c r="H37" s="156" t="str">
        <f>"Agency "&amp;$B$3</f>
        <v>Agency 129</v>
      </c>
      <c r="I37" s="156"/>
      <c r="J37" s="108"/>
      <c r="M37" s="109"/>
      <c r="O37" s="110"/>
    </row>
    <row r="38" spans="1:16" s="107" customFormat="1" x14ac:dyDescent="0.25">
      <c r="E38" s="119" t="s">
        <v>418</v>
      </c>
      <c r="F38" s="119" t="s">
        <v>419</v>
      </c>
      <c r="G38" s="120"/>
      <c r="H38" s="119" t="s">
        <v>418</v>
      </c>
      <c r="I38" s="119" t="s">
        <v>419</v>
      </c>
      <c r="J38" s="108"/>
      <c r="M38" s="109"/>
      <c r="O38" s="110"/>
    </row>
    <row r="39" spans="1:16" s="107" customFormat="1" x14ac:dyDescent="0.25">
      <c r="A39" s="107" t="s">
        <v>441</v>
      </c>
      <c r="E39" s="138">
        <f>F14</f>
        <v>1610614548</v>
      </c>
      <c r="F39" s="139"/>
      <c r="G39" s="120"/>
      <c r="H39" s="138">
        <f>I14</f>
        <v>1773689</v>
      </c>
      <c r="I39" s="139"/>
      <c r="J39" s="108" t="s">
        <v>457</v>
      </c>
      <c r="M39" s="109"/>
      <c r="O39" s="110"/>
    </row>
    <row r="40" spans="1:16" s="107" customFormat="1" x14ac:dyDescent="0.25">
      <c r="A40" s="107" t="s">
        <v>454</v>
      </c>
      <c r="E40" s="123">
        <f>'B OPEB Expense'!P313</f>
        <v>-75577055</v>
      </c>
      <c r="F40" s="123"/>
      <c r="G40" s="122"/>
      <c r="H40" s="123">
        <f>VLOOKUP(B3,'B OPEB Expense'!B:P,15,0)</f>
        <v>-72185</v>
      </c>
      <c r="I40" s="123"/>
      <c r="J40" s="108" t="s">
        <v>458</v>
      </c>
      <c r="M40" s="109"/>
      <c r="O40" s="110"/>
    </row>
    <row r="41" spans="1:16" s="107" customFormat="1" x14ac:dyDescent="0.25">
      <c r="A41" s="107" t="s">
        <v>459</v>
      </c>
      <c r="E41" s="123">
        <f>'E Deferred InOutFlows'!I321</f>
        <v>45139664</v>
      </c>
      <c r="F41" s="123"/>
      <c r="G41" s="122"/>
      <c r="H41" s="123">
        <f>VLOOKUP(B3,'E Deferred InOutFlows'!A:I,9,0)</f>
        <v>87808</v>
      </c>
      <c r="I41" s="123"/>
      <c r="J41" s="108" t="s">
        <v>460</v>
      </c>
      <c r="L41" s="110"/>
      <c r="M41" s="109"/>
      <c r="O41" s="110"/>
      <c r="P41" s="121"/>
    </row>
    <row r="42" spans="1:16" s="107" customFormat="1" x14ac:dyDescent="0.25">
      <c r="A42" s="124" t="s">
        <v>461</v>
      </c>
      <c r="E42" s="123"/>
      <c r="F42" s="126">
        <f>'E Deferred InOutFlows'!O321</f>
        <v>859950787</v>
      </c>
      <c r="G42" s="125"/>
      <c r="H42" s="126"/>
      <c r="I42" s="126">
        <f>VLOOKUP(B3,'E Deferred InOutFlows'!A:O,15,0)</f>
        <v>975339</v>
      </c>
      <c r="J42" s="108" t="s">
        <v>462</v>
      </c>
      <c r="L42" s="110"/>
      <c r="M42" s="109"/>
      <c r="O42" s="110"/>
      <c r="P42" s="121"/>
    </row>
    <row r="43" spans="1:16" s="107" customFormat="1" x14ac:dyDescent="0.25">
      <c r="A43" s="124" t="s">
        <v>463</v>
      </c>
      <c r="E43" s="123"/>
      <c r="F43" s="126">
        <f>-'C Liability Recon'!P313</f>
        <v>41345947</v>
      </c>
      <c r="G43" s="125"/>
      <c r="H43" s="126"/>
      <c r="I43" s="126">
        <f>-VLOOKUP(B3,'C Liability Recon'!A:P,16,0)</f>
        <v>46728</v>
      </c>
      <c r="J43" s="108" t="s">
        <v>464</v>
      </c>
      <c r="M43" s="109"/>
      <c r="O43" s="110"/>
      <c r="P43" s="121"/>
    </row>
    <row r="44" spans="1:16" s="107" customFormat="1" ht="30" x14ac:dyDescent="0.25">
      <c r="A44" s="127" t="s">
        <v>465</v>
      </c>
      <c r="E44" s="126"/>
      <c r="F44" s="126">
        <f>+E46-F42-F43-F45</f>
        <v>649977415</v>
      </c>
      <c r="G44" s="125"/>
      <c r="H44" s="126"/>
      <c r="I44" s="126">
        <f>+H46-I42-I43-I45</f>
        <v>734580</v>
      </c>
      <c r="J44" s="140" t="s">
        <v>466</v>
      </c>
      <c r="K44" s="110"/>
      <c r="L44" s="121"/>
      <c r="M44" s="109"/>
      <c r="O44" s="110"/>
    </row>
    <row r="45" spans="1:16" s="107" customFormat="1" x14ac:dyDescent="0.25">
      <c r="A45" s="127" t="s">
        <v>467</v>
      </c>
      <c r="E45" s="141"/>
      <c r="F45" s="141">
        <f>E56</f>
        <v>28903008</v>
      </c>
      <c r="G45" s="122"/>
      <c r="H45" s="141"/>
      <c r="I45" s="141">
        <f>H56</f>
        <v>32665</v>
      </c>
      <c r="J45" s="108" t="s">
        <v>468</v>
      </c>
      <c r="M45" s="109"/>
      <c r="O45" s="110"/>
    </row>
    <row r="46" spans="1:16" s="107" customFormat="1" ht="15.75" thickBot="1" x14ac:dyDescent="0.3">
      <c r="E46" s="128">
        <f>SUM(E39:E45)</f>
        <v>1580177157</v>
      </c>
      <c r="F46" s="128">
        <f>SUM(F40:F45)</f>
        <v>1580177157</v>
      </c>
      <c r="G46" s="122"/>
      <c r="H46" s="128">
        <f>SUM(H39:H45)</f>
        <v>1789312</v>
      </c>
      <c r="I46" s="128">
        <f>SUM(I40:I45)</f>
        <v>1789312</v>
      </c>
      <c r="J46" s="108"/>
      <c r="M46" s="109"/>
      <c r="O46" s="110"/>
    </row>
    <row r="47" spans="1:16" s="107" customFormat="1" ht="15.75" thickTop="1" x14ac:dyDescent="0.25">
      <c r="E47" s="129"/>
      <c r="F47" s="129" t="str">
        <f>IF(('C Liability Recon'!S313-F44-F45)=0,"",('C Liability Recon'!S313-F44-F45))</f>
        <v/>
      </c>
      <c r="G47" s="122"/>
      <c r="H47" s="129"/>
      <c r="I47" s="129" t="str">
        <f>IF((VLOOKUP(B3,'C Liability Recon'!A:S,19,0)-I44-I45)=0, "",(VLOOKUP(B3,'C Liability Recon'!A:S,19,0)-I44-I45))</f>
        <v/>
      </c>
      <c r="J47" s="108"/>
      <c r="M47" s="109"/>
      <c r="O47" s="110"/>
    </row>
    <row r="48" spans="1:16" s="107" customFormat="1" x14ac:dyDescent="0.25">
      <c r="A48" s="142" t="s">
        <v>469</v>
      </c>
      <c r="E48" s="123"/>
      <c r="F48" s="126"/>
      <c r="G48" s="125"/>
      <c r="H48" s="126"/>
      <c r="I48" s="126"/>
      <c r="J48" s="108"/>
      <c r="M48" s="109"/>
      <c r="O48" s="110"/>
    </row>
    <row r="49" spans="1:15" s="107" customFormat="1" x14ac:dyDescent="0.25">
      <c r="A49" s="118" t="s">
        <v>470</v>
      </c>
      <c r="E49" s="129"/>
      <c r="F49" s="129"/>
      <c r="G49" s="122"/>
      <c r="H49" s="129"/>
      <c r="I49" s="129"/>
      <c r="J49" s="108"/>
      <c r="M49" s="109"/>
      <c r="O49" s="110"/>
    </row>
    <row r="50" spans="1:15" s="107" customFormat="1" x14ac:dyDescent="0.25">
      <c r="E50" s="129"/>
      <c r="F50" s="129"/>
      <c r="G50" s="122"/>
      <c r="H50" s="129"/>
      <c r="I50" s="129"/>
      <c r="J50" s="108"/>
      <c r="M50" s="109"/>
      <c r="O50" s="110"/>
    </row>
    <row r="51" spans="1:15" s="107" customFormat="1" x14ac:dyDescent="0.25">
      <c r="A51" s="117"/>
      <c r="B51" s="117"/>
      <c r="C51" s="117"/>
      <c r="D51" s="117"/>
      <c r="E51" s="117"/>
      <c r="F51" s="117"/>
      <c r="G51" s="117"/>
      <c r="H51" s="117"/>
      <c r="I51" s="117"/>
      <c r="J51" s="108"/>
      <c r="M51" s="109"/>
      <c r="O51" s="110"/>
    </row>
    <row r="52" spans="1:15" s="107" customFormat="1" x14ac:dyDescent="0.25">
      <c r="A52" s="118" t="s">
        <v>471</v>
      </c>
      <c r="J52" s="108"/>
      <c r="M52" s="109"/>
      <c r="O52" s="110"/>
    </row>
    <row r="53" spans="1:15" s="107" customFormat="1" x14ac:dyDescent="0.25">
      <c r="J53" s="108"/>
      <c r="M53" s="109"/>
      <c r="O53" s="110"/>
    </row>
    <row r="54" spans="1:15" s="107" customFormat="1" x14ac:dyDescent="0.25">
      <c r="E54" s="156" t="s">
        <v>429</v>
      </c>
      <c r="F54" s="156"/>
      <c r="H54" s="156" t="str">
        <f>"Agency "&amp;$B$3</f>
        <v>Agency 129</v>
      </c>
      <c r="I54" s="156"/>
      <c r="J54" s="108"/>
      <c r="M54" s="109"/>
      <c r="O54" s="110"/>
    </row>
    <row r="55" spans="1:15" s="107" customFormat="1" x14ac:dyDescent="0.25">
      <c r="E55" s="119" t="s">
        <v>418</v>
      </c>
      <c r="F55" s="119" t="s">
        <v>419</v>
      </c>
      <c r="G55" s="120"/>
      <c r="H55" s="119" t="s">
        <v>418</v>
      </c>
      <c r="I55" s="119" t="s">
        <v>419</v>
      </c>
      <c r="J55" s="108"/>
      <c r="M55" s="109"/>
      <c r="O55" s="110"/>
    </row>
    <row r="56" spans="1:15" s="107" customFormat="1" x14ac:dyDescent="0.25">
      <c r="A56" s="107" t="s">
        <v>459</v>
      </c>
      <c r="E56" s="110">
        <f>'H Schedule of Benefit Pmt'!G314</f>
        <v>28903008</v>
      </c>
      <c r="H56" s="110">
        <f>VLOOKUP(B3,'H Schedule of Benefit Pmt'!A:G,7,0)</f>
        <v>32665</v>
      </c>
      <c r="J56" s="108" t="s">
        <v>468</v>
      </c>
      <c r="M56" s="109"/>
      <c r="O56" s="110"/>
    </row>
    <row r="57" spans="1:15" s="107" customFormat="1" x14ac:dyDescent="0.25">
      <c r="A57" s="127" t="s">
        <v>472</v>
      </c>
      <c r="F57" s="121">
        <f>E56</f>
        <v>28903008</v>
      </c>
      <c r="I57" s="121">
        <f>H56</f>
        <v>32665</v>
      </c>
      <c r="J57" s="108"/>
      <c r="M57" s="109"/>
      <c r="O57" s="110"/>
    </row>
    <row r="58" spans="1:15" ht="30.75" customHeight="1" x14ac:dyDescent="0.25">
      <c r="A58" s="107"/>
      <c r="B58" s="107"/>
      <c r="C58" s="107"/>
      <c r="D58" s="107"/>
      <c r="E58" s="107"/>
      <c r="F58" s="107"/>
      <c r="G58" s="107"/>
      <c r="H58" s="107"/>
      <c r="I58" s="107"/>
      <c r="J58" s="108"/>
      <c r="K58" s="107"/>
    </row>
    <row r="59" spans="1:15" ht="33" customHeight="1" x14ac:dyDescent="0.25">
      <c r="A59" s="157" t="s">
        <v>473</v>
      </c>
      <c r="B59" s="157"/>
      <c r="C59" s="157"/>
      <c r="D59" s="157"/>
      <c r="E59" s="157"/>
      <c r="F59" s="157"/>
      <c r="G59" s="157"/>
      <c r="H59" s="157"/>
      <c r="I59" s="157"/>
    </row>
    <row r="60" spans="1:15" x14ac:dyDescent="0.25">
      <c r="A60" s="143"/>
    </row>
    <row r="61" spans="1:15" x14ac:dyDescent="0.25">
      <c r="A61" s="118" t="s">
        <v>474</v>
      </c>
    </row>
  </sheetData>
  <sheetProtection algorithmName="SHA-512" hashValue="guCxwJKMjRDHhtqLdOW8rjrgX4rdnYMOJtQ6+hHhIxKegozlVZS8GZFzAWrEqM1Kw2s/QNiOJMcZWoQAezZP5A==" saltValue="O9Cmdi4Eo0INphFNEuIV9Q==" spinCount="100000" sheet="1" objects="1" scenarios="1"/>
  <mergeCells count="10">
    <mergeCell ref="E54:F54"/>
    <mergeCell ref="H54:I54"/>
    <mergeCell ref="A59:I59"/>
    <mergeCell ref="E9:F9"/>
    <mergeCell ref="H9:I9"/>
    <mergeCell ref="E27:F27"/>
    <mergeCell ref="H27:I27"/>
    <mergeCell ref="A32:I32"/>
    <mergeCell ref="E37:F37"/>
    <mergeCell ref="H37:I37"/>
  </mergeCells>
  <dataValidations count="1">
    <dataValidation type="list" allowBlank="1" showInputMessage="1" showErrorMessage="1" sqref="B4">
      <formula1>#REF!</formula1>
    </dataValidation>
  </dataValidations>
  <pageMargins left="0.7" right="0.7" top="0.75" bottom="0.75" header="0.3" footer="0.3"/>
  <pageSetup scale="5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your Agency Number">
          <x14:formula1>
            <xm:f>'A Employer Allocation - No 158'!$A$5:$A$313</xm:f>
          </x14:formula1>
          <xm:sqref>B3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1"/>
  <sheetViews>
    <sheetView showRowColHeaders="0" topLeftCell="B1" workbookViewId="0">
      <selection activeCell="B13" sqref="B13"/>
    </sheetView>
  </sheetViews>
  <sheetFormatPr defaultRowHeight="15" x14ac:dyDescent="0.25"/>
  <cols>
    <col min="1" max="1" width="11.42578125" customWidth="1"/>
    <col min="2" max="2" width="54.28515625" bestFit="1" customWidth="1"/>
    <col min="3" max="3" width="10.42578125" bestFit="1" customWidth="1"/>
    <col min="4" max="4" width="15" bestFit="1" customWidth="1"/>
    <col min="5" max="5" width="10.28515625" bestFit="1" customWidth="1"/>
    <col min="6" max="6" width="12.5703125" bestFit="1" customWidth="1"/>
    <col min="7" max="7" width="11.85546875" bestFit="1" customWidth="1"/>
    <col min="8" max="8" width="15.7109375" bestFit="1" customWidth="1"/>
    <col min="9" max="9" width="12.28515625" bestFit="1" customWidth="1"/>
    <col min="10" max="11" width="13.42578125" customWidth="1"/>
    <col min="12" max="12" width="12.5703125" bestFit="1" customWidth="1"/>
    <col min="13" max="13" width="13.42578125" customWidth="1"/>
    <col min="14" max="14" width="15.7109375" bestFit="1" customWidth="1"/>
    <col min="15" max="15" width="13.42578125" customWidth="1"/>
    <col min="17" max="17" width="12.28515625" bestFit="1" customWidth="1"/>
    <col min="19" max="19" width="16" bestFit="1" customWidth="1"/>
    <col min="21" max="21" width="12.28515625" bestFit="1" customWidth="1"/>
  </cols>
  <sheetData>
    <row r="1" spans="1:22" ht="15.75" x14ac:dyDescent="0.25">
      <c r="A1" s="28" t="s">
        <v>482</v>
      </c>
      <c r="B1" s="1"/>
      <c r="C1" s="3" t="s">
        <v>1</v>
      </c>
      <c r="D1" s="3" t="s">
        <v>2</v>
      </c>
      <c r="E1" s="3" t="s">
        <v>3</v>
      </c>
      <c r="F1" s="3" t="s">
        <v>4</v>
      </c>
      <c r="G1" s="3" t="s">
        <v>5</v>
      </c>
      <c r="H1" s="3" t="s">
        <v>6</v>
      </c>
      <c r="I1" s="3" t="s">
        <v>7</v>
      </c>
      <c r="J1" s="3"/>
      <c r="K1" s="3" t="s">
        <v>8</v>
      </c>
      <c r="L1" s="3" t="s">
        <v>9</v>
      </c>
      <c r="M1" s="3" t="s">
        <v>10</v>
      </c>
      <c r="N1" s="3" t="s">
        <v>11</v>
      </c>
      <c r="O1" s="3" t="s">
        <v>12</v>
      </c>
      <c r="P1" s="3"/>
      <c r="Q1" s="3" t="s">
        <v>373</v>
      </c>
      <c r="R1" s="3"/>
      <c r="S1" s="3" t="s">
        <v>374</v>
      </c>
      <c r="T1" s="3"/>
      <c r="U1" s="3" t="s">
        <v>375</v>
      </c>
      <c r="V1" s="2"/>
    </row>
    <row r="2" spans="1:22" x14ac:dyDescent="0.25">
      <c r="A2" s="2"/>
      <c r="B2" s="74"/>
      <c r="C2" s="74"/>
      <c r="D2" s="74"/>
      <c r="E2" s="161" t="s">
        <v>376</v>
      </c>
      <c r="F2" s="161"/>
      <c r="G2" s="161"/>
      <c r="H2" s="161"/>
      <c r="I2" s="161"/>
      <c r="J2" s="75"/>
      <c r="K2" s="161" t="s">
        <v>377</v>
      </c>
      <c r="L2" s="161"/>
      <c r="M2" s="161"/>
      <c r="N2" s="161"/>
      <c r="O2" s="161"/>
      <c r="P2" s="75"/>
      <c r="Q2" s="161" t="s">
        <v>333</v>
      </c>
      <c r="R2" s="161"/>
      <c r="S2" s="161"/>
      <c r="T2" s="161"/>
      <c r="U2" s="161"/>
      <c r="V2" s="2"/>
    </row>
    <row r="3" spans="1:22" x14ac:dyDescent="0.25">
      <c r="A3" s="2"/>
      <c r="B3" s="74"/>
      <c r="C3" s="74"/>
      <c r="D3" s="74"/>
      <c r="E3" s="74"/>
      <c r="F3" s="74"/>
      <c r="G3" s="74"/>
      <c r="H3" s="75"/>
      <c r="I3" s="74"/>
      <c r="J3" s="74"/>
      <c r="K3" s="74"/>
      <c r="L3" s="74"/>
      <c r="M3" s="74"/>
      <c r="N3" s="75"/>
      <c r="O3" s="74"/>
      <c r="P3" s="74"/>
      <c r="Q3" s="74"/>
      <c r="R3" s="74"/>
      <c r="S3" s="75" t="s">
        <v>378</v>
      </c>
      <c r="T3" s="74"/>
      <c r="U3" s="74"/>
      <c r="V3" s="2"/>
    </row>
    <row r="4" spans="1:22" x14ac:dyDescent="0.25">
      <c r="A4" s="2"/>
      <c r="B4" s="74"/>
      <c r="C4" s="74"/>
      <c r="D4" s="74"/>
      <c r="E4" s="74"/>
      <c r="F4" s="74"/>
      <c r="G4" s="74"/>
      <c r="H4" s="75" t="s">
        <v>379</v>
      </c>
      <c r="I4" s="74"/>
      <c r="J4" s="74"/>
      <c r="K4" s="74"/>
      <c r="L4" s="74"/>
      <c r="M4" s="74"/>
      <c r="N4" s="75" t="s">
        <v>379</v>
      </c>
      <c r="O4" s="74"/>
      <c r="P4" s="74"/>
      <c r="Q4" s="74"/>
      <c r="R4" s="74"/>
      <c r="S4" s="75" t="s">
        <v>380</v>
      </c>
      <c r="T4" s="74"/>
      <c r="U4" s="74"/>
      <c r="V4" s="2"/>
    </row>
    <row r="5" spans="1:22" x14ac:dyDescent="0.25">
      <c r="A5" s="2"/>
      <c r="B5" s="74"/>
      <c r="C5" s="74"/>
      <c r="D5" s="74"/>
      <c r="E5" s="74"/>
      <c r="F5" s="75" t="s">
        <v>381</v>
      </c>
      <c r="G5" s="75"/>
      <c r="H5" s="75" t="s">
        <v>382</v>
      </c>
      <c r="I5" s="75"/>
      <c r="J5" s="75"/>
      <c r="K5" s="75"/>
      <c r="L5" s="75" t="s">
        <v>381</v>
      </c>
      <c r="M5" s="75"/>
      <c r="N5" s="75" t="s">
        <v>382</v>
      </c>
      <c r="O5" s="75"/>
      <c r="P5" s="75"/>
      <c r="Q5" s="75"/>
      <c r="R5" s="75"/>
      <c r="S5" s="75" t="s">
        <v>382</v>
      </c>
      <c r="T5" s="75"/>
      <c r="U5" s="74"/>
      <c r="V5" s="2"/>
    </row>
    <row r="6" spans="1:22" x14ac:dyDescent="0.25">
      <c r="A6" s="2"/>
      <c r="B6" s="74"/>
      <c r="C6" s="74"/>
      <c r="D6" s="74"/>
      <c r="E6" s="74"/>
      <c r="F6" s="75" t="s">
        <v>383</v>
      </c>
      <c r="G6" s="75"/>
      <c r="H6" s="75" t="s">
        <v>384</v>
      </c>
      <c r="I6" s="75"/>
      <c r="J6" s="75"/>
      <c r="K6" s="75"/>
      <c r="L6" s="75" t="s">
        <v>383</v>
      </c>
      <c r="M6" s="75"/>
      <c r="N6" s="75" t="s">
        <v>384</v>
      </c>
      <c r="O6" s="75"/>
      <c r="P6" s="75"/>
      <c r="Q6" s="75"/>
      <c r="R6" s="75"/>
      <c r="S6" s="75" t="s">
        <v>384</v>
      </c>
      <c r="T6" s="75"/>
      <c r="U6" s="74"/>
      <c r="V6" s="2"/>
    </row>
    <row r="7" spans="1:22" x14ac:dyDescent="0.25">
      <c r="A7" s="2"/>
      <c r="B7" s="74"/>
      <c r="C7" s="74"/>
      <c r="D7" s="74"/>
      <c r="E7" s="74"/>
      <c r="F7" s="75" t="s">
        <v>385</v>
      </c>
      <c r="G7" s="75"/>
      <c r="H7" s="75" t="s">
        <v>383</v>
      </c>
      <c r="I7" s="75"/>
      <c r="J7" s="75"/>
      <c r="K7" s="75"/>
      <c r="L7" s="75" t="s">
        <v>385</v>
      </c>
      <c r="M7" s="75"/>
      <c r="N7" s="75" t="s">
        <v>383</v>
      </c>
      <c r="O7" s="75"/>
      <c r="P7" s="75"/>
      <c r="Q7" s="75"/>
      <c r="R7" s="75"/>
      <c r="S7" s="75" t="s">
        <v>383</v>
      </c>
      <c r="T7" s="75"/>
      <c r="U7" s="74"/>
      <c r="V7" s="2"/>
    </row>
    <row r="8" spans="1:22" x14ac:dyDescent="0.25">
      <c r="A8" s="2"/>
      <c r="B8" s="74"/>
      <c r="C8" s="74"/>
      <c r="D8" s="74"/>
      <c r="E8" s="75" t="s">
        <v>386</v>
      </c>
      <c r="F8" s="75" t="s">
        <v>387</v>
      </c>
      <c r="G8" s="75"/>
      <c r="H8" s="75" t="s">
        <v>13</v>
      </c>
      <c r="I8" s="75" t="s">
        <v>388</v>
      </c>
      <c r="J8" s="75"/>
      <c r="K8" s="75" t="s">
        <v>389</v>
      </c>
      <c r="L8" s="75" t="s">
        <v>387</v>
      </c>
      <c r="M8" s="75"/>
      <c r="N8" s="75" t="s">
        <v>13</v>
      </c>
      <c r="O8" s="75" t="s">
        <v>388</v>
      </c>
      <c r="P8" s="75"/>
      <c r="Q8" s="75" t="s">
        <v>390</v>
      </c>
      <c r="R8" s="75"/>
      <c r="S8" s="75" t="s">
        <v>13</v>
      </c>
      <c r="T8" s="75"/>
      <c r="U8" s="75"/>
      <c r="V8" s="2"/>
    </row>
    <row r="9" spans="1:22" x14ac:dyDescent="0.25">
      <c r="A9" s="2"/>
      <c r="B9" s="74"/>
      <c r="C9" s="74"/>
      <c r="D9" s="74"/>
      <c r="E9" s="75" t="s">
        <v>383</v>
      </c>
      <c r="F9" s="75" t="s">
        <v>391</v>
      </c>
      <c r="G9" s="75"/>
      <c r="H9" s="75" t="s">
        <v>19</v>
      </c>
      <c r="I9" s="75" t="s">
        <v>392</v>
      </c>
      <c r="J9" s="75"/>
      <c r="K9" s="75" t="s">
        <v>383</v>
      </c>
      <c r="L9" s="75" t="s">
        <v>391</v>
      </c>
      <c r="M9" s="75"/>
      <c r="N9" s="75" t="s">
        <v>19</v>
      </c>
      <c r="O9" s="75" t="s">
        <v>392</v>
      </c>
      <c r="P9" s="75"/>
      <c r="Q9" s="75" t="s">
        <v>393</v>
      </c>
      <c r="R9" s="75"/>
      <c r="S9" s="75" t="s">
        <v>19</v>
      </c>
      <c r="T9" s="75"/>
      <c r="U9" s="75" t="s">
        <v>388</v>
      </c>
      <c r="V9" s="2"/>
    </row>
    <row r="10" spans="1:22" x14ac:dyDescent="0.25">
      <c r="A10" s="2"/>
      <c r="B10" s="74"/>
      <c r="C10" s="74"/>
      <c r="D10" s="74"/>
      <c r="E10" s="75" t="s">
        <v>394</v>
      </c>
      <c r="F10" s="75" t="s">
        <v>395</v>
      </c>
      <c r="G10" s="75"/>
      <c r="H10" s="75" t="s">
        <v>396</v>
      </c>
      <c r="I10" s="75" t="s">
        <v>397</v>
      </c>
      <c r="J10" s="75"/>
      <c r="K10" s="75" t="s">
        <v>394</v>
      </c>
      <c r="L10" s="75" t="s">
        <v>395</v>
      </c>
      <c r="M10" s="75"/>
      <c r="N10" s="75" t="s">
        <v>396</v>
      </c>
      <c r="O10" s="75" t="s">
        <v>398</v>
      </c>
      <c r="P10" s="75"/>
      <c r="Q10" s="75" t="s">
        <v>399</v>
      </c>
      <c r="R10" s="75"/>
      <c r="S10" s="75" t="s">
        <v>396</v>
      </c>
      <c r="T10" s="75"/>
      <c r="U10" s="75" t="s">
        <v>13</v>
      </c>
      <c r="V10" s="2"/>
    </row>
    <row r="11" spans="1:22" x14ac:dyDescent="0.25">
      <c r="A11" s="2"/>
      <c r="B11" s="75"/>
      <c r="C11" s="5" t="s">
        <v>14</v>
      </c>
      <c r="D11" s="75" t="s">
        <v>400</v>
      </c>
      <c r="E11" s="75" t="s">
        <v>387</v>
      </c>
      <c r="F11" s="75" t="s">
        <v>401</v>
      </c>
      <c r="G11" s="75" t="s">
        <v>402</v>
      </c>
      <c r="H11" s="75" t="s">
        <v>393</v>
      </c>
      <c r="I11" s="75" t="s">
        <v>403</v>
      </c>
      <c r="J11" s="75"/>
      <c r="K11" s="75" t="s">
        <v>387</v>
      </c>
      <c r="L11" s="75" t="s">
        <v>401</v>
      </c>
      <c r="M11" s="75" t="s">
        <v>402</v>
      </c>
      <c r="N11" s="75" t="s">
        <v>393</v>
      </c>
      <c r="O11" s="75" t="s">
        <v>403</v>
      </c>
      <c r="P11" s="75"/>
      <c r="Q11" s="75" t="s">
        <v>404</v>
      </c>
      <c r="R11" s="75"/>
      <c r="S11" s="75" t="s">
        <v>393</v>
      </c>
      <c r="T11" s="75"/>
      <c r="U11" s="75" t="s">
        <v>404</v>
      </c>
      <c r="V11" s="2"/>
    </row>
    <row r="12" spans="1:22" x14ac:dyDescent="0.25">
      <c r="A12" s="76" t="s">
        <v>18</v>
      </c>
      <c r="B12" s="77" t="s">
        <v>13</v>
      </c>
      <c r="C12" s="78" t="s">
        <v>20</v>
      </c>
      <c r="D12" s="79" t="s">
        <v>21</v>
      </c>
      <c r="E12" s="79" t="s">
        <v>405</v>
      </c>
      <c r="F12" s="79" t="s">
        <v>406</v>
      </c>
      <c r="G12" s="79" t="s">
        <v>407</v>
      </c>
      <c r="H12" s="79" t="s">
        <v>19</v>
      </c>
      <c r="I12" s="79" t="s">
        <v>408</v>
      </c>
      <c r="J12" s="79"/>
      <c r="K12" s="79" t="s">
        <v>405</v>
      </c>
      <c r="L12" s="79" t="s">
        <v>406</v>
      </c>
      <c r="M12" s="79" t="s">
        <v>407</v>
      </c>
      <c r="N12" s="79" t="s">
        <v>19</v>
      </c>
      <c r="O12" s="79" t="s">
        <v>408</v>
      </c>
      <c r="P12" s="79"/>
      <c r="Q12" s="79" t="s">
        <v>409</v>
      </c>
      <c r="R12" s="79"/>
      <c r="S12" s="79" t="s">
        <v>19</v>
      </c>
      <c r="T12" s="79"/>
      <c r="U12" s="79" t="s">
        <v>409</v>
      </c>
      <c r="V12" s="2"/>
    </row>
    <row r="13" spans="1:22" x14ac:dyDescent="0.25">
      <c r="A13" s="80">
        <v>5</v>
      </c>
      <c r="B13" s="81" t="s">
        <v>25</v>
      </c>
      <c r="C13" s="82">
        <v>0</v>
      </c>
      <c r="D13" s="83">
        <v>0</v>
      </c>
      <c r="E13" s="83">
        <v>0</v>
      </c>
      <c r="F13" s="83">
        <v>0</v>
      </c>
      <c r="G13" s="83">
        <v>0</v>
      </c>
      <c r="H13" s="83">
        <v>0</v>
      </c>
      <c r="I13" s="83">
        <v>0</v>
      </c>
      <c r="J13" s="83"/>
      <c r="K13" s="83">
        <v>0</v>
      </c>
      <c r="L13" s="83">
        <v>0</v>
      </c>
      <c r="M13" s="83">
        <v>0</v>
      </c>
      <c r="N13" s="83">
        <v>0</v>
      </c>
      <c r="O13" s="83">
        <v>0</v>
      </c>
      <c r="P13" s="84"/>
      <c r="Q13" s="83">
        <v>0</v>
      </c>
      <c r="R13" s="84"/>
      <c r="S13" s="83">
        <v>0</v>
      </c>
      <c r="T13" s="84"/>
      <c r="U13" s="84">
        <v>0</v>
      </c>
      <c r="V13" s="2"/>
    </row>
    <row r="14" spans="1:22" x14ac:dyDescent="0.25">
      <c r="A14" s="62">
        <v>6</v>
      </c>
      <c r="B14" s="63" t="s">
        <v>26</v>
      </c>
      <c r="C14" s="85">
        <v>0</v>
      </c>
      <c r="D14" s="16">
        <v>0</v>
      </c>
      <c r="E14" s="86">
        <v>0</v>
      </c>
      <c r="F14" s="86">
        <v>0</v>
      </c>
      <c r="G14" s="86">
        <v>0</v>
      </c>
      <c r="H14" s="86">
        <v>0</v>
      </c>
      <c r="I14" s="86">
        <v>0</v>
      </c>
      <c r="J14" s="86"/>
      <c r="K14" s="86">
        <v>0</v>
      </c>
      <c r="L14" s="86">
        <v>0</v>
      </c>
      <c r="M14" s="86">
        <v>0</v>
      </c>
      <c r="N14" s="86">
        <v>0</v>
      </c>
      <c r="O14" s="86">
        <v>0</v>
      </c>
      <c r="P14" s="86"/>
      <c r="Q14" s="86">
        <v>0</v>
      </c>
      <c r="R14" s="86"/>
      <c r="S14" s="86">
        <v>0</v>
      </c>
      <c r="T14" s="86"/>
      <c r="U14" s="86">
        <v>0</v>
      </c>
      <c r="V14" s="2"/>
    </row>
    <row r="15" spans="1:22" x14ac:dyDescent="0.25">
      <c r="A15" s="62">
        <v>7</v>
      </c>
      <c r="B15" s="63" t="s">
        <v>27</v>
      </c>
      <c r="C15" s="85">
        <v>0</v>
      </c>
      <c r="D15" s="16">
        <v>0</v>
      </c>
      <c r="E15" s="86">
        <v>0</v>
      </c>
      <c r="F15" s="86">
        <v>0</v>
      </c>
      <c r="G15" s="86">
        <v>0</v>
      </c>
      <c r="H15" s="86">
        <v>0</v>
      </c>
      <c r="I15" s="86">
        <v>0</v>
      </c>
      <c r="J15" s="86"/>
      <c r="K15" s="86">
        <v>0</v>
      </c>
      <c r="L15" s="86">
        <v>0</v>
      </c>
      <c r="M15" s="86">
        <v>0</v>
      </c>
      <c r="N15" s="86">
        <v>0</v>
      </c>
      <c r="O15" s="86">
        <v>0</v>
      </c>
      <c r="P15" s="86"/>
      <c r="Q15" s="86">
        <v>0</v>
      </c>
      <c r="R15" s="86"/>
      <c r="S15" s="86">
        <v>0</v>
      </c>
      <c r="T15" s="86"/>
      <c r="U15" s="86">
        <v>0</v>
      </c>
      <c r="V15" s="2"/>
    </row>
    <row r="16" spans="1:22" x14ac:dyDescent="0.25">
      <c r="A16" s="62">
        <v>47</v>
      </c>
      <c r="B16" s="63" t="s">
        <v>28</v>
      </c>
      <c r="C16" s="85">
        <v>0</v>
      </c>
      <c r="D16" s="16">
        <v>0</v>
      </c>
      <c r="E16" s="86">
        <v>0</v>
      </c>
      <c r="F16" s="86">
        <v>0</v>
      </c>
      <c r="G16" s="86">
        <v>0</v>
      </c>
      <c r="H16" s="86">
        <v>0</v>
      </c>
      <c r="I16" s="86">
        <v>0</v>
      </c>
      <c r="J16" s="86"/>
      <c r="K16" s="86">
        <v>0</v>
      </c>
      <c r="L16" s="86">
        <v>0</v>
      </c>
      <c r="M16" s="86">
        <v>0</v>
      </c>
      <c r="N16" s="86">
        <v>0</v>
      </c>
      <c r="O16" s="86">
        <v>0</v>
      </c>
      <c r="P16" s="86"/>
      <c r="Q16" s="86">
        <v>0</v>
      </c>
      <c r="R16" s="86"/>
      <c r="S16" s="86">
        <v>0</v>
      </c>
      <c r="T16" s="86"/>
      <c r="U16" s="86">
        <v>0</v>
      </c>
      <c r="V16" s="2"/>
    </row>
    <row r="17" spans="1:22" x14ac:dyDescent="0.25">
      <c r="A17" s="62">
        <v>48</v>
      </c>
      <c r="B17" s="63" t="s">
        <v>29</v>
      </c>
      <c r="C17" s="85">
        <v>0</v>
      </c>
      <c r="D17" s="16">
        <v>0</v>
      </c>
      <c r="E17" s="86">
        <v>0</v>
      </c>
      <c r="F17" s="86">
        <v>0</v>
      </c>
      <c r="G17" s="86">
        <v>0</v>
      </c>
      <c r="H17" s="86">
        <v>0</v>
      </c>
      <c r="I17" s="86">
        <v>0</v>
      </c>
      <c r="J17" s="86"/>
      <c r="K17" s="86">
        <v>0</v>
      </c>
      <c r="L17" s="86">
        <v>0</v>
      </c>
      <c r="M17" s="86">
        <v>0</v>
      </c>
      <c r="N17" s="86">
        <v>0</v>
      </c>
      <c r="O17" s="86">
        <v>0</v>
      </c>
      <c r="P17" s="86"/>
      <c r="Q17" s="86">
        <v>0</v>
      </c>
      <c r="R17" s="86"/>
      <c r="S17" s="86">
        <v>0</v>
      </c>
      <c r="T17" s="86"/>
      <c r="U17" s="86">
        <v>0</v>
      </c>
      <c r="V17" s="2"/>
    </row>
    <row r="18" spans="1:22" x14ac:dyDescent="0.25">
      <c r="A18" s="62">
        <v>90</v>
      </c>
      <c r="B18" s="63" t="s">
        <v>30</v>
      </c>
      <c r="C18" s="85">
        <v>4.2821431670932617E-5</v>
      </c>
      <c r="D18" s="16">
        <v>43063</v>
      </c>
      <c r="E18" s="86">
        <v>0</v>
      </c>
      <c r="F18" s="86">
        <v>0</v>
      </c>
      <c r="G18" s="86">
        <v>0</v>
      </c>
      <c r="H18" s="86">
        <v>269</v>
      </c>
      <c r="I18" s="86">
        <v>269</v>
      </c>
      <c r="J18" s="86"/>
      <c r="K18" s="86">
        <v>8683</v>
      </c>
      <c r="L18" s="86">
        <v>0</v>
      </c>
      <c r="M18" s="86">
        <v>17223</v>
      </c>
      <c r="N18" s="86">
        <v>1435</v>
      </c>
      <c r="O18" s="86">
        <v>27341</v>
      </c>
      <c r="P18" s="86"/>
      <c r="Q18" s="86">
        <v>794</v>
      </c>
      <c r="R18" s="86"/>
      <c r="S18" s="86">
        <v>-216</v>
      </c>
      <c r="T18" s="86"/>
      <c r="U18" s="86">
        <v>578</v>
      </c>
      <c r="V18" s="2"/>
    </row>
    <row r="19" spans="1:22" x14ac:dyDescent="0.25">
      <c r="A19" s="62">
        <v>91</v>
      </c>
      <c r="B19" s="63" t="s">
        <v>31</v>
      </c>
      <c r="C19" s="85">
        <v>4.7958977024215828E-5</v>
      </c>
      <c r="D19" s="16">
        <v>48229</v>
      </c>
      <c r="E19" s="86">
        <v>0</v>
      </c>
      <c r="F19" s="86">
        <v>0</v>
      </c>
      <c r="G19" s="86">
        <v>0</v>
      </c>
      <c r="H19" s="86">
        <v>73664</v>
      </c>
      <c r="I19" s="86">
        <v>73664</v>
      </c>
      <c r="J19" s="86"/>
      <c r="K19" s="86">
        <v>9724</v>
      </c>
      <c r="L19" s="86">
        <v>0</v>
      </c>
      <c r="M19" s="86">
        <v>19289</v>
      </c>
      <c r="N19" s="86">
        <v>27702</v>
      </c>
      <c r="O19" s="86">
        <v>56715</v>
      </c>
      <c r="P19" s="86"/>
      <c r="Q19" s="86">
        <v>889</v>
      </c>
      <c r="R19" s="86"/>
      <c r="S19" s="86">
        <v>11292</v>
      </c>
      <c r="T19" s="86"/>
      <c r="U19" s="86">
        <v>12181</v>
      </c>
      <c r="V19" s="2"/>
    </row>
    <row r="20" spans="1:22" x14ac:dyDescent="0.25">
      <c r="A20" s="62">
        <v>100</v>
      </c>
      <c r="B20" s="63" t="s">
        <v>32</v>
      </c>
      <c r="C20" s="85">
        <v>1.1895125288670808E-3</v>
      </c>
      <c r="D20" s="16">
        <v>1196222</v>
      </c>
      <c r="E20" s="86">
        <v>0</v>
      </c>
      <c r="F20" s="86">
        <v>0</v>
      </c>
      <c r="G20" s="86">
        <v>0</v>
      </c>
      <c r="H20" s="86">
        <v>0</v>
      </c>
      <c r="I20" s="86">
        <v>0</v>
      </c>
      <c r="J20" s="86"/>
      <c r="K20" s="86">
        <v>241193</v>
      </c>
      <c r="L20" s="86">
        <v>0</v>
      </c>
      <c r="M20" s="86">
        <v>478431</v>
      </c>
      <c r="N20" s="86">
        <v>58026</v>
      </c>
      <c r="O20" s="86">
        <v>777650</v>
      </c>
      <c r="P20" s="86"/>
      <c r="Q20" s="86">
        <v>22057</v>
      </c>
      <c r="R20" s="86"/>
      <c r="S20" s="86">
        <v>-12675</v>
      </c>
      <c r="T20" s="86"/>
      <c r="U20" s="86">
        <v>9382</v>
      </c>
      <c r="V20" s="2"/>
    </row>
    <row r="21" spans="1:22" x14ac:dyDescent="0.25">
      <c r="A21" s="62">
        <v>101</v>
      </c>
      <c r="B21" s="63" t="s">
        <v>33</v>
      </c>
      <c r="C21" s="85">
        <v>2.4702647130773214E-3</v>
      </c>
      <c r="D21" s="16">
        <v>2484198</v>
      </c>
      <c r="E21" s="86">
        <v>0</v>
      </c>
      <c r="F21" s="86">
        <v>0</v>
      </c>
      <c r="G21" s="86">
        <v>0</v>
      </c>
      <c r="H21" s="86">
        <v>168470</v>
      </c>
      <c r="I21" s="86">
        <v>168470</v>
      </c>
      <c r="J21" s="86"/>
      <c r="K21" s="86">
        <v>500886</v>
      </c>
      <c r="L21" s="86">
        <v>0</v>
      </c>
      <c r="M21" s="86">
        <v>993560</v>
      </c>
      <c r="N21" s="86">
        <v>0</v>
      </c>
      <c r="O21" s="86">
        <v>1494446</v>
      </c>
      <c r="P21" s="86"/>
      <c r="Q21" s="86">
        <v>45806</v>
      </c>
      <c r="R21" s="86"/>
      <c r="S21" s="86">
        <v>35341</v>
      </c>
      <c r="T21" s="86"/>
      <c r="U21" s="86">
        <v>81147</v>
      </c>
      <c r="V21" s="2"/>
    </row>
    <row r="22" spans="1:22" x14ac:dyDescent="0.25">
      <c r="A22" s="62">
        <v>102</v>
      </c>
      <c r="B22" s="63" t="s">
        <v>34</v>
      </c>
      <c r="C22" s="85">
        <v>0</v>
      </c>
      <c r="D22" s="16">
        <v>0</v>
      </c>
      <c r="E22" s="86">
        <v>0</v>
      </c>
      <c r="F22" s="86">
        <v>0</v>
      </c>
      <c r="G22" s="86">
        <v>0</v>
      </c>
      <c r="H22" s="86">
        <v>0</v>
      </c>
      <c r="I22" s="86">
        <v>0</v>
      </c>
      <c r="J22" s="86"/>
      <c r="K22" s="86">
        <v>0</v>
      </c>
      <c r="L22" s="86">
        <v>0</v>
      </c>
      <c r="M22" s="86">
        <v>0</v>
      </c>
      <c r="N22" s="86">
        <v>0</v>
      </c>
      <c r="O22" s="86">
        <v>0</v>
      </c>
      <c r="P22" s="86"/>
      <c r="Q22" s="86">
        <v>0</v>
      </c>
      <c r="R22" s="86"/>
      <c r="S22" s="86">
        <v>0</v>
      </c>
      <c r="T22" s="86"/>
      <c r="U22" s="86">
        <v>0</v>
      </c>
      <c r="V22" s="2"/>
    </row>
    <row r="23" spans="1:22" x14ac:dyDescent="0.25">
      <c r="A23" s="62">
        <v>103</v>
      </c>
      <c r="B23" s="63" t="s">
        <v>35</v>
      </c>
      <c r="C23" s="85">
        <v>3.8783945740272227E-3</v>
      </c>
      <c r="D23" s="16">
        <v>3900271</v>
      </c>
      <c r="E23" s="86">
        <v>0</v>
      </c>
      <c r="F23" s="86">
        <v>0</v>
      </c>
      <c r="G23" s="86">
        <v>0</v>
      </c>
      <c r="H23" s="86">
        <v>54625</v>
      </c>
      <c r="I23" s="86">
        <v>54625</v>
      </c>
      <c r="J23" s="86"/>
      <c r="K23" s="86">
        <v>786407</v>
      </c>
      <c r="L23" s="86">
        <v>0</v>
      </c>
      <c r="M23" s="86">
        <v>1559921</v>
      </c>
      <c r="N23" s="86">
        <v>0</v>
      </c>
      <c r="O23" s="86">
        <v>2346328</v>
      </c>
      <c r="P23" s="86"/>
      <c r="Q23" s="86">
        <v>71917</v>
      </c>
      <c r="R23" s="86"/>
      <c r="S23" s="86">
        <v>11058</v>
      </c>
      <c r="T23" s="86"/>
      <c r="U23" s="86">
        <v>82975</v>
      </c>
      <c r="V23" s="2"/>
    </row>
    <row r="24" spans="1:22" x14ac:dyDescent="0.25">
      <c r="A24" s="62">
        <v>107</v>
      </c>
      <c r="B24" s="63" t="s">
        <v>36</v>
      </c>
      <c r="C24" s="85">
        <v>7.9248451054409863E-4</v>
      </c>
      <c r="D24" s="16">
        <v>796955</v>
      </c>
      <c r="E24" s="86">
        <v>0</v>
      </c>
      <c r="F24" s="86">
        <v>0</v>
      </c>
      <c r="G24" s="86">
        <v>0</v>
      </c>
      <c r="H24" s="86">
        <v>46747</v>
      </c>
      <c r="I24" s="86">
        <v>46747</v>
      </c>
      <c r="J24" s="86"/>
      <c r="K24" s="86">
        <v>160689</v>
      </c>
      <c r="L24" s="86">
        <v>0</v>
      </c>
      <c r="M24" s="86">
        <v>318744</v>
      </c>
      <c r="N24" s="86">
        <v>14820</v>
      </c>
      <c r="O24" s="86">
        <v>494253</v>
      </c>
      <c r="P24" s="86"/>
      <c r="Q24" s="86">
        <v>14695</v>
      </c>
      <c r="R24" s="86"/>
      <c r="S24" s="86">
        <v>7698</v>
      </c>
      <c r="T24" s="86"/>
      <c r="U24" s="86">
        <v>22393</v>
      </c>
      <c r="V24" s="2"/>
    </row>
    <row r="25" spans="1:22" x14ac:dyDescent="0.25">
      <c r="A25" s="62">
        <v>109</v>
      </c>
      <c r="B25" s="63" t="s">
        <v>37</v>
      </c>
      <c r="C25" s="85">
        <v>2.6819207862393223E-4</v>
      </c>
      <c r="D25" s="16">
        <v>269705</v>
      </c>
      <c r="E25" s="86">
        <v>0</v>
      </c>
      <c r="F25" s="86">
        <v>0</v>
      </c>
      <c r="G25" s="86">
        <v>0</v>
      </c>
      <c r="H25" s="86">
        <v>10841</v>
      </c>
      <c r="I25" s="86">
        <v>10841</v>
      </c>
      <c r="J25" s="86"/>
      <c r="K25" s="86">
        <v>54380</v>
      </c>
      <c r="L25" s="86">
        <v>0</v>
      </c>
      <c r="M25" s="86">
        <v>107869</v>
      </c>
      <c r="N25" s="86">
        <v>25659</v>
      </c>
      <c r="O25" s="86">
        <v>187908</v>
      </c>
      <c r="P25" s="86"/>
      <c r="Q25" s="86">
        <v>4973</v>
      </c>
      <c r="R25" s="86"/>
      <c r="S25" s="86">
        <v>-3703</v>
      </c>
      <c r="T25" s="86"/>
      <c r="U25" s="86">
        <v>1270</v>
      </c>
      <c r="V25" s="2"/>
    </row>
    <row r="26" spans="1:22" x14ac:dyDescent="0.25">
      <c r="A26" s="62">
        <v>110</v>
      </c>
      <c r="B26" s="63" t="s">
        <v>38</v>
      </c>
      <c r="C26" s="85">
        <v>3.1657756216903725E-4</v>
      </c>
      <c r="D26" s="16">
        <v>318363</v>
      </c>
      <c r="E26" s="86">
        <v>0</v>
      </c>
      <c r="F26" s="86">
        <v>0</v>
      </c>
      <c r="G26" s="86">
        <v>0</v>
      </c>
      <c r="H26" s="86">
        <v>20684</v>
      </c>
      <c r="I26" s="86">
        <v>20684</v>
      </c>
      <c r="J26" s="86"/>
      <c r="K26" s="86">
        <v>64191</v>
      </c>
      <c r="L26" s="86">
        <v>0</v>
      </c>
      <c r="M26" s="86">
        <v>127330</v>
      </c>
      <c r="N26" s="86">
        <v>5518</v>
      </c>
      <c r="O26" s="86">
        <v>197039</v>
      </c>
      <c r="P26" s="86"/>
      <c r="Q26" s="86">
        <v>5870</v>
      </c>
      <c r="R26" s="86"/>
      <c r="S26" s="86">
        <v>2740</v>
      </c>
      <c r="T26" s="86"/>
      <c r="U26" s="86">
        <v>8610</v>
      </c>
      <c r="V26" s="2"/>
    </row>
    <row r="27" spans="1:22" x14ac:dyDescent="0.25">
      <c r="A27" s="62">
        <v>111</v>
      </c>
      <c r="B27" s="63" t="s">
        <v>39</v>
      </c>
      <c r="C27" s="85">
        <v>3.1522097057738747E-3</v>
      </c>
      <c r="D27" s="16">
        <v>3169990</v>
      </c>
      <c r="E27" s="86">
        <v>0</v>
      </c>
      <c r="F27" s="86">
        <v>0</v>
      </c>
      <c r="G27" s="86">
        <v>0</v>
      </c>
      <c r="H27" s="86">
        <v>86262</v>
      </c>
      <c r="I27" s="86">
        <v>86262</v>
      </c>
      <c r="J27" s="86"/>
      <c r="K27" s="86">
        <v>639161</v>
      </c>
      <c r="L27" s="86">
        <v>0</v>
      </c>
      <c r="M27" s="86">
        <v>1267844</v>
      </c>
      <c r="N27" s="86">
        <v>0</v>
      </c>
      <c r="O27" s="86">
        <v>1907005</v>
      </c>
      <c r="P27" s="86"/>
      <c r="Q27" s="86">
        <v>58451</v>
      </c>
      <c r="R27" s="86"/>
      <c r="S27" s="86">
        <v>18628</v>
      </c>
      <c r="T27" s="86"/>
      <c r="U27" s="86">
        <v>77079</v>
      </c>
      <c r="V27" s="2"/>
    </row>
    <row r="28" spans="1:22" x14ac:dyDescent="0.25">
      <c r="A28" s="62">
        <v>112</v>
      </c>
      <c r="B28" s="63" t="s">
        <v>40</v>
      </c>
      <c r="C28" s="85">
        <v>3.8441333582962943E-5</v>
      </c>
      <c r="D28" s="16">
        <v>38658</v>
      </c>
      <c r="E28" s="86">
        <v>0</v>
      </c>
      <c r="F28" s="86">
        <v>0</v>
      </c>
      <c r="G28" s="86">
        <v>0</v>
      </c>
      <c r="H28" s="86">
        <v>14393</v>
      </c>
      <c r="I28" s="86">
        <v>14393</v>
      </c>
      <c r="J28" s="86"/>
      <c r="K28" s="86">
        <v>7795</v>
      </c>
      <c r="L28" s="86">
        <v>0</v>
      </c>
      <c r="M28" s="86">
        <v>15461</v>
      </c>
      <c r="N28" s="86">
        <v>0</v>
      </c>
      <c r="O28" s="86">
        <v>23256</v>
      </c>
      <c r="P28" s="86"/>
      <c r="Q28" s="86">
        <v>713</v>
      </c>
      <c r="R28" s="86"/>
      <c r="S28" s="86">
        <v>2860</v>
      </c>
      <c r="T28" s="86"/>
      <c r="U28" s="86">
        <v>3573</v>
      </c>
      <c r="V28" s="2"/>
    </row>
    <row r="29" spans="1:22" x14ac:dyDescent="0.25">
      <c r="A29" s="62">
        <v>113</v>
      </c>
      <c r="B29" s="63" t="s">
        <v>41</v>
      </c>
      <c r="C29" s="85">
        <v>2.0571312068151195E-3</v>
      </c>
      <c r="D29" s="16">
        <v>2068734</v>
      </c>
      <c r="E29" s="86">
        <v>0</v>
      </c>
      <c r="F29" s="86">
        <v>0</v>
      </c>
      <c r="G29" s="86">
        <v>0</v>
      </c>
      <c r="H29" s="86">
        <v>18812</v>
      </c>
      <c r="I29" s="86">
        <v>18812</v>
      </c>
      <c r="J29" s="86"/>
      <c r="K29" s="86">
        <v>417116</v>
      </c>
      <c r="L29" s="86">
        <v>0</v>
      </c>
      <c r="M29" s="86">
        <v>827395</v>
      </c>
      <c r="N29" s="86">
        <v>0</v>
      </c>
      <c r="O29" s="86">
        <v>1244511</v>
      </c>
      <c r="P29" s="86"/>
      <c r="Q29" s="86">
        <v>38145</v>
      </c>
      <c r="R29" s="86"/>
      <c r="S29" s="86">
        <v>4201</v>
      </c>
      <c r="T29" s="86"/>
      <c r="U29" s="86">
        <v>42346</v>
      </c>
      <c r="V29" s="2"/>
    </row>
    <row r="30" spans="1:22" x14ac:dyDescent="0.25">
      <c r="A30" s="62">
        <v>114</v>
      </c>
      <c r="B30" s="63" t="s">
        <v>42</v>
      </c>
      <c r="C30" s="85">
        <v>1.0103382897703319E-2</v>
      </c>
      <c r="D30" s="16">
        <v>10160371</v>
      </c>
      <c r="E30" s="86">
        <v>0</v>
      </c>
      <c r="F30" s="86">
        <v>0</v>
      </c>
      <c r="G30" s="86">
        <v>0</v>
      </c>
      <c r="H30" s="86">
        <v>54924</v>
      </c>
      <c r="I30" s="86">
        <v>54924</v>
      </c>
      <c r="J30" s="86"/>
      <c r="K30" s="86">
        <v>2048623</v>
      </c>
      <c r="L30" s="86">
        <v>0</v>
      </c>
      <c r="M30" s="86">
        <v>4063662</v>
      </c>
      <c r="N30" s="86">
        <v>0</v>
      </c>
      <c r="O30" s="86">
        <v>6112285</v>
      </c>
      <c r="P30" s="86"/>
      <c r="Q30" s="86">
        <v>187346</v>
      </c>
      <c r="R30" s="86"/>
      <c r="S30" s="86">
        <v>11250</v>
      </c>
      <c r="T30" s="86"/>
      <c r="U30" s="86">
        <v>198596</v>
      </c>
      <c r="V30" s="2"/>
    </row>
    <row r="31" spans="1:22" x14ac:dyDescent="0.25">
      <c r="A31" s="62">
        <v>115</v>
      </c>
      <c r="B31" s="63" t="s">
        <v>43</v>
      </c>
      <c r="C31" s="85">
        <v>6.8566568692691628E-3</v>
      </c>
      <c r="D31" s="16">
        <v>6895332</v>
      </c>
      <c r="E31" s="86">
        <v>0</v>
      </c>
      <c r="F31" s="86">
        <v>0</v>
      </c>
      <c r="G31" s="86">
        <v>0</v>
      </c>
      <c r="H31" s="86">
        <v>7117</v>
      </c>
      <c r="I31" s="86">
        <v>7117</v>
      </c>
      <c r="J31" s="86"/>
      <c r="K31" s="86">
        <v>1390297</v>
      </c>
      <c r="L31" s="86">
        <v>0</v>
      </c>
      <c r="M31" s="86">
        <v>2757802</v>
      </c>
      <c r="N31" s="86">
        <v>69945</v>
      </c>
      <c r="O31" s="86">
        <v>4218044</v>
      </c>
      <c r="P31" s="86"/>
      <c r="Q31" s="86">
        <v>127142</v>
      </c>
      <c r="R31" s="86"/>
      <c r="S31" s="86">
        <v>-11871</v>
      </c>
      <c r="T31" s="86"/>
      <c r="U31" s="86">
        <v>115271</v>
      </c>
      <c r="V31" s="2"/>
    </row>
    <row r="32" spans="1:22" x14ac:dyDescent="0.25">
      <c r="A32" s="62">
        <v>116</v>
      </c>
      <c r="B32" s="63" t="s">
        <v>44</v>
      </c>
      <c r="C32" s="85">
        <v>2.0018384413155316E-3</v>
      </c>
      <c r="D32" s="16">
        <v>2013130</v>
      </c>
      <c r="E32" s="86">
        <v>0</v>
      </c>
      <c r="F32" s="86">
        <v>0</v>
      </c>
      <c r="G32" s="86">
        <v>0</v>
      </c>
      <c r="H32" s="86">
        <v>61773</v>
      </c>
      <c r="I32" s="86">
        <v>61773</v>
      </c>
      <c r="J32" s="86"/>
      <c r="K32" s="86">
        <v>405905</v>
      </c>
      <c r="L32" s="86">
        <v>0</v>
      </c>
      <c r="M32" s="86">
        <v>805155</v>
      </c>
      <c r="N32" s="86">
        <v>6532</v>
      </c>
      <c r="O32" s="86">
        <v>1217592</v>
      </c>
      <c r="P32" s="86"/>
      <c r="Q32" s="86">
        <v>37120</v>
      </c>
      <c r="R32" s="86"/>
      <c r="S32" s="86">
        <v>12686</v>
      </c>
      <c r="T32" s="86"/>
      <c r="U32" s="86">
        <v>49806</v>
      </c>
      <c r="V32" s="2"/>
    </row>
    <row r="33" spans="1:22" x14ac:dyDescent="0.25">
      <c r="A33" s="62">
        <v>117</v>
      </c>
      <c r="B33" s="63" t="s">
        <v>45</v>
      </c>
      <c r="C33" s="85">
        <v>1.0166632398961901E-3</v>
      </c>
      <c r="D33" s="16">
        <v>1022398</v>
      </c>
      <c r="E33" s="86">
        <v>0</v>
      </c>
      <c r="F33" s="86">
        <v>0</v>
      </c>
      <c r="G33" s="86">
        <v>0</v>
      </c>
      <c r="H33" s="86">
        <v>59798</v>
      </c>
      <c r="I33" s="86">
        <v>59798</v>
      </c>
      <c r="J33" s="86"/>
      <c r="K33" s="86">
        <v>206145</v>
      </c>
      <c r="L33" s="86">
        <v>0</v>
      </c>
      <c r="M33" s="86">
        <v>408910</v>
      </c>
      <c r="N33" s="86">
        <v>98172</v>
      </c>
      <c r="O33" s="86">
        <v>713227</v>
      </c>
      <c r="P33" s="86"/>
      <c r="Q33" s="86">
        <v>18852</v>
      </c>
      <c r="R33" s="86"/>
      <c r="S33" s="86">
        <v>-5417</v>
      </c>
      <c r="T33" s="86"/>
      <c r="U33" s="86">
        <v>13435</v>
      </c>
      <c r="V33" s="2"/>
    </row>
    <row r="34" spans="1:22" x14ac:dyDescent="0.25">
      <c r="A34" s="62">
        <v>119</v>
      </c>
      <c r="B34" s="63" t="s">
        <v>46</v>
      </c>
      <c r="C34" s="85">
        <v>2.712298314998918E-5</v>
      </c>
      <c r="D34" s="16">
        <v>27276</v>
      </c>
      <c r="E34" s="86">
        <v>0</v>
      </c>
      <c r="F34" s="86">
        <v>0</v>
      </c>
      <c r="G34" s="86">
        <v>0</v>
      </c>
      <c r="H34" s="86">
        <v>6076</v>
      </c>
      <c r="I34" s="86">
        <v>6076</v>
      </c>
      <c r="J34" s="86"/>
      <c r="K34" s="86">
        <v>5500</v>
      </c>
      <c r="L34" s="86">
        <v>0</v>
      </c>
      <c r="M34" s="86">
        <v>10909</v>
      </c>
      <c r="N34" s="86">
        <v>2327</v>
      </c>
      <c r="O34" s="86">
        <v>18736</v>
      </c>
      <c r="P34" s="86"/>
      <c r="Q34" s="86">
        <v>503</v>
      </c>
      <c r="R34" s="86"/>
      <c r="S34" s="86">
        <v>646</v>
      </c>
      <c r="T34" s="86"/>
      <c r="U34" s="86">
        <v>1149</v>
      </c>
      <c r="V34" s="2"/>
    </row>
    <row r="35" spans="1:22" x14ac:dyDescent="0.25">
      <c r="A35" s="62">
        <v>121</v>
      </c>
      <c r="B35" s="63" t="s">
        <v>47</v>
      </c>
      <c r="C35" s="85">
        <v>3.6076257589119436E-4</v>
      </c>
      <c r="D35" s="16">
        <v>362797</v>
      </c>
      <c r="E35" s="86">
        <v>0</v>
      </c>
      <c r="F35" s="86">
        <v>0</v>
      </c>
      <c r="G35" s="86">
        <v>0</v>
      </c>
      <c r="H35" s="86">
        <v>76059</v>
      </c>
      <c r="I35" s="86">
        <v>76059</v>
      </c>
      <c r="J35" s="86"/>
      <c r="K35" s="86">
        <v>73150</v>
      </c>
      <c r="L35" s="86">
        <v>0</v>
      </c>
      <c r="M35" s="86">
        <v>145102</v>
      </c>
      <c r="N35" s="86">
        <v>0</v>
      </c>
      <c r="O35" s="86">
        <v>218252</v>
      </c>
      <c r="P35" s="86"/>
      <c r="Q35" s="86">
        <v>6690</v>
      </c>
      <c r="R35" s="86"/>
      <c r="S35" s="86">
        <v>15679</v>
      </c>
      <c r="T35" s="86"/>
      <c r="U35" s="86">
        <v>22369</v>
      </c>
      <c r="V35" s="2"/>
    </row>
    <row r="36" spans="1:22" x14ac:dyDescent="0.25">
      <c r="A36" s="62">
        <v>122</v>
      </c>
      <c r="B36" s="63" t="s">
        <v>48</v>
      </c>
      <c r="C36" s="85">
        <v>4.609358615972111E-4</v>
      </c>
      <c r="D36" s="16">
        <v>463536</v>
      </c>
      <c r="E36" s="86">
        <v>0</v>
      </c>
      <c r="F36" s="86">
        <v>0</v>
      </c>
      <c r="G36" s="86">
        <v>0</v>
      </c>
      <c r="H36" s="86">
        <v>0</v>
      </c>
      <c r="I36" s="86">
        <v>0</v>
      </c>
      <c r="J36" s="86"/>
      <c r="K36" s="86">
        <v>93462</v>
      </c>
      <c r="L36" s="86">
        <v>0</v>
      </c>
      <c r="M36" s="86">
        <v>185392</v>
      </c>
      <c r="N36" s="86">
        <v>40616</v>
      </c>
      <c r="O36" s="86">
        <v>319470</v>
      </c>
      <c r="P36" s="86"/>
      <c r="Q36" s="86">
        <v>8547</v>
      </c>
      <c r="R36" s="86"/>
      <c r="S36" s="86">
        <v>-8704</v>
      </c>
      <c r="T36" s="86"/>
      <c r="U36" s="86">
        <v>-157</v>
      </c>
      <c r="V36" s="2"/>
    </row>
    <row r="37" spans="1:22" x14ac:dyDescent="0.25">
      <c r="A37" s="62">
        <v>123</v>
      </c>
      <c r="B37" s="63" t="s">
        <v>49</v>
      </c>
      <c r="C37" s="85">
        <v>2.5706556763852857E-3</v>
      </c>
      <c r="D37" s="16">
        <v>2585155</v>
      </c>
      <c r="E37" s="86">
        <v>0</v>
      </c>
      <c r="F37" s="86">
        <v>0</v>
      </c>
      <c r="G37" s="86">
        <v>0</v>
      </c>
      <c r="H37" s="86">
        <v>0</v>
      </c>
      <c r="I37" s="86">
        <v>0</v>
      </c>
      <c r="J37" s="86"/>
      <c r="K37" s="86">
        <v>521242</v>
      </c>
      <c r="L37" s="86">
        <v>0</v>
      </c>
      <c r="M37" s="86">
        <v>1033938</v>
      </c>
      <c r="N37" s="86">
        <v>185962</v>
      </c>
      <c r="O37" s="86">
        <v>1741142</v>
      </c>
      <c r="P37" s="86"/>
      <c r="Q37" s="86">
        <v>47667</v>
      </c>
      <c r="R37" s="86"/>
      <c r="S37" s="86">
        <v>-39444</v>
      </c>
      <c r="T37" s="86"/>
      <c r="U37" s="86">
        <v>8223</v>
      </c>
      <c r="V37" s="2"/>
    </row>
    <row r="38" spans="1:22" x14ac:dyDescent="0.25">
      <c r="A38" s="62">
        <v>124</v>
      </c>
      <c r="B38" s="63" t="s">
        <v>50</v>
      </c>
      <c r="C38" s="85">
        <v>0</v>
      </c>
      <c r="D38" s="16">
        <v>0</v>
      </c>
      <c r="E38" s="86">
        <v>0</v>
      </c>
      <c r="F38" s="86">
        <v>0</v>
      </c>
      <c r="G38" s="86">
        <v>0</v>
      </c>
      <c r="H38" s="86">
        <v>0</v>
      </c>
      <c r="I38" s="86">
        <v>0</v>
      </c>
      <c r="J38" s="86"/>
      <c r="K38" s="86">
        <v>0</v>
      </c>
      <c r="L38" s="86">
        <v>0</v>
      </c>
      <c r="M38" s="86">
        <v>0</v>
      </c>
      <c r="N38" s="86">
        <v>0</v>
      </c>
      <c r="O38" s="86">
        <v>0</v>
      </c>
      <c r="P38" s="86"/>
      <c r="Q38" s="86">
        <v>0</v>
      </c>
      <c r="R38" s="86"/>
      <c r="S38" s="86">
        <v>0</v>
      </c>
      <c r="T38" s="86"/>
      <c r="U38" s="86">
        <v>0</v>
      </c>
      <c r="V38" s="2"/>
    </row>
    <row r="39" spans="1:22" x14ac:dyDescent="0.25">
      <c r="A39" s="62">
        <v>125</v>
      </c>
      <c r="B39" s="63" t="s">
        <v>51</v>
      </c>
      <c r="C39" s="85">
        <v>7.1497801122624976E-4</v>
      </c>
      <c r="D39" s="16">
        <v>719011</v>
      </c>
      <c r="E39" s="86">
        <v>0</v>
      </c>
      <c r="F39" s="86">
        <v>0</v>
      </c>
      <c r="G39" s="86">
        <v>0</v>
      </c>
      <c r="H39" s="86">
        <v>33365</v>
      </c>
      <c r="I39" s="86">
        <v>33365</v>
      </c>
      <c r="J39" s="86"/>
      <c r="K39" s="86">
        <v>144973</v>
      </c>
      <c r="L39" s="86">
        <v>0</v>
      </c>
      <c r="M39" s="86">
        <v>287570</v>
      </c>
      <c r="N39" s="86">
        <v>21873</v>
      </c>
      <c r="O39" s="86">
        <v>454416</v>
      </c>
      <c r="P39" s="86"/>
      <c r="Q39" s="86">
        <v>13258</v>
      </c>
      <c r="R39" s="86"/>
      <c r="S39" s="86">
        <v>3317</v>
      </c>
      <c r="T39" s="86"/>
      <c r="U39" s="86">
        <v>16575</v>
      </c>
      <c r="V39" s="2"/>
    </row>
    <row r="40" spans="1:22" x14ac:dyDescent="0.25">
      <c r="A40" s="62">
        <v>126</v>
      </c>
      <c r="B40" s="63" t="s">
        <v>52</v>
      </c>
      <c r="C40" s="85">
        <v>0</v>
      </c>
      <c r="D40" s="16">
        <v>0</v>
      </c>
      <c r="E40" s="86">
        <v>0</v>
      </c>
      <c r="F40" s="86">
        <v>0</v>
      </c>
      <c r="G40" s="86">
        <v>0</v>
      </c>
      <c r="H40" s="86">
        <v>0</v>
      </c>
      <c r="I40" s="86">
        <v>0</v>
      </c>
      <c r="J40" s="86"/>
      <c r="K40" s="86">
        <v>0</v>
      </c>
      <c r="L40" s="86">
        <v>0</v>
      </c>
      <c r="M40" s="86">
        <v>0</v>
      </c>
      <c r="N40" s="86">
        <v>0</v>
      </c>
      <c r="O40" s="86">
        <v>0</v>
      </c>
      <c r="P40" s="86"/>
      <c r="Q40" s="86">
        <v>0</v>
      </c>
      <c r="R40" s="86"/>
      <c r="S40" s="86">
        <v>0</v>
      </c>
      <c r="T40" s="86"/>
      <c r="U40" s="86">
        <v>0</v>
      </c>
      <c r="V40" s="2"/>
    </row>
    <row r="41" spans="1:22" x14ac:dyDescent="0.25">
      <c r="A41" s="62">
        <v>127</v>
      </c>
      <c r="B41" s="63" t="s">
        <v>53</v>
      </c>
      <c r="C41" s="85">
        <v>1.4194367080949677E-3</v>
      </c>
      <c r="D41" s="16">
        <v>1427443</v>
      </c>
      <c r="E41" s="86">
        <v>0</v>
      </c>
      <c r="F41" s="86">
        <v>0</v>
      </c>
      <c r="G41" s="86">
        <v>0</v>
      </c>
      <c r="H41" s="86">
        <v>278232</v>
      </c>
      <c r="I41" s="86">
        <v>278232</v>
      </c>
      <c r="J41" s="86"/>
      <c r="K41" s="86">
        <v>287814</v>
      </c>
      <c r="L41" s="86">
        <v>0</v>
      </c>
      <c r="M41" s="86">
        <v>570909</v>
      </c>
      <c r="N41" s="86">
        <v>0</v>
      </c>
      <c r="O41" s="86">
        <v>858723</v>
      </c>
      <c r="P41" s="86"/>
      <c r="Q41" s="86">
        <v>26320</v>
      </c>
      <c r="R41" s="86"/>
      <c r="S41" s="86">
        <v>58252</v>
      </c>
      <c r="T41" s="86"/>
      <c r="U41" s="86">
        <v>84572</v>
      </c>
      <c r="V41" s="2"/>
    </row>
    <row r="42" spans="1:22" x14ac:dyDescent="0.25">
      <c r="A42" s="62">
        <v>128</v>
      </c>
      <c r="B42" s="63" t="s">
        <v>54</v>
      </c>
      <c r="C42" s="85">
        <v>2.2816311433603289E-3</v>
      </c>
      <c r="D42" s="16">
        <v>2294501</v>
      </c>
      <c r="E42" s="86">
        <v>0</v>
      </c>
      <c r="F42" s="86">
        <v>0</v>
      </c>
      <c r="G42" s="86">
        <v>0</v>
      </c>
      <c r="H42" s="86">
        <v>8812</v>
      </c>
      <c r="I42" s="86">
        <v>8812</v>
      </c>
      <c r="J42" s="86"/>
      <c r="K42" s="86">
        <v>462637</v>
      </c>
      <c r="L42" s="86">
        <v>0</v>
      </c>
      <c r="M42" s="86">
        <v>917690</v>
      </c>
      <c r="N42" s="86">
        <v>110964</v>
      </c>
      <c r="O42" s="86">
        <v>1491291</v>
      </c>
      <c r="P42" s="86"/>
      <c r="Q42" s="86">
        <v>42308</v>
      </c>
      <c r="R42" s="86"/>
      <c r="S42" s="86">
        <v>-23351</v>
      </c>
      <c r="T42" s="86"/>
      <c r="U42" s="86">
        <v>18957</v>
      </c>
      <c r="V42" s="2"/>
    </row>
    <row r="43" spans="1:22" x14ac:dyDescent="0.25">
      <c r="A43" s="62">
        <v>129</v>
      </c>
      <c r="B43" s="63" t="s">
        <v>55</v>
      </c>
      <c r="C43" s="85">
        <v>1.1704241498865389E-3</v>
      </c>
      <c r="D43" s="16">
        <v>1177026</v>
      </c>
      <c r="E43" s="86">
        <v>0</v>
      </c>
      <c r="F43" s="86">
        <v>0</v>
      </c>
      <c r="G43" s="86">
        <v>0</v>
      </c>
      <c r="H43" s="86">
        <v>111412</v>
      </c>
      <c r="I43" s="86">
        <v>111412</v>
      </c>
      <c r="J43" s="86"/>
      <c r="K43" s="86">
        <v>237322</v>
      </c>
      <c r="L43" s="86">
        <v>0</v>
      </c>
      <c r="M43" s="86">
        <v>470754</v>
      </c>
      <c r="N43" s="86">
        <v>0</v>
      </c>
      <c r="O43" s="86">
        <v>708076</v>
      </c>
      <c r="P43" s="86"/>
      <c r="Q43" s="86">
        <v>21703</v>
      </c>
      <c r="R43" s="86"/>
      <c r="S43" s="86">
        <v>23604</v>
      </c>
      <c r="T43" s="86"/>
      <c r="U43" s="86">
        <v>45307</v>
      </c>
      <c r="V43" s="87"/>
    </row>
    <row r="44" spans="1:22" x14ac:dyDescent="0.25">
      <c r="A44" s="62">
        <v>131</v>
      </c>
      <c r="B44" s="63" t="s">
        <v>56</v>
      </c>
      <c r="C44" s="85">
        <v>0</v>
      </c>
      <c r="D44" s="16">
        <v>0</v>
      </c>
      <c r="E44" s="86">
        <v>0</v>
      </c>
      <c r="F44" s="86">
        <v>0</v>
      </c>
      <c r="G44" s="86">
        <v>0</v>
      </c>
      <c r="H44" s="86">
        <v>0</v>
      </c>
      <c r="I44" s="86">
        <v>0</v>
      </c>
      <c r="J44" s="86"/>
      <c r="K44" s="86">
        <v>0</v>
      </c>
      <c r="L44" s="86">
        <v>0</v>
      </c>
      <c r="M44" s="86">
        <v>0</v>
      </c>
      <c r="N44" s="86">
        <v>0</v>
      </c>
      <c r="O44" s="86">
        <v>0</v>
      </c>
      <c r="P44" s="86"/>
      <c r="Q44" s="86">
        <v>0</v>
      </c>
      <c r="R44" s="86"/>
      <c r="S44" s="86">
        <v>0</v>
      </c>
      <c r="T44" s="86"/>
      <c r="U44" s="86">
        <v>0</v>
      </c>
      <c r="V44" s="2"/>
    </row>
    <row r="45" spans="1:22" x14ac:dyDescent="0.25">
      <c r="A45" s="62">
        <v>132</v>
      </c>
      <c r="B45" s="63" t="s">
        <v>57</v>
      </c>
      <c r="C45" s="85">
        <v>3.7030499564486404E-4</v>
      </c>
      <c r="D45" s="16">
        <v>372394</v>
      </c>
      <c r="E45" s="86">
        <v>0</v>
      </c>
      <c r="F45" s="86">
        <v>0</v>
      </c>
      <c r="G45" s="86">
        <v>0</v>
      </c>
      <c r="H45" s="86">
        <v>109893</v>
      </c>
      <c r="I45" s="86">
        <v>109893</v>
      </c>
      <c r="J45" s="86"/>
      <c r="K45" s="86">
        <v>75085</v>
      </c>
      <c r="L45" s="86">
        <v>0</v>
      </c>
      <c r="M45" s="86">
        <v>148940</v>
      </c>
      <c r="N45" s="86">
        <v>0</v>
      </c>
      <c r="O45" s="86">
        <v>224025</v>
      </c>
      <c r="P45" s="86"/>
      <c r="Q45" s="86">
        <v>6867</v>
      </c>
      <c r="R45" s="86"/>
      <c r="S45" s="86">
        <v>22968</v>
      </c>
      <c r="T45" s="86"/>
      <c r="U45" s="86">
        <v>29835</v>
      </c>
      <c r="V45" s="2"/>
    </row>
    <row r="46" spans="1:22" x14ac:dyDescent="0.25">
      <c r="A46" s="62">
        <v>133</v>
      </c>
      <c r="B46" s="63" t="s">
        <v>58</v>
      </c>
      <c r="C46" s="85">
        <v>1.1940625216687656E-3</v>
      </c>
      <c r="D46" s="16">
        <v>1200798</v>
      </c>
      <c r="E46" s="86">
        <v>0</v>
      </c>
      <c r="F46" s="86">
        <v>0</v>
      </c>
      <c r="G46" s="86">
        <v>0</v>
      </c>
      <c r="H46" s="86">
        <v>59386</v>
      </c>
      <c r="I46" s="86">
        <v>59386</v>
      </c>
      <c r="J46" s="86"/>
      <c r="K46" s="86">
        <v>242115</v>
      </c>
      <c r="L46" s="86">
        <v>0</v>
      </c>
      <c r="M46" s="86">
        <v>480262</v>
      </c>
      <c r="N46" s="86">
        <v>5195</v>
      </c>
      <c r="O46" s="86">
        <v>727572</v>
      </c>
      <c r="P46" s="86"/>
      <c r="Q46" s="86">
        <v>22141</v>
      </c>
      <c r="R46" s="86"/>
      <c r="S46" s="86">
        <v>10269</v>
      </c>
      <c r="T46" s="86"/>
      <c r="U46" s="86">
        <v>32410</v>
      </c>
      <c r="V46" s="2"/>
    </row>
    <row r="47" spans="1:22" x14ac:dyDescent="0.25">
      <c r="A47" s="62">
        <v>135</v>
      </c>
      <c r="B47" s="63" t="s">
        <v>59</v>
      </c>
      <c r="C47" s="85">
        <v>0</v>
      </c>
      <c r="D47" s="16">
        <v>0</v>
      </c>
      <c r="E47" s="86">
        <v>0</v>
      </c>
      <c r="F47" s="86">
        <v>0</v>
      </c>
      <c r="G47" s="86">
        <v>0</v>
      </c>
      <c r="H47" s="86">
        <v>0</v>
      </c>
      <c r="I47" s="86">
        <v>0</v>
      </c>
      <c r="J47" s="86"/>
      <c r="K47" s="86">
        <v>0</v>
      </c>
      <c r="L47" s="86">
        <v>0</v>
      </c>
      <c r="M47" s="86">
        <v>0</v>
      </c>
      <c r="N47" s="86">
        <v>0</v>
      </c>
      <c r="O47" s="86">
        <v>0</v>
      </c>
      <c r="P47" s="86"/>
      <c r="Q47" s="86">
        <v>0</v>
      </c>
      <c r="R47" s="86"/>
      <c r="S47" s="86">
        <v>0</v>
      </c>
      <c r="T47" s="86"/>
      <c r="U47" s="86">
        <v>0</v>
      </c>
      <c r="V47" s="2"/>
    </row>
    <row r="48" spans="1:22" x14ac:dyDescent="0.25">
      <c r="A48" s="62">
        <v>136</v>
      </c>
      <c r="B48" s="63" t="s">
        <v>60</v>
      </c>
      <c r="C48" s="85">
        <v>2.3607932312686005E-3</v>
      </c>
      <c r="D48" s="16">
        <v>2374109</v>
      </c>
      <c r="E48" s="86">
        <v>0</v>
      </c>
      <c r="F48" s="86">
        <v>0</v>
      </c>
      <c r="G48" s="86">
        <v>0</v>
      </c>
      <c r="H48" s="86">
        <v>0</v>
      </c>
      <c r="I48" s="86">
        <v>0</v>
      </c>
      <c r="J48" s="86"/>
      <c r="K48" s="86">
        <v>478689</v>
      </c>
      <c r="L48" s="86">
        <v>0</v>
      </c>
      <c r="M48" s="86">
        <v>949530</v>
      </c>
      <c r="N48" s="86">
        <v>103114</v>
      </c>
      <c r="O48" s="86">
        <v>1531333</v>
      </c>
      <c r="P48" s="86"/>
      <c r="Q48" s="86">
        <v>43776</v>
      </c>
      <c r="R48" s="86"/>
      <c r="S48" s="86">
        <v>-21745</v>
      </c>
      <c r="T48" s="86"/>
      <c r="U48" s="86">
        <v>22031</v>
      </c>
      <c r="V48" s="2"/>
    </row>
    <row r="49" spans="1:22" x14ac:dyDescent="0.25">
      <c r="A49" s="62">
        <v>137</v>
      </c>
      <c r="B49" s="63" t="s">
        <v>61</v>
      </c>
      <c r="C49" s="85">
        <v>0</v>
      </c>
      <c r="D49" s="16">
        <v>0</v>
      </c>
      <c r="E49" s="86">
        <v>0</v>
      </c>
      <c r="F49" s="86">
        <v>0</v>
      </c>
      <c r="G49" s="86">
        <v>0</v>
      </c>
      <c r="H49" s="86">
        <v>0</v>
      </c>
      <c r="I49" s="86">
        <v>0</v>
      </c>
      <c r="J49" s="86"/>
      <c r="K49" s="86">
        <v>0</v>
      </c>
      <c r="L49" s="86">
        <v>0</v>
      </c>
      <c r="M49" s="86">
        <v>0</v>
      </c>
      <c r="N49" s="86">
        <v>0</v>
      </c>
      <c r="O49" s="86">
        <v>0</v>
      </c>
      <c r="P49" s="86"/>
      <c r="Q49" s="86">
        <v>0</v>
      </c>
      <c r="R49" s="86"/>
      <c r="S49" s="86">
        <v>0</v>
      </c>
      <c r="T49" s="86"/>
      <c r="U49" s="86">
        <v>0</v>
      </c>
      <c r="V49" s="2"/>
    </row>
    <row r="50" spans="1:22" x14ac:dyDescent="0.25">
      <c r="A50" s="62">
        <v>138</v>
      </c>
      <c r="B50" s="63" t="s">
        <v>62</v>
      </c>
      <c r="C50" s="85">
        <v>0</v>
      </c>
      <c r="D50" s="16">
        <v>0</v>
      </c>
      <c r="E50" s="86">
        <v>0</v>
      </c>
      <c r="F50" s="86">
        <v>0</v>
      </c>
      <c r="G50" s="86">
        <v>0</v>
      </c>
      <c r="H50" s="86">
        <v>0</v>
      </c>
      <c r="I50" s="86">
        <v>0</v>
      </c>
      <c r="J50" s="86"/>
      <c r="K50" s="86">
        <v>0</v>
      </c>
      <c r="L50" s="86">
        <v>0</v>
      </c>
      <c r="M50" s="86">
        <v>0</v>
      </c>
      <c r="N50" s="86">
        <v>0</v>
      </c>
      <c r="O50" s="86">
        <v>0</v>
      </c>
      <c r="P50" s="86"/>
      <c r="Q50" s="86">
        <v>0</v>
      </c>
      <c r="R50" s="86"/>
      <c r="S50" s="86">
        <v>0</v>
      </c>
      <c r="T50" s="86"/>
      <c r="U50" s="86">
        <v>0</v>
      </c>
      <c r="V50" s="2"/>
    </row>
    <row r="51" spans="1:22" x14ac:dyDescent="0.25">
      <c r="A51" s="62">
        <v>140</v>
      </c>
      <c r="B51" s="63" t="s">
        <v>63</v>
      </c>
      <c r="C51" s="85">
        <v>1.2139800222469694E-3</v>
      </c>
      <c r="D51" s="16">
        <v>1220827</v>
      </c>
      <c r="E51" s="86">
        <v>0</v>
      </c>
      <c r="F51" s="86">
        <v>0</v>
      </c>
      <c r="G51" s="86">
        <v>0</v>
      </c>
      <c r="H51" s="86">
        <v>78012</v>
      </c>
      <c r="I51" s="86">
        <v>78012</v>
      </c>
      <c r="J51" s="86"/>
      <c r="K51" s="86">
        <v>246154</v>
      </c>
      <c r="L51" s="86">
        <v>0</v>
      </c>
      <c r="M51" s="86">
        <v>488272</v>
      </c>
      <c r="N51" s="86">
        <v>0</v>
      </c>
      <c r="O51" s="86">
        <v>734426</v>
      </c>
      <c r="P51" s="86"/>
      <c r="Q51" s="86">
        <v>22511</v>
      </c>
      <c r="R51" s="86"/>
      <c r="S51" s="86">
        <v>16782</v>
      </c>
      <c r="T51" s="86"/>
      <c r="U51" s="86">
        <v>39293</v>
      </c>
      <c r="V51" s="2"/>
    </row>
    <row r="52" spans="1:22" x14ac:dyDescent="0.25">
      <c r="A52" s="62">
        <v>141</v>
      </c>
      <c r="B52" s="63" t="s">
        <v>64</v>
      </c>
      <c r="C52" s="85">
        <v>4.4183907636781358E-3</v>
      </c>
      <c r="D52" s="16">
        <v>4443313</v>
      </c>
      <c r="E52" s="86">
        <v>0</v>
      </c>
      <c r="F52" s="86">
        <v>0</v>
      </c>
      <c r="G52" s="86">
        <v>0</v>
      </c>
      <c r="H52" s="86">
        <v>82715</v>
      </c>
      <c r="I52" s="86">
        <v>82715</v>
      </c>
      <c r="J52" s="86"/>
      <c r="K52" s="86">
        <v>895900</v>
      </c>
      <c r="L52" s="86">
        <v>0</v>
      </c>
      <c r="M52" s="86">
        <v>1777112</v>
      </c>
      <c r="N52" s="86">
        <v>40314</v>
      </c>
      <c r="O52" s="86">
        <v>2713326</v>
      </c>
      <c r="P52" s="86"/>
      <c r="Q52" s="86">
        <v>81930</v>
      </c>
      <c r="R52" s="86"/>
      <c r="S52" s="86">
        <v>10903</v>
      </c>
      <c r="T52" s="86"/>
      <c r="U52" s="86">
        <v>92833</v>
      </c>
      <c r="V52" s="2"/>
    </row>
    <row r="53" spans="1:22" x14ac:dyDescent="0.25">
      <c r="A53" s="62">
        <v>142</v>
      </c>
      <c r="B53" s="63" t="s">
        <v>65</v>
      </c>
      <c r="C53" s="85">
        <v>0</v>
      </c>
      <c r="D53" s="16">
        <v>0</v>
      </c>
      <c r="E53" s="86">
        <v>0</v>
      </c>
      <c r="F53" s="86">
        <v>0</v>
      </c>
      <c r="G53" s="86">
        <v>0</v>
      </c>
      <c r="H53" s="86">
        <v>0</v>
      </c>
      <c r="I53" s="86">
        <v>0</v>
      </c>
      <c r="J53" s="86"/>
      <c r="K53" s="86">
        <v>0</v>
      </c>
      <c r="L53" s="86">
        <v>0</v>
      </c>
      <c r="M53" s="86">
        <v>0</v>
      </c>
      <c r="N53" s="86">
        <v>0</v>
      </c>
      <c r="O53" s="86">
        <v>0</v>
      </c>
      <c r="P53" s="86"/>
      <c r="Q53" s="86">
        <v>0</v>
      </c>
      <c r="R53" s="86"/>
      <c r="S53" s="86">
        <v>0</v>
      </c>
      <c r="T53" s="86"/>
      <c r="U53" s="86">
        <v>0</v>
      </c>
      <c r="V53" s="2"/>
    </row>
    <row r="54" spans="1:22" x14ac:dyDescent="0.25">
      <c r="A54" s="62">
        <v>143</v>
      </c>
      <c r="B54" s="63" t="s">
        <v>66</v>
      </c>
      <c r="C54" s="85">
        <v>2.9730424571367008E-4</v>
      </c>
      <c r="D54" s="16">
        <v>298981</v>
      </c>
      <c r="E54" s="86">
        <v>0</v>
      </c>
      <c r="F54" s="86">
        <v>0</v>
      </c>
      <c r="G54" s="86">
        <v>0</v>
      </c>
      <c r="H54" s="86">
        <v>27604</v>
      </c>
      <c r="I54" s="86">
        <v>27604</v>
      </c>
      <c r="J54" s="86"/>
      <c r="K54" s="86">
        <v>60283</v>
      </c>
      <c r="L54" s="86">
        <v>0</v>
      </c>
      <c r="M54" s="86">
        <v>119578</v>
      </c>
      <c r="N54" s="86">
        <v>27574</v>
      </c>
      <c r="O54" s="86">
        <v>207435</v>
      </c>
      <c r="P54" s="86"/>
      <c r="Q54" s="86">
        <v>5513</v>
      </c>
      <c r="R54" s="86"/>
      <c r="S54" s="86">
        <v>-905</v>
      </c>
      <c r="T54" s="86"/>
      <c r="U54" s="86">
        <v>4608</v>
      </c>
      <c r="V54" s="2"/>
    </row>
    <row r="55" spans="1:22" x14ac:dyDescent="0.25">
      <c r="A55" s="62">
        <v>146</v>
      </c>
      <c r="B55" s="63" t="s">
        <v>67</v>
      </c>
      <c r="C55" s="85">
        <v>6.6337603140846407E-4</v>
      </c>
      <c r="D55" s="16">
        <v>667118</v>
      </c>
      <c r="E55" s="86">
        <v>0</v>
      </c>
      <c r="F55" s="86">
        <v>0</v>
      </c>
      <c r="G55" s="86">
        <v>0</v>
      </c>
      <c r="H55" s="86">
        <v>16538</v>
      </c>
      <c r="I55" s="86">
        <v>16538</v>
      </c>
      <c r="J55" s="86"/>
      <c r="K55" s="86">
        <v>134510</v>
      </c>
      <c r="L55" s="86">
        <v>0</v>
      </c>
      <c r="M55" s="86">
        <v>266815</v>
      </c>
      <c r="N55" s="86">
        <v>2660</v>
      </c>
      <c r="O55" s="86">
        <v>403985</v>
      </c>
      <c r="P55" s="86"/>
      <c r="Q55" s="86">
        <v>12301</v>
      </c>
      <c r="R55" s="86"/>
      <c r="S55" s="86">
        <v>2586</v>
      </c>
      <c r="T55" s="86"/>
      <c r="U55" s="86">
        <v>14887</v>
      </c>
      <c r="V55" s="2"/>
    </row>
    <row r="56" spans="1:22" x14ac:dyDescent="0.25">
      <c r="A56" s="62">
        <v>147</v>
      </c>
      <c r="B56" s="63" t="s">
        <v>68</v>
      </c>
      <c r="C56" s="85">
        <v>4.218043307397802E-4</v>
      </c>
      <c r="D56" s="16">
        <v>424184</v>
      </c>
      <c r="E56" s="86">
        <v>0</v>
      </c>
      <c r="F56" s="86">
        <v>0</v>
      </c>
      <c r="G56" s="86">
        <v>0</v>
      </c>
      <c r="H56" s="86">
        <v>78416</v>
      </c>
      <c r="I56" s="86">
        <v>78416</v>
      </c>
      <c r="J56" s="86"/>
      <c r="K56" s="86">
        <v>85528</v>
      </c>
      <c r="L56" s="86">
        <v>0</v>
      </c>
      <c r="M56" s="86">
        <v>169653</v>
      </c>
      <c r="N56" s="86">
        <v>0</v>
      </c>
      <c r="O56" s="86">
        <v>255181</v>
      </c>
      <c r="P56" s="86"/>
      <c r="Q56" s="86">
        <v>7821</v>
      </c>
      <c r="R56" s="86"/>
      <c r="S56" s="86">
        <v>16083</v>
      </c>
      <c r="T56" s="86"/>
      <c r="U56" s="86">
        <v>23904</v>
      </c>
      <c r="V56" s="2"/>
    </row>
    <row r="57" spans="1:22" x14ac:dyDescent="0.25">
      <c r="A57" s="62">
        <v>148</v>
      </c>
      <c r="B57" s="63" t="s">
        <v>69</v>
      </c>
      <c r="C57" s="85">
        <v>6.1243504821122645E-5</v>
      </c>
      <c r="D57" s="16">
        <v>61589</v>
      </c>
      <c r="E57" s="86">
        <v>0</v>
      </c>
      <c r="F57" s="86">
        <v>0</v>
      </c>
      <c r="G57" s="86">
        <v>0</v>
      </c>
      <c r="H57" s="86">
        <v>6168</v>
      </c>
      <c r="I57" s="86">
        <v>6168</v>
      </c>
      <c r="J57" s="86"/>
      <c r="K57" s="86">
        <v>12418</v>
      </c>
      <c r="L57" s="86">
        <v>0</v>
      </c>
      <c r="M57" s="86">
        <v>24633</v>
      </c>
      <c r="N57" s="86">
        <v>4388</v>
      </c>
      <c r="O57" s="86">
        <v>41439</v>
      </c>
      <c r="P57" s="86"/>
      <c r="Q57" s="86">
        <v>1136</v>
      </c>
      <c r="R57" s="86"/>
      <c r="S57" s="86">
        <v>198</v>
      </c>
      <c r="T57" s="86"/>
      <c r="U57" s="86">
        <v>1334</v>
      </c>
      <c r="V57" s="2"/>
    </row>
    <row r="58" spans="1:22" x14ac:dyDescent="0.25">
      <c r="A58" s="62">
        <v>149</v>
      </c>
      <c r="B58" s="63" t="s">
        <v>70</v>
      </c>
      <c r="C58" s="85">
        <v>0</v>
      </c>
      <c r="D58" s="16">
        <v>0</v>
      </c>
      <c r="E58" s="86">
        <v>0</v>
      </c>
      <c r="F58" s="86">
        <v>0</v>
      </c>
      <c r="G58" s="86">
        <v>0</v>
      </c>
      <c r="H58" s="86">
        <v>0</v>
      </c>
      <c r="I58" s="86">
        <v>0</v>
      </c>
      <c r="J58" s="86"/>
      <c r="K58" s="86">
        <v>0</v>
      </c>
      <c r="L58" s="86">
        <v>0</v>
      </c>
      <c r="M58" s="86">
        <v>0</v>
      </c>
      <c r="N58" s="86">
        <v>0</v>
      </c>
      <c r="O58" s="86">
        <v>0</v>
      </c>
      <c r="P58" s="86"/>
      <c r="Q58" s="86">
        <v>0</v>
      </c>
      <c r="R58" s="86"/>
      <c r="S58" s="86">
        <v>0</v>
      </c>
      <c r="T58" s="86"/>
      <c r="U58" s="86">
        <v>0</v>
      </c>
      <c r="V58" s="2"/>
    </row>
    <row r="59" spans="1:22" x14ac:dyDescent="0.25">
      <c r="A59" s="62">
        <v>150</v>
      </c>
      <c r="B59" s="63" t="s">
        <v>71</v>
      </c>
      <c r="C59" s="85">
        <v>0</v>
      </c>
      <c r="D59" s="16">
        <v>0</v>
      </c>
      <c r="E59" s="86">
        <v>0</v>
      </c>
      <c r="F59" s="86">
        <v>0</v>
      </c>
      <c r="G59" s="86">
        <v>0</v>
      </c>
      <c r="H59" s="86">
        <v>0</v>
      </c>
      <c r="I59" s="86">
        <v>0</v>
      </c>
      <c r="J59" s="86"/>
      <c r="K59" s="86">
        <v>0</v>
      </c>
      <c r="L59" s="86">
        <v>0</v>
      </c>
      <c r="M59" s="86">
        <v>0</v>
      </c>
      <c r="N59" s="86">
        <v>0</v>
      </c>
      <c r="O59" s="86">
        <v>0</v>
      </c>
      <c r="P59" s="86"/>
      <c r="Q59" s="86">
        <v>0</v>
      </c>
      <c r="R59" s="86"/>
      <c r="S59" s="86">
        <v>0</v>
      </c>
      <c r="T59" s="86"/>
      <c r="U59" s="86">
        <v>0</v>
      </c>
      <c r="V59" s="2"/>
    </row>
    <row r="60" spans="1:22" x14ac:dyDescent="0.25">
      <c r="A60" s="62">
        <v>151</v>
      </c>
      <c r="B60" s="63" t="s">
        <v>72</v>
      </c>
      <c r="C60" s="85">
        <v>1.616253539855908E-3</v>
      </c>
      <c r="D60" s="16">
        <v>1625370</v>
      </c>
      <c r="E60" s="86">
        <v>0</v>
      </c>
      <c r="F60" s="86">
        <v>0</v>
      </c>
      <c r="G60" s="86">
        <v>0</v>
      </c>
      <c r="H60" s="86">
        <v>105889</v>
      </c>
      <c r="I60" s="86">
        <v>105889</v>
      </c>
      <c r="J60" s="86"/>
      <c r="K60" s="86">
        <v>327721</v>
      </c>
      <c r="L60" s="86">
        <v>0</v>
      </c>
      <c r="M60" s="86">
        <v>650070</v>
      </c>
      <c r="N60" s="86">
        <v>75553</v>
      </c>
      <c r="O60" s="86">
        <v>1053344</v>
      </c>
      <c r="P60" s="86"/>
      <c r="Q60" s="86">
        <v>29970</v>
      </c>
      <c r="R60" s="86"/>
      <c r="S60" s="86">
        <v>9345</v>
      </c>
      <c r="T60" s="86"/>
      <c r="U60" s="86">
        <v>39315</v>
      </c>
      <c r="V60" s="2"/>
    </row>
    <row r="61" spans="1:22" x14ac:dyDescent="0.25">
      <c r="A61" s="62">
        <v>152</v>
      </c>
      <c r="B61" s="63" t="s">
        <v>73</v>
      </c>
      <c r="C61" s="85">
        <v>1.0915938875909925E-3</v>
      </c>
      <c r="D61" s="16">
        <v>1097751</v>
      </c>
      <c r="E61" s="86">
        <v>0</v>
      </c>
      <c r="F61" s="86">
        <v>0</v>
      </c>
      <c r="G61" s="86">
        <v>0</v>
      </c>
      <c r="H61" s="86">
        <v>19424</v>
      </c>
      <c r="I61" s="86">
        <v>19424</v>
      </c>
      <c r="J61" s="86"/>
      <c r="K61" s="86">
        <v>221338</v>
      </c>
      <c r="L61" s="86">
        <v>0</v>
      </c>
      <c r="M61" s="86">
        <v>439048</v>
      </c>
      <c r="N61" s="86">
        <v>0</v>
      </c>
      <c r="O61" s="86">
        <v>660386</v>
      </c>
      <c r="P61" s="86"/>
      <c r="Q61" s="86">
        <v>20241</v>
      </c>
      <c r="R61" s="86"/>
      <c r="S61" s="86">
        <v>4032</v>
      </c>
      <c r="T61" s="86"/>
      <c r="U61" s="86">
        <v>24273</v>
      </c>
      <c r="V61" s="2"/>
    </row>
    <row r="62" spans="1:22" x14ac:dyDescent="0.25">
      <c r="A62" s="62">
        <v>154</v>
      </c>
      <c r="B62" s="63" t="s">
        <v>74</v>
      </c>
      <c r="C62" s="85">
        <v>1.9099690252028349E-2</v>
      </c>
      <c r="D62" s="16">
        <v>19207422</v>
      </c>
      <c r="E62" s="86">
        <v>0</v>
      </c>
      <c r="F62" s="86">
        <v>0</v>
      </c>
      <c r="G62" s="86">
        <v>0</v>
      </c>
      <c r="H62" s="86">
        <v>0</v>
      </c>
      <c r="I62" s="86">
        <v>0</v>
      </c>
      <c r="J62" s="86"/>
      <c r="K62" s="86">
        <v>3872769</v>
      </c>
      <c r="L62" s="86">
        <v>0</v>
      </c>
      <c r="M62" s="86">
        <v>7682049</v>
      </c>
      <c r="N62" s="86">
        <v>276921</v>
      </c>
      <c r="O62" s="86">
        <v>11831739</v>
      </c>
      <c r="P62" s="86"/>
      <c r="Q62" s="86">
        <v>354163</v>
      </c>
      <c r="R62" s="86"/>
      <c r="S62" s="86">
        <v>-53443</v>
      </c>
      <c r="T62" s="86"/>
      <c r="U62" s="86">
        <v>300720</v>
      </c>
      <c r="V62" s="2"/>
    </row>
    <row r="63" spans="1:22" x14ac:dyDescent="0.25">
      <c r="A63" s="62">
        <v>156</v>
      </c>
      <c r="B63" s="63" t="s">
        <v>75</v>
      </c>
      <c r="C63" s="85">
        <v>3.2062837421630463E-2</v>
      </c>
      <c r="D63" s="16">
        <v>32243687</v>
      </c>
      <c r="E63" s="86">
        <v>0</v>
      </c>
      <c r="F63" s="86">
        <v>0</v>
      </c>
      <c r="G63" s="86">
        <v>0</v>
      </c>
      <c r="H63" s="86">
        <v>0</v>
      </c>
      <c r="I63" s="86">
        <v>0</v>
      </c>
      <c r="J63" s="86"/>
      <c r="K63" s="86">
        <v>6501255</v>
      </c>
      <c r="L63" s="86">
        <v>0</v>
      </c>
      <c r="M63" s="86">
        <v>12895930</v>
      </c>
      <c r="N63" s="86">
        <v>1427578</v>
      </c>
      <c r="O63" s="86">
        <v>20824763</v>
      </c>
      <c r="P63" s="86"/>
      <c r="Q63" s="86">
        <v>594537</v>
      </c>
      <c r="R63" s="86"/>
      <c r="S63" s="86">
        <v>-296436</v>
      </c>
      <c r="T63" s="86"/>
      <c r="U63" s="86">
        <v>298101</v>
      </c>
      <c r="V63" s="2"/>
    </row>
    <row r="64" spans="1:22" x14ac:dyDescent="0.25">
      <c r="A64" s="62">
        <v>157</v>
      </c>
      <c r="B64" s="63" t="s">
        <v>76</v>
      </c>
      <c r="C64" s="85">
        <v>1.3870222125073907E-4</v>
      </c>
      <c r="D64" s="16">
        <v>139485</v>
      </c>
      <c r="E64" s="86">
        <v>0</v>
      </c>
      <c r="F64" s="86">
        <v>0</v>
      </c>
      <c r="G64" s="86">
        <v>0</v>
      </c>
      <c r="H64" s="86">
        <v>0</v>
      </c>
      <c r="I64" s="86">
        <v>0</v>
      </c>
      <c r="J64" s="86"/>
      <c r="K64" s="86">
        <v>28124</v>
      </c>
      <c r="L64" s="86">
        <v>0</v>
      </c>
      <c r="M64" s="86">
        <v>55787</v>
      </c>
      <c r="N64" s="86">
        <v>33673</v>
      </c>
      <c r="O64" s="86">
        <v>117584</v>
      </c>
      <c r="P64" s="86"/>
      <c r="Q64" s="86">
        <v>2572</v>
      </c>
      <c r="R64" s="86"/>
      <c r="S64" s="86">
        <v>-7220</v>
      </c>
      <c r="T64" s="86"/>
      <c r="U64" s="86">
        <v>-4648</v>
      </c>
      <c r="V64" s="2"/>
    </row>
    <row r="65" spans="1:22" x14ac:dyDescent="0.25">
      <c r="A65" s="62">
        <v>158</v>
      </c>
      <c r="B65" s="63" t="s">
        <v>483</v>
      </c>
      <c r="C65" s="85">
        <v>0</v>
      </c>
      <c r="D65" s="16">
        <v>0</v>
      </c>
      <c r="E65" s="86">
        <v>0</v>
      </c>
      <c r="F65" s="86">
        <v>0</v>
      </c>
      <c r="G65" s="86">
        <v>0</v>
      </c>
      <c r="H65" s="86">
        <v>0</v>
      </c>
      <c r="I65" s="86">
        <v>0</v>
      </c>
      <c r="J65" s="86"/>
      <c r="K65" s="86">
        <v>0</v>
      </c>
      <c r="L65" s="86">
        <v>0</v>
      </c>
      <c r="M65" s="86">
        <v>0</v>
      </c>
      <c r="N65" s="86">
        <v>0</v>
      </c>
      <c r="O65" s="86">
        <v>0</v>
      </c>
      <c r="P65" s="86"/>
      <c r="Q65" s="86">
        <v>0</v>
      </c>
      <c r="R65" s="86"/>
      <c r="S65" s="86">
        <v>0</v>
      </c>
      <c r="T65" s="86"/>
      <c r="U65" s="86">
        <v>0</v>
      </c>
      <c r="V65" s="2"/>
    </row>
    <row r="66" spans="1:22" x14ac:dyDescent="0.25">
      <c r="A66" s="62">
        <v>160</v>
      </c>
      <c r="B66" s="63" t="s">
        <v>77</v>
      </c>
      <c r="C66" s="85">
        <v>8.6144583668305386E-5</v>
      </c>
      <c r="D66" s="16">
        <v>86630</v>
      </c>
      <c r="E66" s="86">
        <v>0</v>
      </c>
      <c r="F66" s="86">
        <v>0</v>
      </c>
      <c r="G66" s="86">
        <v>0</v>
      </c>
      <c r="H66" s="86">
        <v>0</v>
      </c>
      <c r="I66" s="86">
        <v>0</v>
      </c>
      <c r="J66" s="86"/>
      <c r="K66" s="86">
        <v>17467</v>
      </c>
      <c r="L66" s="86">
        <v>0</v>
      </c>
      <c r="M66" s="86">
        <v>34648</v>
      </c>
      <c r="N66" s="86">
        <v>2697</v>
      </c>
      <c r="O66" s="86">
        <v>54812</v>
      </c>
      <c r="P66" s="86"/>
      <c r="Q66" s="86">
        <v>1597</v>
      </c>
      <c r="R66" s="86"/>
      <c r="S66" s="86">
        <v>-522</v>
      </c>
      <c r="T66" s="86"/>
      <c r="U66" s="86">
        <v>1075</v>
      </c>
      <c r="V66" s="2"/>
    </row>
    <row r="67" spans="1:22" x14ac:dyDescent="0.25">
      <c r="A67" s="62">
        <v>161</v>
      </c>
      <c r="B67" s="63" t="s">
        <v>78</v>
      </c>
      <c r="C67" s="85">
        <v>8.9174877104490902E-3</v>
      </c>
      <c r="D67" s="16">
        <v>8967787</v>
      </c>
      <c r="E67" s="86">
        <v>0</v>
      </c>
      <c r="F67" s="86">
        <v>0</v>
      </c>
      <c r="G67" s="86">
        <v>0</v>
      </c>
      <c r="H67" s="86">
        <v>204159</v>
      </c>
      <c r="I67" s="86">
        <v>204159</v>
      </c>
      <c r="J67" s="86"/>
      <c r="K67" s="86">
        <v>1808164</v>
      </c>
      <c r="L67" s="86">
        <v>0</v>
      </c>
      <c r="M67" s="86">
        <v>3586685</v>
      </c>
      <c r="N67" s="86">
        <v>64639</v>
      </c>
      <c r="O67" s="86">
        <v>5459488</v>
      </c>
      <c r="P67" s="86"/>
      <c r="Q67" s="86">
        <v>165356</v>
      </c>
      <c r="R67" s="86"/>
      <c r="S67" s="86">
        <v>33630</v>
      </c>
      <c r="T67" s="86"/>
      <c r="U67" s="86">
        <v>198986</v>
      </c>
      <c r="V67" s="2"/>
    </row>
    <row r="68" spans="1:22" x14ac:dyDescent="0.25">
      <c r="A68" s="62">
        <v>162</v>
      </c>
      <c r="B68" s="63" t="s">
        <v>79</v>
      </c>
      <c r="C68" s="85">
        <v>1.8115023849881853E-5</v>
      </c>
      <c r="D68" s="16">
        <v>18217</v>
      </c>
      <c r="E68" s="86">
        <v>0</v>
      </c>
      <c r="F68" s="86">
        <v>0</v>
      </c>
      <c r="G68" s="86">
        <v>0</v>
      </c>
      <c r="H68" s="86">
        <v>154</v>
      </c>
      <c r="I68" s="86">
        <v>154</v>
      </c>
      <c r="J68" s="86"/>
      <c r="K68" s="86">
        <v>3673</v>
      </c>
      <c r="L68" s="86">
        <v>0</v>
      </c>
      <c r="M68" s="86">
        <v>7286</v>
      </c>
      <c r="N68" s="86">
        <v>0</v>
      </c>
      <c r="O68" s="86">
        <v>10959</v>
      </c>
      <c r="P68" s="86"/>
      <c r="Q68" s="86">
        <v>336</v>
      </c>
      <c r="R68" s="86"/>
      <c r="S68" s="86">
        <v>33</v>
      </c>
      <c r="T68" s="86"/>
      <c r="U68" s="86">
        <v>369</v>
      </c>
      <c r="V68" s="2"/>
    </row>
    <row r="69" spans="1:22" x14ac:dyDescent="0.25">
      <c r="A69" s="62">
        <v>163</v>
      </c>
      <c r="B69" s="63" t="s">
        <v>80</v>
      </c>
      <c r="C69" s="85">
        <v>0</v>
      </c>
      <c r="D69" s="16">
        <v>0</v>
      </c>
      <c r="E69" s="86">
        <v>0</v>
      </c>
      <c r="F69" s="86">
        <v>0</v>
      </c>
      <c r="G69" s="86">
        <v>0</v>
      </c>
      <c r="H69" s="86">
        <v>0</v>
      </c>
      <c r="I69" s="86">
        <v>0</v>
      </c>
      <c r="J69" s="86"/>
      <c r="K69" s="86">
        <v>0</v>
      </c>
      <c r="L69" s="86">
        <v>0</v>
      </c>
      <c r="M69" s="86">
        <v>0</v>
      </c>
      <c r="N69" s="86">
        <v>0</v>
      </c>
      <c r="O69" s="86">
        <v>0</v>
      </c>
      <c r="P69" s="86"/>
      <c r="Q69" s="86">
        <v>0</v>
      </c>
      <c r="R69" s="86"/>
      <c r="S69" s="86">
        <v>0</v>
      </c>
      <c r="T69" s="86"/>
      <c r="U69" s="86">
        <v>0</v>
      </c>
      <c r="V69" s="2"/>
    </row>
    <row r="70" spans="1:22" x14ac:dyDescent="0.25">
      <c r="A70" s="62">
        <v>164</v>
      </c>
      <c r="B70" s="63" t="s">
        <v>81</v>
      </c>
      <c r="C70" s="85">
        <v>1.0347649907215631E-5</v>
      </c>
      <c r="D70" s="16">
        <v>10406</v>
      </c>
      <c r="E70" s="86">
        <v>0</v>
      </c>
      <c r="F70" s="86">
        <v>0</v>
      </c>
      <c r="G70" s="86">
        <v>0</v>
      </c>
      <c r="H70" s="86">
        <v>14112</v>
      </c>
      <c r="I70" s="86">
        <v>14112</v>
      </c>
      <c r="J70" s="86"/>
      <c r="K70" s="86">
        <v>2098</v>
      </c>
      <c r="L70" s="86">
        <v>0</v>
      </c>
      <c r="M70" s="86">
        <v>4162</v>
      </c>
      <c r="N70" s="86">
        <v>0</v>
      </c>
      <c r="O70" s="86">
        <v>6260</v>
      </c>
      <c r="P70" s="86"/>
      <c r="Q70" s="86">
        <v>192</v>
      </c>
      <c r="R70" s="86"/>
      <c r="S70" s="86">
        <v>2719</v>
      </c>
      <c r="T70" s="86"/>
      <c r="U70" s="86">
        <v>2911</v>
      </c>
      <c r="V70" s="2"/>
    </row>
    <row r="71" spans="1:22" x14ac:dyDescent="0.25">
      <c r="A71" s="62">
        <v>165</v>
      </c>
      <c r="B71" s="63" t="s">
        <v>82</v>
      </c>
      <c r="C71" s="85">
        <v>9.8256218532766985E-4</v>
      </c>
      <c r="D71" s="16">
        <v>988104</v>
      </c>
      <c r="E71" s="86">
        <v>0</v>
      </c>
      <c r="F71" s="86">
        <v>0</v>
      </c>
      <c r="G71" s="86">
        <v>0</v>
      </c>
      <c r="H71" s="86">
        <v>0</v>
      </c>
      <c r="I71" s="86">
        <v>0</v>
      </c>
      <c r="J71" s="86"/>
      <c r="K71" s="86">
        <v>199230</v>
      </c>
      <c r="L71" s="86">
        <v>0</v>
      </c>
      <c r="M71" s="86">
        <v>395194</v>
      </c>
      <c r="N71" s="86">
        <v>21397</v>
      </c>
      <c r="O71" s="86">
        <v>615821</v>
      </c>
      <c r="P71" s="86"/>
      <c r="Q71" s="86">
        <v>18220</v>
      </c>
      <c r="R71" s="86"/>
      <c r="S71" s="86">
        <v>-4457</v>
      </c>
      <c r="T71" s="86"/>
      <c r="U71" s="86">
        <v>13763</v>
      </c>
      <c r="V71" s="2"/>
    </row>
    <row r="72" spans="1:22" x14ac:dyDescent="0.25">
      <c r="A72" s="62">
        <v>166</v>
      </c>
      <c r="B72" s="63" t="s">
        <v>83</v>
      </c>
      <c r="C72" s="85">
        <v>1.7444116704366981E-4</v>
      </c>
      <c r="D72" s="16">
        <v>175425</v>
      </c>
      <c r="E72" s="86">
        <v>0</v>
      </c>
      <c r="F72" s="86">
        <v>0</v>
      </c>
      <c r="G72" s="86">
        <v>0</v>
      </c>
      <c r="H72" s="86">
        <v>645</v>
      </c>
      <c r="I72" s="86">
        <v>645</v>
      </c>
      <c r="J72" s="86"/>
      <c r="K72" s="86">
        <v>35371</v>
      </c>
      <c r="L72" s="86">
        <v>0</v>
      </c>
      <c r="M72" s="86">
        <v>70162</v>
      </c>
      <c r="N72" s="86">
        <v>28472</v>
      </c>
      <c r="O72" s="86">
        <v>134005</v>
      </c>
      <c r="P72" s="86"/>
      <c r="Q72" s="86">
        <v>3235</v>
      </c>
      <c r="R72" s="86"/>
      <c r="S72" s="86">
        <v>-5341</v>
      </c>
      <c r="T72" s="86"/>
      <c r="U72" s="86">
        <v>-2106</v>
      </c>
      <c r="V72" s="2"/>
    </row>
    <row r="73" spans="1:22" x14ac:dyDescent="0.25">
      <c r="A73" s="62">
        <v>169</v>
      </c>
      <c r="B73" s="63" t="s">
        <v>84</v>
      </c>
      <c r="C73" s="85">
        <v>0</v>
      </c>
      <c r="D73" s="16">
        <v>0</v>
      </c>
      <c r="E73" s="86">
        <v>0</v>
      </c>
      <c r="F73" s="86">
        <v>0</v>
      </c>
      <c r="G73" s="86">
        <v>0</v>
      </c>
      <c r="H73" s="86">
        <v>0</v>
      </c>
      <c r="I73" s="86">
        <v>0</v>
      </c>
      <c r="J73" s="86"/>
      <c r="K73" s="86">
        <v>0</v>
      </c>
      <c r="L73" s="86">
        <v>0</v>
      </c>
      <c r="M73" s="86">
        <v>0</v>
      </c>
      <c r="N73" s="86">
        <v>0</v>
      </c>
      <c r="O73" s="86">
        <v>0</v>
      </c>
      <c r="P73" s="86"/>
      <c r="Q73" s="86">
        <v>0</v>
      </c>
      <c r="R73" s="86"/>
      <c r="S73" s="86">
        <v>0</v>
      </c>
      <c r="T73" s="86"/>
      <c r="U73" s="86">
        <v>0</v>
      </c>
      <c r="V73" s="2"/>
    </row>
    <row r="74" spans="1:22" x14ac:dyDescent="0.25">
      <c r="A74" s="62">
        <v>170</v>
      </c>
      <c r="B74" s="63" t="s">
        <v>85</v>
      </c>
      <c r="C74" s="85">
        <v>0</v>
      </c>
      <c r="D74" s="16">
        <v>0</v>
      </c>
      <c r="E74" s="86">
        <v>0</v>
      </c>
      <c r="F74" s="86">
        <v>0</v>
      </c>
      <c r="G74" s="86">
        <v>0</v>
      </c>
      <c r="H74" s="86">
        <v>0</v>
      </c>
      <c r="I74" s="86">
        <v>0</v>
      </c>
      <c r="J74" s="86"/>
      <c r="K74" s="86">
        <v>0</v>
      </c>
      <c r="L74" s="86">
        <v>0</v>
      </c>
      <c r="M74" s="86">
        <v>0</v>
      </c>
      <c r="N74" s="86">
        <v>0</v>
      </c>
      <c r="O74" s="86">
        <v>0</v>
      </c>
      <c r="P74" s="86"/>
      <c r="Q74" s="86">
        <v>0</v>
      </c>
      <c r="R74" s="86"/>
      <c r="S74" s="86">
        <v>0</v>
      </c>
      <c r="T74" s="86"/>
      <c r="U74" s="86">
        <v>0</v>
      </c>
      <c r="V74" s="2"/>
    </row>
    <row r="75" spans="1:22" x14ac:dyDescent="0.25">
      <c r="A75" s="62">
        <v>171</v>
      </c>
      <c r="B75" s="63" t="s">
        <v>86</v>
      </c>
      <c r="C75" s="85">
        <v>7.4590194616146596E-3</v>
      </c>
      <c r="D75" s="16">
        <v>7501092</v>
      </c>
      <c r="E75" s="86">
        <v>0</v>
      </c>
      <c r="F75" s="86">
        <v>0</v>
      </c>
      <c r="G75" s="86">
        <v>0</v>
      </c>
      <c r="H75" s="86">
        <v>183340</v>
      </c>
      <c r="I75" s="86">
        <v>183340</v>
      </c>
      <c r="J75" s="86"/>
      <c r="K75" s="86">
        <v>1512436</v>
      </c>
      <c r="L75" s="86">
        <v>0</v>
      </c>
      <c r="M75" s="86">
        <v>3000077</v>
      </c>
      <c r="N75" s="86">
        <v>0</v>
      </c>
      <c r="O75" s="86">
        <v>4512513</v>
      </c>
      <c r="P75" s="86"/>
      <c r="Q75" s="86">
        <v>138312</v>
      </c>
      <c r="R75" s="86"/>
      <c r="S75" s="86">
        <v>40375</v>
      </c>
      <c r="T75" s="86"/>
      <c r="U75" s="86">
        <v>178687</v>
      </c>
      <c r="V75" s="2"/>
    </row>
    <row r="76" spans="1:22" x14ac:dyDescent="0.25">
      <c r="A76" s="62">
        <v>172</v>
      </c>
      <c r="B76" s="63" t="s">
        <v>87</v>
      </c>
      <c r="C76" s="85">
        <v>3.125720288327115E-3</v>
      </c>
      <c r="D76" s="16">
        <v>3143351</v>
      </c>
      <c r="E76" s="86">
        <v>0</v>
      </c>
      <c r="F76" s="86">
        <v>0</v>
      </c>
      <c r="G76" s="86">
        <v>0</v>
      </c>
      <c r="H76" s="86">
        <v>0</v>
      </c>
      <c r="I76" s="86">
        <v>0</v>
      </c>
      <c r="J76" s="86"/>
      <c r="K76" s="86">
        <v>633790</v>
      </c>
      <c r="L76" s="86">
        <v>0</v>
      </c>
      <c r="M76" s="86">
        <v>1257190</v>
      </c>
      <c r="N76" s="86">
        <v>85152</v>
      </c>
      <c r="O76" s="86">
        <v>1976132</v>
      </c>
      <c r="P76" s="86"/>
      <c r="Q76" s="86">
        <v>57960</v>
      </c>
      <c r="R76" s="86"/>
      <c r="S76" s="86">
        <v>-16921</v>
      </c>
      <c r="T76" s="86"/>
      <c r="U76" s="86">
        <v>41039</v>
      </c>
      <c r="V76" s="2"/>
    </row>
    <row r="77" spans="1:22" x14ac:dyDescent="0.25">
      <c r="A77" s="62">
        <v>173</v>
      </c>
      <c r="B77" s="63" t="s">
        <v>88</v>
      </c>
      <c r="C77" s="85">
        <v>0</v>
      </c>
      <c r="D77" s="16">
        <v>0</v>
      </c>
      <c r="E77" s="86">
        <v>0</v>
      </c>
      <c r="F77" s="86">
        <v>0</v>
      </c>
      <c r="G77" s="86">
        <v>0</v>
      </c>
      <c r="H77" s="86">
        <v>0</v>
      </c>
      <c r="I77" s="86">
        <v>0</v>
      </c>
      <c r="J77" s="86"/>
      <c r="K77" s="86">
        <v>0</v>
      </c>
      <c r="L77" s="86">
        <v>0</v>
      </c>
      <c r="M77" s="86">
        <v>0</v>
      </c>
      <c r="N77" s="86">
        <v>0</v>
      </c>
      <c r="O77" s="86">
        <v>0</v>
      </c>
      <c r="P77" s="86"/>
      <c r="Q77" s="86">
        <v>0</v>
      </c>
      <c r="R77" s="86"/>
      <c r="S77" s="86">
        <v>0</v>
      </c>
      <c r="T77" s="86"/>
      <c r="U77" s="86">
        <v>0</v>
      </c>
      <c r="V77" s="2"/>
    </row>
    <row r="78" spans="1:22" x14ac:dyDescent="0.25">
      <c r="A78" s="62">
        <v>174</v>
      </c>
      <c r="B78" s="63" t="s">
        <v>89</v>
      </c>
      <c r="C78" s="85">
        <v>1.2019378495441049E-3</v>
      </c>
      <c r="D78" s="16">
        <v>1208717</v>
      </c>
      <c r="E78" s="86">
        <v>0</v>
      </c>
      <c r="F78" s="86">
        <v>0</v>
      </c>
      <c r="G78" s="86">
        <v>0</v>
      </c>
      <c r="H78" s="86">
        <v>86103</v>
      </c>
      <c r="I78" s="86">
        <v>86103</v>
      </c>
      <c r="J78" s="86"/>
      <c r="K78" s="86">
        <v>243712</v>
      </c>
      <c r="L78" s="86">
        <v>0</v>
      </c>
      <c r="M78" s="86">
        <v>483429</v>
      </c>
      <c r="N78" s="86">
        <v>0</v>
      </c>
      <c r="O78" s="86">
        <v>727141</v>
      </c>
      <c r="P78" s="86"/>
      <c r="Q78" s="86">
        <v>22287</v>
      </c>
      <c r="R78" s="86"/>
      <c r="S78" s="86">
        <v>17667</v>
      </c>
      <c r="T78" s="86"/>
      <c r="U78" s="86">
        <v>39954</v>
      </c>
      <c r="V78" s="2"/>
    </row>
    <row r="79" spans="1:22" x14ac:dyDescent="0.25">
      <c r="A79" s="62">
        <v>175</v>
      </c>
      <c r="B79" s="63" t="s">
        <v>90</v>
      </c>
      <c r="C79" s="85">
        <v>0</v>
      </c>
      <c r="D79" s="16">
        <v>0</v>
      </c>
      <c r="E79" s="86">
        <v>0</v>
      </c>
      <c r="F79" s="86">
        <v>0</v>
      </c>
      <c r="G79" s="86">
        <v>0</v>
      </c>
      <c r="H79" s="86">
        <v>0</v>
      </c>
      <c r="I79" s="86">
        <v>0</v>
      </c>
      <c r="J79" s="86"/>
      <c r="K79" s="86">
        <v>0</v>
      </c>
      <c r="L79" s="86">
        <v>0</v>
      </c>
      <c r="M79" s="86">
        <v>0</v>
      </c>
      <c r="N79" s="86">
        <v>0</v>
      </c>
      <c r="O79" s="86">
        <v>0</v>
      </c>
      <c r="P79" s="86"/>
      <c r="Q79" s="86">
        <v>0</v>
      </c>
      <c r="R79" s="86"/>
      <c r="S79" s="86">
        <v>0</v>
      </c>
      <c r="T79" s="86"/>
      <c r="U79" s="86">
        <v>0</v>
      </c>
      <c r="V79" s="2"/>
    </row>
    <row r="80" spans="1:22" x14ac:dyDescent="0.25">
      <c r="A80" s="62">
        <v>180</v>
      </c>
      <c r="B80" s="63" t="s">
        <v>91</v>
      </c>
      <c r="C80" s="85">
        <v>8.1263650122196147E-5</v>
      </c>
      <c r="D80" s="16">
        <v>81722</v>
      </c>
      <c r="E80" s="86">
        <v>0</v>
      </c>
      <c r="F80" s="86">
        <v>0</v>
      </c>
      <c r="G80" s="86">
        <v>0</v>
      </c>
      <c r="H80" s="86">
        <v>1733</v>
      </c>
      <c r="I80" s="86">
        <v>1733</v>
      </c>
      <c r="J80" s="86"/>
      <c r="K80" s="86">
        <v>16478</v>
      </c>
      <c r="L80" s="86">
        <v>0</v>
      </c>
      <c r="M80" s="86">
        <v>32685</v>
      </c>
      <c r="N80" s="86">
        <v>631</v>
      </c>
      <c r="O80" s="86">
        <v>49794</v>
      </c>
      <c r="P80" s="86"/>
      <c r="Q80" s="86">
        <v>1507</v>
      </c>
      <c r="R80" s="86"/>
      <c r="S80" s="86">
        <v>269</v>
      </c>
      <c r="T80" s="86"/>
      <c r="U80" s="86">
        <v>1776</v>
      </c>
      <c r="V80" s="2"/>
    </row>
    <row r="81" spans="1:22" x14ac:dyDescent="0.25">
      <c r="A81" s="62">
        <v>181</v>
      </c>
      <c r="B81" s="63" t="s">
        <v>92</v>
      </c>
      <c r="C81" s="85">
        <v>1.5322565315531585E-3</v>
      </c>
      <c r="D81" s="16">
        <v>1540899</v>
      </c>
      <c r="E81" s="86">
        <v>0</v>
      </c>
      <c r="F81" s="86">
        <v>0</v>
      </c>
      <c r="G81" s="86">
        <v>0</v>
      </c>
      <c r="H81" s="86">
        <v>32289</v>
      </c>
      <c r="I81" s="86">
        <v>32289</v>
      </c>
      <c r="J81" s="86"/>
      <c r="K81" s="86">
        <v>310690</v>
      </c>
      <c r="L81" s="86">
        <v>0</v>
      </c>
      <c r="M81" s="86">
        <v>616286</v>
      </c>
      <c r="N81" s="86">
        <v>86311</v>
      </c>
      <c r="O81" s="86">
        <v>1013287</v>
      </c>
      <c r="P81" s="86"/>
      <c r="Q81" s="86">
        <v>28412</v>
      </c>
      <c r="R81" s="86"/>
      <c r="S81" s="86">
        <v>-9341</v>
      </c>
      <c r="T81" s="86"/>
      <c r="U81" s="86">
        <v>19071</v>
      </c>
      <c r="V81" s="2"/>
    </row>
    <row r="82" spans="1:22" x14ac:dyDescent="0.25">
      <c r="A82" s="62">
        <v>182</v>
      </c>
      <c r="B82" s="63" t="s">
        <v>93</v>
      </c>
      <c r="C82" s="85">
        <v>6.0738245021480083E-3</v>
      </c>
      <c r="D82" s="16">
        <v>6108084</v>
      </c>
      <c r="E82" s="86">
        <v>0</v>
      </c>
      <c r="F82" s="86">
        <v>0</v>
      </c>
      <c r="G82" s="86">
        <v>0</v>
      </c>
      <c r="H82" s="86">
        <v>0</v>
      </c>
      <c r="I82" s="86">
        <v>0</v>
      </c>
      <c r="J82" s="86"/>
      <c r="K82" s="86">
        <v>1231565</v>
      </c>
      <c r="L82" s="86">
        <v>0</v>
      </c>
      <c r="M82" s="86">
        <v>2442941</v>
      </c>
      <c r="N82" s="86">
        <v>495230</v>
      </c>
      <c r="O82" s="86">
        <v>4169736</v>
      </c>
      <c r="P82" s="86"/>
      <c r="Q82" s="86">
        <v>112626</v>
      </c>
      <c r="R82" s="86"/>
      <c r="S82" s="86">
        <v>-111592</v>
      </c>
      <c r="T82" s="86"/>
      <c r="U82" s="86">
        <v>1034</v>
      </c>
      <c r="V82" s="2"/>
    </row>
    <row r="83" spans="1:22" x14ac:dyDescent="0.25">
      <c r="A83" s="62">
        <v>183</v>
      </c>
      <c r="B83" s="63" t="s">
        <v>94</v>
      </c>
      <c r="C83" s="85">
        <v>5.2577989553347489E-5</v>
      </c>
      <c r="D83" s="16">
        <v>52875</v>
      </c>
      <c r="E83" s="86">
        <v>0</v>
      </c>
      <c r="F83" s="86">
        <v>0</v>
      </c>
      <c r="G83" s="86">
        <v>0</v>
      </c>
      <c r="H83" s="86">
        <v>5577</v>
      </c>
      <c r="I83" s="86">
        <v>5577</v>
      </c>
      <c r="J83" s="86"/>
      <c r="K83" s="86">
        <v>10661</v>
      </c>
      <c r="L83" s="86">
        <v>0</v>
      </c>
      <c r="M83" s="86">
        <v>21147</v>
      </c>
      <c r="N83" s="86">
        <v>19</v>
      </c>
      <c r="O83" s="86">
        <v>31827</v>
      </c>
      <c r="P83" s="86"/>
      <c r="Q83" s="86">
        <v>975</v>
      </c>
      <c r="R83" s="86"/>
      <c r="S83" s="86">
        <v>1069</v>
      </c>
      <c r="T83" s="86"/>
      <c r="U83" s="86">
        <v>2044</v>
      </c>
      <c r="V83" s="2"/>
    </row>
    <row r="84" spans="1:22" x14ac:dyDescent="0.25">
      <c r="A84" s="62">
        <v>184</v>
      </c>
      <c r="B84" s="63" t="s">
        <v>95</v>
      </c>
      <c r="C84" s="85">
        <v>2.5376253124604911E-5</v>
      </c>
      <c r="D84" s="16">
        <v>25519</v>
      </c>
      <c r="E84" s="86">
        <v>0</v>
      </c>
      <c r="F84" s="86">
        <v>0</v>
      </c>
      <c r="G84" s="86">
        <v>0</v>
      </c>
      <c r="H84" s="86">
        <v>3538</v>
      </c>
      <c r="I84" s="86">
        <v>3538</v>
      </c>
      <c r="J84" s="86"/>
      <c r="K84" s="86">
        <v>5145</v>
      </c>
      <c r="L84" s="86">
        <v>0</v>
      </c>
      <c r="M84" s="86">
        <v>10207</v>
      </c>
      <c r="N84" s="86">
        <v>0</v>
      </c>
      <c r="O84" s="86">
        <v>15352</v>
      </c>
      <c r="P84" s="86"/>
      <c r="Q84" s="86">
        <v>471</v>
      </c>
      <c r="R84" s="86"/>
      <c r="S84" s="86">
        <v>688</v>
      </c>
      <c r="T84" s="86"/>
      <c r="U84" s="86">
        <v>1159</v>
      </c>
      <c r="V84" s="2"/>
    </row>
    <row r="85" spans="1:22" x14ac:dyDescent="0.25">
      <c r="A85" s="62">
        <v>185</v>
      </c>
      <c r="B85" s="63" t="s">
        <v>96</v>
      </c>
      <c r="C85" s="85">
        <v>3.1568561492203251E-5</v>
      </c>
      <c r="D85" s="16">
        <v>31747</v>
      </c>
      <c r="E85" s="86">
        <v>0</v>
      </c>
      <c r="F85" s="86">
        <v>0</v>
      </c>
      <c r="G85" s="86">
        <v>0</v>
      </c>
      <c r="H85" s="86">
        <v>322</v>
      </c>
      <c r="I85" s="86">
        <v>322</v>
      </c>
      <c r="J85" s="86"/>
      <c r="K85" s="86">
        <v>6401</v>
      </c>
      <c r="L85" s="86">
        <v>0</v>
      </c>
      <c r="M85" s="86">
        <v>12697</v>
      </c>
      <c r="N85" s="86">
        <v>9692</v>
      </c>
      <c r="O85" s="86">
        <v>28790</v>
      </c>
      <c r="P85" s="86"/>
      <c r="Q85" s="86">
        <v>585</v>
      </c>
      <c r="R85" s="86"/>
      <c r="S85" s="86">
        <v>-2126</v>
      </c>
      <c r="T85" s="86"/>
      <c r="U85" s="86">
        <v>-1541</v>
      </c>
      <c r="V85" s="2"/>
    </row>
    <row r="86" spans="1:22" x14ac:dyDescent="0.25">
      <c r="A86" s="62">
        <v>186</v>
      </c>
      <c r="B86" s="63" t="s">
        <v>97</v>
      </c>
      <c r="C86" s="85">
        <v>4.369479668362475E-5</v>
      </c>
      <c r="D86" s="16">
        <v>43941</v>
      </c>
      <c r="E86" s="86">
        <v>0</v>
      </c>
      <c r="F86" s="86">
        <v>0</v>
      </c>
      <c r="G86" s="86">
        <v>0</v>
      </c>
      <c r="H86" s="86">
        <v>4599</v>
      </c>
      <c r="I86" s="86">
        <v>4599</v>
      </c>
      <c r="J86" s="86"/>
      <c r="K86" s="86">
        <v>8860</v>
      </c>
      <c r="L86" s="86">
        <v>0</v>
      </c>
      <c r="M86" s="86">
        <v>17574</v>
      </c>
      <c r="N86" s="86">
        <v>6129</v>
      </c>
      <c r="O86" s="86">
        <v>32563</v>
      </c>
      <c r="P86" s="86"/>
      <c r="Q86" s="86">
        <v>810</v>
      </c>
      <c r="R86" s="86"/>
      <c r="S86" s="86">
        <v>-143</v>
      </c>
      <c r="T86" s="86"/>
      <c r="U86" s="86">
        <v>667</v>
      </c>
      <c r="V86" s="2"/>
    </row>
    <row r="87" spans="1:22" x14ac:dyDescent="0.25">
      <c r="A87" s="62">
        <v>187</v>
      </c>
      <c r="B87" s="63" t="s">
        <v>98</v>
      </c>
      <c r="C87" s="85">
        <v>5.5060930004830902E-5</v>
      </c>
      <c r="D87" s="16">
        <v>55372</v>
      </c>
      <c r="E87" s="86">
        <v>0</v>
      </c>
      <c r="F87" s="86">
        <v>0</v>
      </c>
      <c r="G87" s="86">
        <v>0</v>
      </c>
      <c r="H87" s="86">
        <v>10543</v>
      </c>
      <c r="I87" s="86">
        <v>10543</v>
      </c>
      <c r="J87" s="86"/>
      <c r="K87" s="86">
        <v>11164</v>
      </c>
      <c r="L87" s="86">
        <v>0</v>
      </c>
      <c r="M87" s="86">
        <v>22146</v>
      </c>
      <c r="N87" s="86">
        <v>14420</v>
      </c>
      <c r="O87" s="86">
        <v>47730</v>
      </c>
      <c r="P87" s="86"/>
      <c r="Q87" s="86">
        <v>1021</v>
      </c>
      <c r="R87" s="86"/>
      <c r="S87" s="86">
        <v>-1223</v>
      </c>
      <c r="T87" s="86"/>
      <c r="U87" s="86">
        <v>-202</v>
      </c>
      <c r="V87" s="2"/>
    </row>
    <row r="88" spans="1:22" x14ac:dyDescent="0.25">
      <c r="A88" s="62">
        <v>188</v>
      </c>
      <c r="B88" s="63" t="s">
        <v>99</v>
      </c>
      <c r="C88" s="85">
        <v>3.9949149167185229E-5</v>
      </c>
      <c r="D88" s="16">
        <v>40174</v>
      </c>
      <c r="E88" s="86">
        <v>0</v>
      </c>
      <c r="F88" s="86">
        <v>0</v>
      </c>
      <c r="G88" s="86">
        <v>0</v>
      </c>
      <c r="H88" s="86">
        <v>915</v>
      </c>
      <c r="I88" s="86">
        <v>915</v>
      </c>
      <c r="J88" s="86"/>
      <c r="K88" s="86">
        <v>8100</v>
      </c>
      <c r="L88" s="86">
        <v>0</v>
      </c>
      <c r="M88" s="86">
        <v>16068</v>
      </c>
      <c r="N88" s="86">
        <v>13192</v>
      </c>
      <c r="O88" s="86">
        <v>37360</v>
      </c>
      <c r="P88" s="86"/>
      <c r="Q88" s="86">
        <v>741</v>
      </c>
      <c r="R88" s="86"/>
      <c r="S88" s="86">
        <v>-2336</v>
      </c>
      <c r="T88" s="86"/>
      <c r="U88" s="86">
        <v>-1595</v>
      </c>
      <c r="V88" s="2"/>
    </row>
    <row r="89" spans="1:22" x14ac:dyDescent="0.25">
      <c r="A89" s="62">
        <v>190</v>
      </c>
      <c r="B89" s="63" t="s">
        <v>100</v>
      </c>
      <c r="C89" s="85">
        <v>3.1572985833706249E-5</v>
      </c>
      <c r="D89" s="16">
        <v>31751</v>
      </c>
      <c r="E89" s="86">
        <v>0</v>
      </c>
      <c r="F89" s="86">
        <v>0</v>
      </c>
      <c r="G89" s="86">
        <v>0</v>
      </c>
      <c r="H89" s="86">
        <v>1553</v>
      </c>
      <c r="I89" s="86">
        <v>1553</v>
      </c>
      <c r="J89" s="86"/>
      <c r="K89" s="86">
        <v>6402</v>
      </c>
      <c r="L89" s="86">
        <v>0</v>
      </c>
      <c r="M89" s="86">
        <v>12699</v>
      </c>
      <c r="N89" s="86">
        <v>1543</v>
      </c>
      <c r="O89" s="86">
        <v>20644</v>
      </c>
      <c r="P89" s="86"/>
      <c r="Q89" s="86">
        <v>585</v>
      </c>
      <c r="R89" s="86"/>
      <c r="S89" s="86">
        <v>54</v>
      </c>
      <c r="T89" s="86"/>
      <c r="U89" s="86">
        <v>639</v>
      </c>
      <c r="V89" s="2"/>
    </row>
    <row r="90" spans="1:22" x14ac:dyDescent="0.25">
      <c r="A90" s="62">
        <v>191</v>
      </c>
      <c r="B90" s="63" t="s">
        <v>101</v>
      </c>
      <c r="C90" s="85">
        <v>3.2558074318032133E-3</v>
      </c>
      <c r="D90" s="16">
        <v>3274172</v>
      </c>
      <c r="E90" s="86">
        <v>0</v>
      </c>
      <c r="F90" s="86">
        <v>0</v>
      </c>
      <c r="G90" s="86">
        <v>0</v>
      </c>
      <c r="H90" s="86">
        <v>120874</v>
      </c>
      <c r="I90" s="86">
        <v>120874</v>
      </c>
      <c r="J90" s="86"/>
      <c r="K90" s="86">
        <v>660167</v>
      </c>
      <c r="L90" s="86">
        <v>0</v>
      </c>
      <c r="M90" s="86">
        <v>1309512</v>
      </c>
      <c r="N90" s="86">
        <v>0</v>
      </c>
      <c r="O90" s="86">
        <v>1969679</v>
      </c>
      <c r="P90" s="86"/>
      <c r="Q90" s="86">
        <v>60372</v>
      </c>
      <c r="R90" s="86"/>
      <c r="S90" s="86">
        <v>26858</v>
      </c>
      <c r="T90" s="86"/>
      <c r="U90" s="86">
        <v>87230</v>
      </c>
      <c r="V90" s="2"/>
    </row>
    <row r="91" spans="1:22" x14ac:dyDescent="0.25">
      <c r="A91" s="62">
        <v>192</v>
      </c>
      <c r="B91" s="63" t="s">
        <v>102</v>
      </c>
      <c r="C91" s="85">
        <v>4.9522539311375917E-5</v>
      </c>
      <c r="D91" s="16">
        <v>49802</v>
      </c>
      <c r="E91" s="86">
        <v>0</v>
      </c>
      <c r="F91" s="86">
        <v>0</v>
      </c>
      <c r="G91" s="86">
        <v>0</v>
      </c>
      <c r="H91" s="86">
        <v>0</v>
      </c>
      <c r="I91" s="86">
        <v>0</v>
      </c>
      <c r="J91" s="86"/>
      <c r="K91" s="86">
        <v>10041</v>
      </c>
      <c r="L91" s="86">
        <v>0</v>
      </c>
      <c r="M91" s="86">
        <v>19918</v>
      </c>
      <c r="N91" s="86">
        <v>20142</v>
      </c>
      <c r="O91" s="86">
        <v>50101</v>
      </c>
      <c r="P91" s="86"/>
      <c r="Q91" s="86">
        <v>918</v>
      </c>
      <c r="R91" s="86"/>
      <c r="S91" s="86">
        <v>-4451</v>
      </c>
      <c r="T91" s="86"/>
      <c r="U91" s="86">
        <v>-3533</v>
      </c>
      <c r="V91" s="2"/>
    </row>
    <row r="92" spans="1:22" x14ac:dyDescent="0.25">
      <c r="A92" s="62">
        <v>193</v>
      </c>
      <c r="B92" s="63" t="s">
        <v>103</v>
      </c>
      <c r="C92" s="85">
        <v>1.6461204996060576E-5</v>
      </c>
      <c r="D92" s="16">
        <v>16554</v>
      </c>
      <c r="E92" s="86">
        <v>0</v>
      </c>
      <c r="F92" s="86">
        <v>0</v>
      </c>
      <c r="G92" s="86">
        <v>0</v>
      </c>
      <c r="H92" s="86">
        <v>10320</v>
      </c>
      <c r="I92" s="86">
        <v>10320</v>
      </c>
      <c r="J92" s="86"/>
      <c r="K92" s="86">
        <v>3338</v>
      </c>
      <c r="L92" s="86">
        <v>0</v>
      </c>
      <c r="M92" s="86">
        <v>6621</v>
      </c>
      <c r="N92" s="86">
        <v>17188</v>
      </c>
      <c r="O92" s="86">
        <v>27147</v>
      </c>
      <c r="P92" s="86"/>
      <c r="Q92" s="86">
        <v>305</v>
      </c>
      <c r="R92" s="86"/>
      <c r="S92" s="86">
        <v>-1892</v>
      </c>
      <c r="T92" s="86"/>
      <c r="U92" s="86">
        <v>-1587</v>
      </c>
      <c r="V92" s="2"/>
    </row>
    <row r="93" spans="1:22" x14ac:dyDescent="0.25">
      <c r="A93" s="62">
        <v>194</v>
      </c>
      <c r="B93" s="63" t="s">
        <v>104</v>
      </c>
      <c r="C93" s="85">
        <v>6.4722453031761341E-3</v>
      </c>
      <c r="D93" s="16">
        <v>6508752</v>
      </c>
      <c r="E93" s="86">
        <v>0</v>
      </c>
      <c r="F93" s="86">
        <v>0</v>
      </c>
      <c r="G93" s="86">
        <v>0</v>
      </c>
      <c r="H93" s="86">
        <v>10815</v>
      </c>
      <c r="I93" s="86">
        <v>10815</v>
      </c>
      <c r="J93" s="86"/>
      <c r="K93" s="86">
        <v>1312352</v>
      </c>
      <c r="L93" s="86">
        <v>0</v>
      </c>
      <c r="M93" s="86">
        <v>2603189</v>
      </c>
      <c r="N93" s="86">
        <v>101130</v>
      </c>
      <c r="O93" s="86">
        <v>4016671</v>
      </c>
      <c r="P93" s="86"/>
      <c r="Q93" s="86">
        <v>120014</v>
      </c>
      <c r="R93" s="86"/>
      <c r="S93" s="86">
        <v>-17043</v>
      </c>
      <c r="T93" s="86"/>
      <c r="U93" s="86">
        <v>102971</v>
      </c>
      <c r="V93" s="2"/>
    </row>
    <row r="94" spans="1:22" x14ac:dyDescent="0.25">
      <c r="A94" s="62">
        <v>197</v>
      </c>
      <c r="B94" s="63" t="s">
        <v>105</v>
      </c>
      <c r="C94" s="85">
        <v>0</v>
      </c>
      <c r="D94" s="16">
        <v>0</v>
      </c>
      <c r="E94" s="86">
        <v>0</v>
      </c>
      <c r="F94" s="86">
        <v>0</v>
      </c>
      <c r="G94" s="86">
        <v>0</v>
      </c>
      <c r="H94" s="86">
        <v>0</v>
      </c>
      <c r="I94" s="86">
        <v>0</v>
      </c>
      <c r="J94" s="86"/>
      <c r="K94" s="86">
        <v>0</v>
      </c>
      <c r="L94" s="86">
        <v>0</v>
      </c>
      <c r="M94" s="86">
        <v>0</v>
      </c>
      <c r="N94" s="86">
        <v>0</v>
      </c>
      <c r="O94" s="86">
        <v>0</v>
      </c>
      <c r="P94" s="86"/>
      <c r="Q94" s="86">
        <v>0</v>
      </c>
      <c r="R94" s="86"/>
      <c r="S94" s="86">
        <v>0</v>
      </c>
      <c r="T94" s="86"/>
      <c r="U94" s="86">
        <v>0</v>
      </c>
      <c r="V94" s="2"/>
    </row>
    <row r="95" spans="1:22" x14ac:dyDescent="0.25">
      <c r="A95" s="62">
        <v>199</v>
      </c>
      <c r="B95" s="63" t="s">
        <v>106</v>
      </c>
      <c r="C95" s="85">
        <v>4.7757483663486222E-3</v>
      </c>
      <c r="D95" s="16">
        <v>4802686</v>
      </c>
      <c r="E95" s="86">
        <v>0</v>
      </c>
      <c r="F95" s="86">
        <v>0</v>
      </c>
      <c r="G95" s="86">
        <v>0</v>
      </c>
      <c r="H95" s="86">
        <v>237971</v>
      </c>
      <c r="I95" s="86">
        <v>237971</v>
      </c>
      <c r="J95" s="86"/>
      <c r="K95" s="86">
        <v>968360</v>
      </c>
      <c r="L95" s="86">
        <v>0</v>
      </c>
      <c r="M95" s="86">
        <v>1920844</v>
      </c>
      <c r="N95" s="86">
        <v>0</v>
      </c>
      <c r="O95" s="86">
        <v>2889204</v>
      </c>
      <c r="P95" s="86"/>
      <c r="Q95" s="86">
        <v>88556</v>
      </c>
      <c r="R95" s="86"/>
      <c r="S95" s="86">
        <v>47231</v>
      </c>
      <c r="T95" s="86"/>
      <c r="U95" s="86">
        <v>135787</v>
      </c>
      <c r="V95" s="2"/>
    </row>
    <row r="96" spans="1:22" x14ac:dyDescent="0.25">
      <c r="A96" s="62">
        <v>200</v>
      </c>
      <c r="B96" s="63" t="s">
        <v>107</v>
      </c>
      <c r="C96" s="85">
        <v>1.4716775628257866E-4</v>
      </c>
      <c r="D96" s="16">
        <v>147998</v>
      </c>
      <c r="E96" s="86">
        <v>0</v>
      </c>
      <c r="F96" s="86">
        <v>0</v>
      </c>
      <c r="G96" s="86">
        <v>0</v>
      </c>
      <c r="H96" s="86">
        <v>19232</v>
      </c>
      <c r="I96" s="86">
        <v>19232</v>
      </c>
      <c r="J96" s="86"/>
      <c r="K96" s="86">
        <v>29841</v>
      </c>
      <c r="L96" s="86">
        <v>0</v>
      </c>
      <c r="M96" s="86">
        <v>59192</v>
      </c>
      <c r="N96" s="86">
        <v>0</v>
      </c>
      <c r="O96" s="86">
        <v>89033</v>
      </c>
      <c r="P96" s="86"/>
      <c r="Q96" s="86">
        <v>2729</v>
      </c>
      <c r="R96" s="86"/>
      <c r="S96" s="86">
        <v>3918</v>
      </c>
      <c r="T96" s="86"/>
      <c r="U96" s="86">
        <v>6647</v>
      </c>
      <c r="V96" s="2"/>
    </row>
    <row r="97" spans="1:22" x14ac:dyDescent="0.25">
      <c r="A97" s="62">
        <v>201</v>
      </c>
      <c r="B97" s="63" t="s">
        <v>108</v>
      </c>
      <c r="C97" s="85">
        <v>3.085611862865822E-3</v>
      </c>
      <c r="D97" s="16">
        <v>3103016</v>
      </c>
      <c r="E97" s="86">
        <v>0</v>
      </c>
      <c r="F97" s="86">
        <v>0</v>
      </c>
      <c r="G97" s="86">
        <v>0</v>
      </c>
      <c r="H97" s="86">
        <v>339209</v>
      </c>
      <c r="I97" s="86">
        <v>339209</v>
      </c>
      <c r="J97" s="86"/>
      <c r="K97" s="86">
        <v>625657</v>
      </c>
      <c r="L97" s="86">
        <v>0</v>
      </c>
      <c r="M97" s="86">
        <v>1241058</v>
      </c>
      <c r="N97" s="86">
        <v>0</v>
      </c>
      <c r="O97" s="86">
        <v>1866715</v>
      </c>
      <c r="P97" s="86"/>
      <c r="Q97" s="86">
        <v>57216</v>
      </c>
      <c r="R97" s="86"/>
      <c r="S97" s="86">
        <v>70639</v>
      </c>
      <c r="T97" s="86"/>
      <c r="U97" s="86">
        <v>127855</v>
      </c>
      <c r="V97" s="2"/>
    </row>
    <row r="98" spans="1:22" x14ac:dyDescent="0.25">
      <c r="A98" s="62">
        <v>202</v>
      </c>
      <c r="B98" s="63" t="s">
        <v>109</v>
      </c>
      <c r="C98" s="85">
        <v>1.1190840910857308E-3</v>
      </c>
      <c r="D98" s="16">
        <v>1125396</v>
      </c>
      <c r="E98" s="86">
        <v>0</v>
      </c>
      <c r="F98" s="86">
        <v>0</v>
      </c>
      <c r="G98" s="86">
        <v>0</v>
      </c>
      <c r="H98" s="86">
        <v>0</v>
      </c>
      <c r="I98" s="86">
        <v>0</v>
      </c>
      <c r="J98" s="86"/>
      <c r="K98" s="86">
        <v>226912</v>
      </c>
      <c r="L98" s="86">
        <v>0</v>
      </c>
      <c r="M98" s="86">
        <v>450105</v>
      </c>
      <c r="N98" s="86">
        <v>76915</v>
      </c>
      <c r="O98" s="86">
        <v>753932</v>
      </c>
      <c r="P98" s="86"/>
      <c r="Q98" s="86">
        <v>20751</v>
      </c>
      <c r="R98" s="86"/>
      <c r="S98" s="86">
        <v>-15011</v>
      </c>
      <c r="T98" s="86"/>
      <c r="U98" s="86">
        <v>5740</v>
      </c>
      <c r="V98" s="2"/>
    </row>
    <row r="99" spans="1:22" x14ac:dyDescent="0.25">
      <c r="A99" s="62">
        <v>203</v>
      </c>
      <c r="B99" s="63" t="s">
        <v>110</v>
      </c>
      <c r="C99" s="85">
        <v>2.9391652742482323E-3</v>
      </c>
      <c r="D99" s="16">
        <v>2955744</v>
      </c>
      <c r="E99" s="86">
        <v>0</v>
      </c>
      <c r="F99" s="86">
        <v>0</v>
      </c>
      <c r="G99" s="86">
        <v>0</v>
      </c>
      <c r="H99" s="86">
        <v>25296</v>
      </c>
      <c r="I99" s="86">
        <v>25296</v>
      </c>
      <c r="J99" s="86"/>
      <c r="K99" s="86">
        <v>595963</v>
      </c>
      <c r="L99" s="86">
        <v>0</v>
      </c>
      <c r="M99" s="86">
        <v>1182156</v>
      </c>
      <c r="N99" s="86">
        <v>2104</v>
      </c>
      <c r="O99" s="86">
        <v>1780223</v>
      </c>
      <c r="P99" s="86"/>
      <c r="Q99" s="86">
        <v>54501</v>
      </c>
      <c r="R99" s="86"/>
      <c r="S99" s="86">
        <v>5305</v>
      </c>
      <c r="T99" s="86"/>
      <c r="U99" s="86">
        <v>59806</v>
      </c>
      <c r="V99" s="2"/>
    </row>
    <row r="100" spans="1:22" x14ac:dyDescent="0.25">
      <c r="A100" s="62">
        <v>204</v>
      </c>
      <c r="B100" s="63" t="s">
        <v>111</v>
      </c>
      <c r="C100" s="85">
        <v>2.2544900204101777E-2</v>
      </c>
      <c r="D100" s="16">
        <v>22672064</v>
      </c>
      <c r="E100" s="86">
        <v>0</v>
      </c>
      <c r="F100" s="86">
        <v>0</v>
      </c>
      <c r="G100" s="86">
        <v>0</v>
      </c>
      <c r="H100" s="86">
        <v>1574892</v>
      </c>
      <c r="I100" s="86">
        <v>1574892</v>
      </c>
      <c r="J100" s="86"/>
      <c r="K100" s="86">
        <v>4571340</v>
      </c>
      <c r="L100" s="86">
        <v>0</v>
      </c>
      <c r="M100" s="86">
        <v>9067740</v>
      </c>
      <c r="N100" s="86">
        <v>0</v>
      </c>
      <c r="O100" s="86">
        <v>13639080</v>
      </c>
      <c r="P100" s="86"/>
      <c r="Q100" s="86">
        <v>418047</v>
      </c>
      <c r="R100" s="86"/>
      <c r="S100" s="86">
        <v>331210</v>
      </c>
      <c r="T100" s="86"/>
      <c r="U100" s="86">
        <v>749257</v>
      </c>
      <c r="V100" s="2"/>
    </row>
    <row r="101" spans="1:22" x14ac:dyDescent="0.25">
      <c r="A101" s="62">
        <v>206</v>
      </c>
      <c r="B101" s="63" t="s">
        <v>112</v>
      </c>
      <c r="C101" s="85">
        <v>4.3232355661048218E-3</v>
      </c>
      <c r="D101" s="16">
        <v>4347621</v>
      </c>
      <c r="E101" s="86">
        <v>0</v>
      </c>
      <c r="F101" s="86">
        <v>0</v>
      </c>
      <c r="G101" s="86">
        <v>0</v>
      </c>
      <c r="H101" s="86">
        <v>0</v>
      </c>
      <c r="I101" s="86">
        <v>0</v>
      </c>
      <c r="J101" s="86"/>
      <c r="K101" s="86">
        <v>876605</v>
      </c>
      <c r="L101" s="86">
        <v>0</v>
      </c>
      <c r="M101" s="86">
        <v>1738840</v>
      </c>
      <c r="N101" s="86">
        <v>1106049</v>
      </c>
      <c r="O101" s="86">
        <v>3721494</v>
      </c>
      <c r="P101" s="86"/>
      <c r="Q101" s="86">
        <v>80165</v>
      </c>
      <c r="R101" s="86"/>
      <c r="S101" s="86">
        <v>-230646</v>
      </c>
      <c r="T101" s="86"/>
      <c r="U101" s="86">
        <v>-150481</v>
      </c>
      <c r="V101" s="2"/>
    </row>
    <row r="102" spans="1:22" x14ac:dyDescent="0.25">
      <c r="A102" s="62">
        <v>207</v>
      </c>
      <c r="B102" s="63" t="s">
        <v>113</v>
      </c>
      <c r="C102" s="85">
        <v>0</v>
      </c>
      <c r="D102" s="16">
        <v>0</v>
      </c>
      <c r="E102" s="86">
        <v>0</v>
      </c>
      <c r="F102" s="86">
        <v>0</v>
      </c>
      <c r="G102" s="86">
        <v>0</v>
      </c>
      <c r="H102" s="86">
        <v>0</v>
      </c>
      <c r="I102" s="86">
        <v>0</v>
      </c>
      <c r="J102" s="86"/>
      <c r="K102" s="86">
        <v>0</v>
      </c>
      <c r="L102" s="86">
        <v>0</v>
      </c>
      <c r="M102" s="86">
        <v>0</v>
      </c>
      <c r="N102" s="86">
        <v>0</v>
      </c>
      <c r="O102" s="86">
        <v>0</v>
      </c>
      <c r="P102" s="86"/>
      <c r="Q102" s="86">
        <v>0</v>
      </c>
      <c r="R102" s="86"/>
      <c r="S102" s="86">
        <v>0</v>
      </c>
      <c r="T102" s="86"/>
      <c r="U102" s="86">
        <v>0</v>
      </c>
      <c r="V102" s="2"/>
    </row>
    <row r="103" spans="1:22" x14ac:dyDescent="0.25">
      <c r="A103" s="62">
        <v>208</v>
      </c>
      <c r="B103" s="63" t="s">
        <v>114</v>
      </c>
      <c r="C103" s="85">
        <v>7.5859414311795118E-2</v>
      </c>
      <c r="D103" s="16">
        <v>76287298</v>
      </c>
      <c r="E103" s="86">
        <v>0</v>
      </c>
      <c r="F103" s="86">
        <v>0</v>
      </c>
      <c r="G103" s="86">
        <v>0</v>
      </c>
      <c r="H103" s="86">
        <v>4520187</v>
      </c>
      <c r="I103" s="86">
        <v>4520187</v>
      </c>
      <c r="J103" s="86"/>
      <c r="K103" s="86">
        <v>15381713</v>
      </c>
      <c r="L103" s="86">
        <v>0</v>
      </c>
      <c r="M103" s="86">
        <v>30511265</v>
      </c>
      <c r="N103" s="86">
        <v>0</v>
      </c>
      <c r="O103" s="86">
        <v>45892978</v>
      </c>
      <c r="P103" s="86"/>
      <c r="Q103" s="86">
        <v>1406652</v>
      </c>
      <c r="R103" s="86"/>
      <c r="S103" s="86">
        <v>916121</v>
      </c>
      <c r="T103" s="86"/>
      <c r="U103" s="86">
        <v>2322773</v>
      </c>
      <c r="V103" s="2"/>
    </row>
    <row r="104" spans="1:22" x14ac:dyDescent="0.25">
      <c r="A104" s="62">
        <v>209</v>
      </c>
      <c r="B104" s="63" t="s">
        <v>115</v>
      </c>
      <c r="C104" s="85">
        <v>0</v>
      </c>
      <c r="D104" s="16">
        <v>0</v>
      </c>
      <c r="E104" s="86">
        <v>0</v>
      </c>
      <c r="F104" s="86">
        <v>0</v>
      </c>
      <c r="G104" s="86">
        <v>0</v>
      </c>
      <c r="H104" s="86">
        <v>0</v>
      </c>
      <c r="I104" s="86">
        <v>0</v>
      </c>
      <c r="J104" s="86"/>
      <c r="K104" s="86">
        <v>0</v>
      </c>
      <c r="L104" s="86">
        <v>0</v>
      </c>
      <c r="M104" s="86">
        <v>0</v>
      </c>
      <c r="N104" s="86">
        <v>0</v>
      </c>
      <c r="O104" s="86">
        <v>0</v>
      </c>
      <c r="P104" s="86"/>
      <c r="Q104" s="86">
        <v>0</v>
      </c>
      <c r="R104" s="86"/>
      <c r="S104" s="86">
        <v>0</v>
      </c>
      <c r="T104" s="86"/>
      <c r="U104" s="86">
        <v>0</v>
      </c>
      <c r="V104" s="2"/>
    </row>
    <row r="105" spans="1:22" x14ac:dyDescent="0.25">
      <c r="A105" s="62">
        <v>211</v>
      </c>
      <c r="B105" s="63" t="s">
        <v>116</v>
      </c>
      <c r="C105" s="85">
        <v>6.4562787395601095E-3</v>
      </c>
      <c r="D105" s="16">
        <v>6492695</v>
      </c>
      <c r="E105" s="86">
        <v>0</v>
      </c>
      <c r="F105" s="86">
        <v>0</v>
      </c>
      <c r="G105" s="86">
        <v>0</v>
      </c>
      <c r="H105" s="86">
        <v>266677</v>
      </c>
      <c r="I105" s="86">
        <v>266677</v>
      </c>
      <c r="J105" s="86"/>
      <c r="K105" s="86">
        <v>1309114</v>
      </c>
      <c r="L105" s="86">
        <v>0</v>
      </c>
      <c r="M105" s="86">
        <v>2596767</v>
      </c>
      <c r="N105" s="86">
        <v>0</v>
      </c>
      <c r="O105" s="86">
        <v>3905881</v>
      </c>
      <c r="P105" s="86"/>
      <c r="Q105" s="86">
        <v>119718</v>
      </c>
      <c r="R105" s="86"/>
      <c r="S105" s="86">
        <v>57744</v>
      </c>
      <c r="T105" s="86"/>
      <c r="U105" s="86">
        <v>177462</v>
      </c>
      <c r="V105" s="2"/>
    </row>
    <row r="106" spans="1:22" x14ac:dyDescent="0.25">
      <c r="A106" s="62">
        <v>212</v>
      </c>
      <c r="B106" s="63" t="s">
        <v>117</v>
      </c>
      <c r="C106" s="85">
        <v>6.6713981872506588E-3</v>
      </c>
      <c r="D106" s="16">
        <v>6709028</v>
      </c>
      <c r="E106" s="86">
        <v>0</v>
      </c>
      <c r="F106" s="86">
        <v>0</v>
      </c>
      <c r="G106" s="86">
        <v>0</v>
      </c>
      <c r="H106" s="86">
        <v>0</v>
      </c>
      <c r="I106" s="86">
        <v>0</v>
      </c>
      <c r="J106" s="86"/>
      <c r="K106" s="86">
        <v>1352733</v>
      </c>
      <c r="L106" s="86">
        <v>0</v>
      </c>
      <c r="M106" s="86">
        <v>2683290</v>
      </c>
      <c r="N106" s="86">
        <v>121668</v>
      </c>
      <c r="O106" s="86">
        <v>4157691</v>
      </c>
      <c r="P106" s="86"/>
      <c r="Q106" s="86">
        <v>123707</v>
      </c>
      <c r="R106" s="86"/>
      <c r="S106" s="86">
        <v>-27380</v>
      </c>
      <c r="T106" s="86"/>
      <c r="U106" s="86">
        <v>96327</v>
      </c>
      <c r="V106" s="2"/>
    </row>
    <row r="107" spans="1:22" x14ac:dyDescent="0.25">
      <c r="A107" s="62">
        <v>213</v>
      </c>
      <c r="B107" s="63" t="s">
        <v>118</v>
      </c>
      <c r="C107" s="85">
        <v>8.3217642849629948E-3</v>
      </c>
      <c r="D107" s="16">
        <v>8368703</v>
      </c>
      <c r="E107" s="86">
        <v>0</v>
      </c>
      <c r="F107" s="86">
        <v>0</v>
      </c>
      <c r="G107" s="86">
        <v>0</v>
      </c>
      <c r="H107" s="86">
        <v>0</v>
      </c>
      <c r="I107" s="86">
        <v>0</v>
      </c>
      <c r="J107" s="86"/>
      <c r="K107" s="86">
        <v>1687371</v>
      </c>
      <c r="L107" s="86">
        <v>0</v>
      </c>
      <c r="M107" s="86">
        <v>3347080</v>
      </c>
      <c r="N107" s="86">
        <v>155526</v>
      </c>
      <c r="O107" s="86">
        <v>5189977</v>
      </c>
      <c r="P107" s="86"/>
      <c r="Q107" s="86">
        <v>154310</v>
      </c>
      <c r="R107" s="86"/>
      <c r="S107" s="86">
        <v>-31794</v>
      </c>
      <c r="T107" s="86"/>
      <c r="U107" s="86">
        <v>122516</v>
      </c>
      <c r="V107" s="2"/>
    </row>
    <row r="108" spans="1:22" x14ac:dyDescent="0.25">
      <c r="A108" s="62">
        <v>214</v>
      </c>
      <c r="B108" s="63" t="s">
        <v>119</v>
      </c>
      <c r="C108" s="85">
        <v>8.761383669198753E-3</v>
      </c>
      <c r="D108" s="16">
        <v>8810802</v>
      </c>
      <c r="E108" s="86">
        <v>0</v>
      </c>
      <c r="F108" s="86">
        <v>0</v>
      </c>
      <c r="G108" s="86">
        <v>0</v>
      </c>
      <c r="H108" s="86">
        <v>412969</v>
      </c>
      <c r="I108" s="86">
        <v>412969</v>
      </c>
      <c r="J108" s="86"/>
      <c r="K108" s="86">
        <v>1776511</v>
      </c>
      <c r="L108" s="86">
        <v>0</v>
      </c>
      <c r="M108" s="86">
        <v>3523899</v>
      </c>
      <c r="N108" s="86">
        <v>0</v>
      </c>
      <c r="O108" s="86">
        <v>5300410</v>
      </c>
      <c r="P108" s="86"/>
      <c r="Q108" s="86">
        <v>162461</v>
      </c>
      <c r="R108" s="86"/>
      <c r="S108" s="86">
        <v>82416</v>
      </c>
      <c r="T108" s="86"/>
      <c r="U108" s="86">
        <v>244877</v>
      </c>
      <c r="V108" s="2"/>
    </row>
    <row r="109" spans="1:22" x14ac:dyDescent="0.25">
      <c r="A109" s="62">
        <v>215</v>
      </c>
      <c r="B109" s="63" t="s">
        <v>120</v>
      </c>
      <c r="C109" s="85">
        <v>7.6206875547391697E-3</v>
      </c>
      <c r="D109" s="16">
        <v>7663672</v>
      </c>
      <c r="E109" s="86">
        <v>0</v>
      </c>
      <c r="F109" s="86">
        <v>0</v>
      </c>
      <c r="G109" s="86">
        <v>0</v>
      </c>
      <c r="H109" s="86">
        <v>540574</v>
      </c>
      <c r="I109" s="86">
        <v>540574</v>
      </c>
      <c r="J109" s="86"/>
      <c r="K109" s="86">
        <v>1545217</v>
      </c>
      <c r="L109" s="86">
        <v>0</v>
      </c>
      <c r="M109" s="86">
        <v>3065102</v>
      </c>
      <c r="N109" s="86">
        <v>0</v>
      </c>
      <c r="O109" s="86">
        <v>4610319</v>
      </c>
      <c r="P109" s="86"/>
      <c r="Q109" s="86">
        <v>141310</v>
      </c>
      <c r="R109" s="86"/>
      <c r="S109" s="86">
        <v>112509</v>
      </c>
      <c r="T109" s="86"/>
      <c r="U109" s="86">
        <v>253819</v>
      </c>
      <c r="V109" s="2"/>
    </row>
    <row r="110" spans="1:22" x14ac:dyDescent="0.25">
      <c r="A110" s="62">
        <v>216</v>
      </c>
      <c r="B110" s="63" t="s">
        <v>121</v>
      </c>
      <c r="C110" s="85">
        <v>3.4629312980163716E-2</v>
      </c>
      <c r="D110" s="16">
        <v>34824639</v>
      </c>
      <c r="E110" s="86">
        <v>0</v>
      </c>
      <c r="F110" s="86">
        <v>0</v>
      </c>
      <c r="G110" s="86">
        <v>0</v>
      </c>
      <c r="H110" s="86">
        <v>1721992</v>
      </c>
      <c r="I110" s="86">
        <v>1721992</v>
      </c>
      <c r="J110" s="86"/>
      <c r="K110" s="86">
        <v>7021649</v>
      </c>
      <c r="L110" s="86">
        <v>0</v>
      </c>
      <c r="M110" s="86">
        <v>13928187</v>
      </c>
      <c r="N110" s="86">
        <v>0</v>
      </c>
      <c r="O110" s="86">
        <v>20949836</v>
      </c>
      <c r="P110" s="86"/>
      <c r="Q110" s="86">
        <v>642127</v>
      </c>
      <c r="R110" s="86"/>
      <c r="S110" s="86">
        <v>367699</v>
      </c>
      <c r="T110" s="86"/>
      <c r="U110" s="86">
        <v>1009826</v>
      </c>
      <c r="V110" s="2"/>
    </row>
    <row r="111" spans="1:22" x14ac:dyDescent="0.25">
      <c r="A111" s="62">
        <v>217</v>
      </c>
      <c r="B111" s="63" t="s">
        <v>122</v>
      </c>
      <c r="C111" s="85">
        <v>1.428686590388459E-2</v>
      </c>
      <c r="D111" s="16">
        <v>14367451</v>
      </c>
      <c r="E111" s="86">
        <v>0</v>
      </c>
      <c r="F111" s="86">
        <v>0</v>
      </c>
      <c r="G111" s="86">
        <v>0</v>
      </c>
      <c r="H111" s="86">
        <v>439728</v>
      </c>
      <c r="I111" s="86">
        <v>439728</v>
      </c>
      <c r="J111" s="86"/>
      <c r="K111" s="86">
        <v>2896891</v>
      </c>
      <c r="L111" s="86">
        <v>0</v>
      </c>
      <c r="M111" s="86">
        <v>5746292</v>
      </c>
      <c r="N111" s="86">
        <v>329850</v>
      </c>
      <c r="O111" s="86">
        <v>8973033</v>
      </c>
      <c r="P111" s="86"/>
      <c r="Q111" s="86">
        <v>264920</v>
      </c>
      <c r="R111" s="86"/>
      <c r="S111" s="86">
        <v>35706</v>
      </c>
      <c r="T111" s="86"/>
      <c r="U111" s="86">
        <v>300626</v>
      </c>
      <c r="V111" s="2"/>
    </row>
    <row r="112" spans="1:22" x14ac:dyDescent="0.25">
      <c r="A112" s="62">
        <v>218</v>
      </c>
      <c r="B112" s="63" t="s">
        <v>123</v>
      </c>
      <c r="C112" s="85">
        <v>1.5203311614659732E-3</v>
      </c>
      <c r="D112" s="16">
        <v>1528907</v>
      </c>
      <c r="E112" s="86">
        <v>0</v>
      </c>
      <c r="F112" s="86">
        <v>0</v>
      </c>
      <c r="G112" s="86">
        <v>0</v>
      </c>
      <c r="H112" s="86">
        <v>0</v>
      </c>
      <c r="I112" s="86">
        <v>0</v>
      </c>
      <c r="J112" s="86"/>
      <c r="K112" s="86">
        <v>308272</v>
      </c>
      <c r="L112" s="86">
        <v>0</v>
      </c>
      <c r="M112" s="86">
        <v>611489</v>
      </c>
      <c r="N112" s="86">
        <v>110322</v>
      </c>
      <c r="O112" s="86">
        <v>1030083</v>
      </c>
      <c r="P112" s="86"/>
      <c r="Q112" s="86">
        <v>28191</v>
      </c>
      <c r="R112" s="86"/>
      <c r="S112" s="86">
        <v>-23087</v>
      </c>
      <c r="T112" s="86"/>
      <c r="U112" s="86">
        <v>5104</v>
      </c>
      <c r="V112" s="2"/>
    </row>
    <row r="113" spans="1:22" x14ac:dyDescent="0.25">
      <c r="A113" s="62">
        <v>219</v>
      </c>
      <c r="B113" s="63" t="s">
        <v>124</v>
      </c>
      <c r="C113" s="85">
        <v>0</v>
      </c>
      <c r="D113" s="16">
        <v>0</v>
      </c>
      <c r="E113" s="86">
        <v>0</v>
      </c>
      <c r="F113" s="86">
        <v>0</v>
      </c>
      <c r="G113" s="86">
        <v>0</v>
      </c>
      <c r="H113" s="86">
        <v>0</v>
      </c>
      <c r="I113" s="86">
        <v>0</v>
      </c>
      <c r="J113" s="86"/>
      <c r="K113" s="86">
        <v>0</v>
      </c>
      <c r="L113" s="86">
        <v>0</v>
      </c>
      <c r="M113" s="86">
        <v>0</v>
      </c>
      <c r="N113" s="86">
        <v>0</v>
      </c>
      <c r="O113" s="86">
        <v>0</v>
      </c>
      <c r="P113" s="86"/>
      <c r="Q113" s="86">
        <v>0</v>
      </c>
      <c r="R113" s="86"/>
      <c r="S113" s="86">
        <v>0</v>
      </c>
      <c r="T113" s="86"/>
      <c r="U113" s="86">
        <v>0</v>
      </c>
      <c r="V113" s="2"/>
    </row>
    <row r="114" spans="1:22" x14ac:dyDescent="0.25">
      <c r="A114" s="62">
        <v>220</v>
      </c>
      <c r="B114" s="63" t="s">
        <v>125</v>
      </c>
      <c r="C114" s="85">
        <v>0</v>
      </c>
      <c r="D114" s="16">
        <v>0</v>
      </c>
      <c r="E114" s="86">
        <v>0</v>
      </c>
      <c r="F114" s="86">
        <v>0</v>
      </c>
      <c r="G114" s="86">
        <v>0</v>
      </c>
      <c r="H114" s="86">
        <v>0</v>
      </c>
      <c r="I114" s="86">
        <v>0</v>
      </c>
      <c r="J114" s="86"/>
      <c r="K114" s="86">
        <v>0</v>
      </c>
      <c r="L114" s="86">
        <v>0</v>
      </c>
      <c r="M114" s="86">
        <v>0</v>
      </c>
      <c r="N114" s="86">
        <v>0</v>
      </c>
      <c r="O114" s="86">
        <v>0</v>
      </c>
      <c r="P114" s="86"/>
      <c r="Q114" s="86">
        <v>0</v>
      </c>
      <c r="R114" s="86"/>
      <c r="S114" s="86">
        <v>0</v>
      </c>
      <c r="T114" s="86"/>
      <c r="U114" s="86">
        <v>0</v>
      </c>
      <c r="V114" s="2"/>
    </row>
    <row r="115" spans="1:22" x14ac:dyDescent="0.25">
      <c r="A115" s="62">
        <v>221</v>
      </c>
      <c r="B115" s="63" t="s">
        <v>126</v>
      </c>
      <c r="C115" s="85">
        <v>2.5097169202068895E-2</v>
      </c>
      <c r="D115" s="16">
        <v>25238729</v>
      </c>
      <c r="E115" s="86">
        <v>0</v>
      </c>
      <c r="F115" s="86">
        <v>0</v>
      </c>
      <c r="G115" s="86">
        <v>0</v>
      </c>
      <c r="H115" s="86">
        <v>773202</v>
      </c>
      <c r="I115" s="86">
        <v>773202</v>
      </c>
      <c r="J115" s="86"/>
      <c r="K115" s="86">
        <v>5088854</v>
      </c>
      <c r="L115" s="86">
        <v>0</v>
      </c>
      <c r="M115" s="86">
        <v>10094283</v>
      </c>
      <c r="N115" s="86">
        <v>0</v>
      </c>
      <c r="O115" s="86">
        <v>15183137</v>
      </c>
      <c r="P115" s="86"/>
      <c r="Q115" s="86">
        <v>465374</v>
      </c>
      <c r="R115" s="86"/>
      <c r="S115" s="86">
        <v>172294</v>
      </c>
      <c r="T115" s="86"/>
      <c r="U115" s="86">
        <v>637668</v>
      </c>
      <c r="V115" s="2"/>
    </row>
    <row r="116" spans="1:22" x14ac:dyDescent="0.25">
      <c r="A116" s="62">
        <v>222</v>
      </c>
      <c r="B116" s="63" t="s">
        <v>127</v>
      </c>
      <c r="C116" s="85">
        <v>1.9184617256915028E-3</v>
      </c>
      <c r="D116" s="16">
        <v>1929283</v>
      </c>
      <c r="E116" s="86">
        <v>0</v>
      </c>
      <c r="F116" s="86">
        <v>0</v>
      </c>
      <c r="G116" s="86">
        <v>0</v>
      </c>
      <c r="H116" s="86">
        <v>134932</v>
      </c>
      <c r="I116" s="86">
        <v>134932</v>
      </c>
      <c r="J116" s="86"/>
      <c r="K116" s="86">
        <v>388999</v>
      </c>
      <c r="L116" s="86">
        <v>0</v>
      </c>
      <c r="M116" s="86">
        <v>771621</v>
      </c>
      <c r="N116" s="86">
        <v>0</v>
      </c>
      <c r="O116" s="86">
        <v>1160620</v>
      </c>
      <c r="P116" s="86"/>
      <c r="Q116" s="86">
        <v>35574</v>
      </c>
      <c r="R116" s="86"/>
      <c r="S116" s="86">
        <v>26450</v>
      </c>
      <c r="T116" s="86"/>
      <c r="U116" s="86">
        <v>62024</v>
      </c>
      <c r="V116" s="2"/>
    </row>
    <row r="117" spans="1:22" x14ac:dyDescent="0.25">
      <c r="A117" s="62">
        <v>223</v>
      </c>
      <c r="B117" s="63" t="s">
        <v>128</v>
      </c>
      <c r="C117" s="85">
        <v>2.1532217101821686E-3</v>
      </c>
      <c r="D117" s="16">
        <v>2165367</v>
      </c>
      <c r="E117" s="86">
        <v>0</v>
      </c>
      <c r="F117" s="86">
        <v>0</v>
      </c>
      <c r="G117" s="86">
        <v>0</v>
      </c>
      <c r="H117" s="86">
        <v>47320</v>
      </c>
      <c r="I117" s="86">
        <v>47320</v>
      </c>
      <c r="J117" s="86"/>
      <c r="K117" s="86">
        <v>436600</v>
      </c>
      <c r="L117" s="86">
        <v>0</v>
      </c>
      <c r="M117" s="86">
        <v>866043</v>
      </c>
      <c r="N117" s="86">
        <v>17599</v>
      </c>
      <c r="O117" s="86">
        <v>1320242</v>
      </c>
      <c r="P117" s="86"/>
      <c r="Q117" s="86">
        <v>39927</v>
      </c>
      <c r="R117" s="86"/>
      <c r="S117" s="86">
        <v>7291</v>
      </c>
      <c r="T117" s="86"/>
      <c r="U117" s="86">
        <v>47218</v>
      </c>
      <c r="V117" s="2"/>
    </row>
    <row r="118" spans="1:22" x14ac:dyDescent="0.25">
      <c r="A118" s="62">
        <v>226</v>
      </c>
      <c r="B118" s="63" t="s">
        <v>129</v>
      </c>
      <c r="C118" s="85">
        <v>1.2610612099169902E-4</v>
      </c>
      <c r="D118" s="16">
        <v>126817</v>
      </c>
      <c r="E118" s="86">
        <v>0</v>
      </c>
      <c r="F118" s="86">
        <v>0</v>
      </c>
      <c r="G118" s="86">
        <v>0</v>
      </c>
      <c r="H118" s="86">
        <v>29985</v>
      </c>
      <c r="I118" s="86">
        <v>29985</v>
      </c>
      <c r="J118" s="86"/>
      <c r="K118" s="86">
        <v>25570</v>
      </c>
      <c r="L118" s="86">
        <v>0</v>
      </c>
      <c r="M118" s="86">
        <v>50721</v>
      </c>
      <c r="N118" s="86">
        <v>12147</v>
      </c>
      <c r="O118" s="86">
        <v>88438</v>
      </c>
      <c r="P118" s="86"/>
      <c r="Q118" s="86">
        <v>2338</v>
      </c>
      <c r="R118" s="86"/>
      <c r="S118" s="86">
        <v>4427</v>
      </c>
      <c r="T118" s="86"/>
      <c r="U118" s="86">
        <v>6765</v>
      </c>
      <c r="V118" s="2"/>
    </row>
    <row r="119" spans="1:22" x14ac:dyDescent="0.25">
      <c r="A119" s="62">
        <v>229</v>
      </c>
      <c r="B119" s="63" t="s">
        <v>130</v>
      </c>
      <c r="C119" s="85">
        <v>9.4054828446786479E-3</v>
      </c>
      <c r="D119" s="16">
        <v>9458534</v>
      </c>
      <c r="E119" s="86">
        <v>0</v>
      </c>
      <c r="F119" s="86">
        <v>0</v>
      </c>
      <c r="G119" s="86">
        <v>0</v>
      </c>
      <c r="H119" s="86">
        <v>0</v>
      </c>
      <c r="I119" s="86">
        <v>0</v>
      </c>
      <c r="J119" s="86"/>
      <c r="K119" s="86">
        <v>1907113</v>
      </c>
      <c r="L119" s="86">
        <v>0</v>
      </c>
      <c r="M119" s="86">
        <v>3782961</v>
      </c>
      <c r="N119" s="86">
        <v>843174</v>
      </c>
      <c r="O119" s="86">
        <v>6533248</v>
      </c>
      <c r="P119" s="86"/>
      <c r="Q119" s="86">
        <v>174405</v>
      </c>
      <c r="R119" s="86"/>
      <c r="S119" s="86">
        <v>-171925</v>
      </c>
      <c r="T119" s="86"/>
      <c r="U119" s="86">
        <v>2480</v>
      </c>
      <c r="V119" s="2"/>
    </row>
    <row r="120" spans="1:22" x14ac:dyDescent="0.25">
      <c r="A120" s="62">
        <v>230</v>
      </c>
      <c r="B120" s="63" t="s">
        <v>131</v>
      </c>
      <c r="C120" s="85">
        <v>0</v>
      </c>
      <c r="D120" s="16">
        <v>0</v>
      </c>
      <c r="E120" s="86">
        <v>0</v>
      </c>
      <c r="F120" s="86">
        <v>0</v>
      </c>
      <c r="G120" s="86">
        <v>0</v>
      </c>
      <c r="H120" s="86">
        <v>0</v>
      </c>
      <c r="I120" s="86">
        <v>0</v>
      </c>
      <c r="J120" s="86"/>
      <c r="K120" s="86">
        <v>0</v>
      </c>
      <c r="L120" s="86">
        <v>0</v>
      </c>
      <c r="M120" s="86">
        <v>0</v>
      </c>
      <c r="N120" s="86">
        <v>0</v>
      </c>
      <c r="O120" s="86">
        <v>0</v>
      </c>
      <c r="P120" s="86"/>
      <c r="Q120" s="86">
        <v>0</v>
      </c>
      <c r="R120" s="86"/>
      <c r="S120" s="86">
        <v>0</v>
      </c>
      <c r="T120" s="86"/>
      <c r="U120" s="86">
        <v>0</v>
      </c>
      <c r="V120" s="2"/>
    </row>
    <row r="121" spans="1:22" x14ac:dyDescent="0.25">
      <c r="A121" s="62">
        <v>231</v>
      </c>
      <c r="B121" s="63" t="s">
        <v>132</v>
      </c>
      <c r="C121" s="85">
        <v>0</v>
      </c>
      <c r="D121" s="16">
        <v>0</v>
      </c>
      <c r="E121" s="86">
        <v>0</v>
      </c>
      <c r="F121" s="86">
        <v>0</v>
      </c>
      <c r="G121" s="86">
        <v>0</v>
      </c>
      <c r="H121" s="86">
        <v>0</v>
      </c>
      <c r="I121" s="86">
        <v>0</v>
      </c>
      <c r="J121" s="86"/>
      <c r="K121" s="86">
        <v>0</v>
      </c>
      <c r="L121" s="86">
        <v>0</v>
      </c>
      <c r="M121" s="86">
        <v>0</v>
      </c>
      <c r="N121" s="86">
        <v>0</v>
      </c>
      <c r="O121" s="86">
        <v>0</v>
      </c>
      <c r="P121" s="86"/>
      <c r="Q121" s="86">
        <v>0</v>
      </c>
      <c r="R121" s="86"/>
      <c r="S121" s="86">
        <v>0</v>
      </c>
      <c r="T121" s="86"/>
      <c r="U121" s="86">
        <v>0</v>
      </c>
      <c r="V121" s="2"/>
    </row>
    <row r="122" spans="1:22" x14ac:dyDescent="0.25">
      <c r="A122" s="62">
        <v>232</v>
      </c>
      <c r="B122" s="63" t="s">
        <v>133</v>
      </c>
      <c r="C122" s="85">
        <v>0</v>
      </c>
      <c r="D122" s="16">
        <v>0</v>
      </c>
      <c r="E122" s="86">
        <v>0</v>
      </c>
      <c r="F122" s="86">
        <v>0</v>
      </c>
      <c r="G122" s="86">
        <v>0</v>
      </c>
      <c r="H122" s="86">
        <v>0</v>
      </c>
      <c r="I122" s="86">
        <v>0</v>
      </c>
      <c r="J122" s="86"/>
      <c r="K122" s="86">
        <v>0</v>
      </c>
      <c r="L122" s="86">
        <v>0</v>
      </c>
      <c r="M122" s="86">
        <v>0</v>
      </c>
      <c r="N122" s="86">
        <v>0</v>
      </c>
      <c r="O122" s="86">
        <v>0</v>
      </c>
      <c r="P122" s="86"/>
      <c r="Q122" s="86">
        <v>0</v>
      </c>
      <c r="R122" s="86"/>
      <c r="S122" s="86">
        <v>0</v>
      </c>
      <c r="T122" s="86"/>
      <c r="U122" s="86">
        <v>0</v>
      </c>
      <c r="V122" s="2"/>
    </row>
    <row r="123" spans="1:22" x14ac:dyDescent="0.25">
      <c r="A123" s="62">
        <v>233</v>
      </c>
      <c r="B123" s="63" t="s">
        <v>134</v>
      </c>
      <c r="C123" s="85">
        <v>9.9300805561625206E-5</v>
      </c>
      <c r="D123" s="16">
        <v>99861</v>
      </c>
      <c r="E123" s="86">
        <v>0</v>
      </c>
      <c r="F123" s="86">
        <v>0</v>
      </c>
      <c r="G123" s="86">
        <v>0</v>
      </c>
      <c r="H123" s="86">
        <v>7783</v>
      </c>
      <c r="I123" s="86">
        <v>7783</v>
      </c>
      <c r="J123" s="86"/>
      <c r="K123" s="86">
        <v>20135</v>
      </c>
      <c r="L123" s="86">
        <v>0</v>
      </c>
      <c r="M123" s="86">
        <v>39940</v>
      </c>
      <c r="N123" s="86">
        <v>0</v>
      </c>
      <c r="O123" s="86">
        <v>60075</v>
      </c>
      <c r="P123" s="86"/>
      <c r="Q123" s="86">
        <v>1841</v>
      </c>
      <c r="R123" s="86"/>
      <c r="S123" s="86">
        <v>1503</v>
      </c>
      <c r="T123" s="86"/>
      <c r="U123" s="86">
        <v>3344</v>
      </c>
      <c r="V123" s="2"/>
    </row>
    <row r="124" spans="1:22" x14ac:dyDescent="0.25">
      <c r="A124" s="62">
        <v>234</v>
      </c>
      <c r="B124" s="63" t="s">
        <v>135</v>
      </c>
      <c r="C124" s="85">
        <v>7.7034245105818649E-4</v>
      </c>
      <c r="D124" s="16">
        <v>774688</v>
      </c>
      <c r="E124" s="86">
        <v>0</v>
      </c>
      <c r="F124" s="86">
        <v>0</v>
      </c>
      <c r="G124" s="86">
        <v>0</v>
      </c>
      <c r="H124" s="86">
        <v>0</v>
      </c>
      <c r="I124" s="86">
        <v>0</v>
      </c>
      <c r="J124" s="86"/>
      <c r="K124" s="86">
        <v>156199</v>
      </c>
      <c r="L124" s="86">
        <v>0</v>
      </c>
      <c r="M124" s="86">
        <v>309838</v>
      </c>
      <c r="N124" s="86">
        <v>46636</v>
      </c>
      <c r="O124" s="86">
        <v>512673</v>
      </c>
      <c r="P124" s="86"/>
      <c r="Q124" s="86">
        <v>14284</v>
      </c>
      <c r="R124" s="86"/>
      <c r="S124" s="86">
        <v>-9446</v>
      </c>
      <c r="T124" s="86"/>
      <c r="U124" s="86">
        <v>4838</v>
      </c>
      <c r="V124" s="2"/>
    </row>
    <row r="125" spans="1:22" x14ac:dyDescent="0.25">
      <c r="A125" s="62">
        <v>236</v>
      </c>
      <c r="B125" s="63" t="s">
        <v>136</v>
      </c>
      <c r="C125" s="85">
        <v>6.6528652401024027E-2</v>
      </c>
      <c r="D125" s="16">
        <v>66903906</v>
      </c>
      <c r="E125" s="86">
        <v>0</v>
      </c>
      <c r="F125" s="86">
        <v>0</v>
      </c>
      <c r="G125" s="86">
        <v>0</v>
      </c>
      <c r="H125" s="86">
        <v>3436033</v>
      </c>
      <c r="I125" s="86">
        <v>3436033</v>
      </c>
      <c r="J125" s="86"/>
      <c r="K125" s="86">
        <v>13489752</v>
      </c>
      <c r="L125" s="86">
        <v>0</v>
      </c>
      <c r="M125" s="86">
        <v>26758357</v>
      </c>
      <c r="N125" s="86">
        <v>0</v>
      </c>
      <c r="O125" s="86">
        <v>40248109</v>
      </c>
      <c r="P125" s="86"/>
      <c r="Q125" s="86">
        <v>1233633</v>
      </c>
      <c r="R125" s="86"/>
      <c r="S125" s="86">
        <v>697046</v>
      </c>
      <c r="T125" s="86"/>
      <c r="U125" s="86">
        <v>1930679</v>
      </c>
      <c r="V125" s="2"/>
    </row>
    <row r="126" spans="1:22" x14ac:dyDescent="0.25">
      <c r="A126" s="62">
        <v>238</v>
      </c>
      <c r="B126" s="63" t="s">
        <v>137</v>
      </c>
      <c r="C126" s="85">
        <v>2.107192630921561E-3</v>
      </c>
      <c r="D126" s="16">
        <v>2119078</v>
      </c>
      <c r="E126" s="86">
        <v>0</v>
      </c>
      <c r="F126" s="86">
        <v>0</v>
      </c>
      <c r="G126" s="86">
        <v>0</v>
      </c>
      <c r="H126" s="86">
        <v>303041</v>
      </c>
      <c r="I126" s="86">
        <v>303041</v>
      </c>
      <c r="J126" s="86"/>
      <c r="K126" s="86">
        <v>427267</v>
      </c>
      <c r="L126" s="86">
        <v>0</v>
      </c>
      <c r="M126" s="86">
        <v>847530</v>
      </c>
      <c r="N126" s="86">
        <v>0</v>
      </c>
      <c r="O126" s="86">
        <v>1274797</v>
      </c>
      <c r="P126" s="86"/>
      <c r="Q126" s="86">
        <v>39073</v>
      </c>
      <c r="R126" s="86"/>
      <c r="S126" s="86">
        <v>61487</v>
      </c>
      <c r="T126" s="86"/>
      <c r="U126" s="86">
        <v>100560</v>
      </c>
      <c r="V126" s="2"/>
    </row>
    <row r="127" spans="1:22" x14ac:dyDescent="0.25">
      <c r="A127" s="62">
        <v>239</v>
      </c>
      <c r="B127" s="63" t="s">
        <v>138</v>
      </c>
      <c r="C127" s="85">
        <v>3.3631189500901699E-4</v>
      </c>
      <c r="D127" s="16">
        <v>338209</v>
      </c>
      <c r="E127" s="86">
        <v>0</v>
      </c>
      <c r="F127" s="86">
        <v>0</v>
      </c>
      <c r="G127" s="86">
        <v>0</v>
      </c>
      <c r="H127" s="86">
        <v>24061</v>
      </c>
      <c r="I127" s="86">
        <v>24061</v>
      </c>
      <c r="J127" s="86"/>
      <c r="K127" s="86">
        <v>68193</v>
      </c>
      <c r="L127" s="86">
        <v>0</v>
      </c>
      <c r="M127" s="86">
        <v>135267</v>
      </c>
      <c r="N127" s="86">
        <v>0</v>
      </c>
      <c r="O127" s="86">
        <v>203460</v>
      </c>
      <c r="P127" s="86"/>
      <c r="Q127" s="86">
        <v>6236</v>
      </c>
      <c r="R127" s="86"/>
      <c r="S127" s="86">
        <v>4736</v>
      </c>
      <c r="T127" s="86"/>
      <c r="U127" s="86">
        <v>10972</v>
      </c>
      <c r="V127" s="2"/>
    </row>
    <row r="128" spans="1:22" x14ac:dyDescent="0.25">
      <c r="A128" s="62">
        <v>241</v>
      </c>
      <c r="B128" s="63" t="s">
        <v>139</v>
      </c>
      <c r="C128" s="85">
        <v>1.3336956243717357E-3</v>
      </c>
      <c r="D128" s="16">
        <v>1341218</v>
      </c>
      <c r="E128" s="86">
        <v>0</v>
      </c>
      <c r="F128" s="86">
        <v>0</v>
      </c>
      <c r="G128" s="86">
        <v>0</v>
      </c>
      <c r="H128" s="86">
        <v>254088</v>
      </c>
      <c r="I128" s="86">
        <v>254088</v>
      </c>
      <c r="J128" s="86"/>
      <c r="K128" s="86">
        <v>270428</v>
      </c>
      <c r="L128" s="86">
        <v>0</v>
      </c>
      <c r="M128" s="86">
        <v>536423</v>
      </c>
      <c r="N128" s="86">
        <v>4133</v>
      </c>
      <c r="O128" s="86">
        <v>810984</v>
      </c>
      <c r="P128" s="86"/>
      <c r="Q128" s="86">
        <v>24731</v>
      </c>
      <c r="R128" s="86"/>
      <c r="S128" s="86">
        <v>56560</v>
      </c>
      <c r="T128" s="86"/>
      <c r="U128" s="86">
        <v>81291</v>
      </c>
      <c r="V128" s="2"/>
    </row>
    <row r="129" spans="1:22" x14ac:dyDescent="0.25">
      <c r="A129" s="62">
        <v>242</v>
      </c>
      <c r="B129" s="63" t="s">
        <v>140</v>
      </c>
      <c r="C129" s="85">
        <v>9.5294033409678656E-3</v>
      </c>
      <c r="D129" s="16">
        <v>9583154</v>
      </c>
      <c r="E129" s="86">
        <v>0</v>
      </c>
      <c r="F129" s="86">
        <v>0</v>
      </c>
      <c r="G129" s="86">
        <v>0</v>
      </c>
      <c r="H129" s="86">
        <v>544953</v>
      </c>
      <c r="I129" s="86">
        <v>544953</v>
      </c>
      <c r="J129" s="86"/>
      <c r="K129" s="86">
        <v>1932239</v>
      </c>
      <c r="L129" s="86">
        <v>0</v>
      </c>
      <c r="M129" s="86">
        <v>3832802</v>
      </c>
      <c r="N129" s="86">
        <v>0</v>
      </c>
      <c r="O129" s="86">
        <v>5765041</v>
      </c>
      <c r="P129" s="86"/>
      <c r="Q129" s="86">
        <v>176703</v>
      </c>
      <c r="R129" s="86"/>
      <c r="S129" s="86">
        <v>112936</v>
      </c>
      <c r="T129" s="86"/>
      <c r="U129" s="86">
        <v>289639</v>
      </c>
      <c r="V129" s="2"/>
    </row>
    <row r="130" spans="1:22" x14ac:dyDescent="0.25">
      <c r="A130" s="62">
        <v>245</v>
      </c>
      <c r="B130" s="63" t="s">
        <v>141</v>
      </c>
      <c r="C130" s="85">
        <v>4.9248672572340237E-4</v>
      </c>
      <c r="D130" s="16">
        <v>495265</v>
      </c>
      <c r="E130" s="86">
        <v>0</v>
      </c>
      <c r="F130" s="86">
        <v>0</v>
      </c>
      <c r="G130" s="86">
        <v>0</v>
      </c>
      <c r="H130" s="86">
        <v>88371</v>
      </c>
      <c r="I130" s="86">
        <v>88371</v>
      </c>
      <c r="J130" s="86"/>
      <c r="K130" s="86">
        <v>99860</v>
      </c>
      <c r="L130" s="86">
        <v>0</v>
      </c>
      <c r="M130" s="86">
        <v>198082</v>
      </c>
      <c r="N130" s="86">
        <v>0</v>
      </c>
      <c r="O130" s="86">
        <v>297942</v>
      </c>
      <c r="P130" s="86"/>
      <c r="Q130" s="86">
        <v>9132</v>
      </c>
      <c r="R130" s="86"/>
      <c r="S130" s="86">
        <v>18210</v>
      </c>
      <c r="T130" s="86"/>
      <c r="U130" s="86">
        <v>27342</v>
      </c>
      <c r="V130" s="2"/>
    </row>
    <row r="131" spans="1:22" x14ac:dyDescent="0.25">
      <c r="A131" s="62">
        <v>246</v>
      </c>
      <c r="B131" s="63" t="s">
        <v>142</v>
      </c>
      <c r="C131" s="85">
        <v>0</v>
      </c>
      <c r="D131" s="16">
        <v>0</v>
      </c>
      <c r="E131" s="86">
        <v>0</v>
      </c>
      <c r="F131" s="86">
        <v>0</v>
      </c>
      <c r="G131" s="86">
        <v>0</v>
      </c>
      <c r="H131" s="86">
        <v>0</v>
      </c>
      <c r="I131" s="86">
        <v>0</v>
      </c>
      <c r="J131" s="86"/>
      <c r="K131" s="86">
        <v>0</v>
      </c>
      <c r="L131" s="86">
        <v>0</v>
      </c>
      <c r="M131" s="86">
        <v>0</v>
      </c>
      <c r="N131" s="86">
        <v>615</v>
      </c>
      <c r="O131" s="86">
        <v>615</v>
      </c>
      <c r="P131" s="86"/>
      <c r="Q131" s="86">
        <v>0</v>
      </c>
      <c r="R131" s="86"/>
      <c r="S131" s="86">
        <v>-139</v>
      </c>
      <c r="T131" s="86"/>
      <c r="U131" s="86">
        <v>-139</v>
      </c>
      <c r="V131" s="2"/>
    </row>
    <row r="132" spans="1:22" x14ac:dyDescent="0.25">
      <c r="A132" s="62">
        <v>247</v>
      </c>
      <c r="B132" s="63" t="s">
        <v>143</v>
      </c>
      <c r="C132" s="85">
        <v>3.9731953818461473E-2</v>
      </c>
      <c r="D132" s="16">
        <v>39956061</v>
      </c>
      <c r="E132" s="86">
        <v>0</v>
      </c>
      <c r="F132" s="86">
        <v>0</v>
      </c>
      <c r="G132" s="86">
        <v>0</v>
      </c>
      <c r="H132" s="86">
        <v>1150695</v>
      </c>
      <c r="I132" s="86">
        <v>1150695</v>
      </c>
      <c r="J132" s="86"/>
      <c r="K132" s="86">
        <v>8056291</v>
      </c>
      <c r="L132" s="86">
        <v>0</v>
      </c>
      <c r="M132" s="86">
        <v>15980510</v>
      </c>
      <c r="N132" s="86">
        <v>231579</v>
      </c>
      <c r="O132" s="86">
        <v>24268380</v>
      </c>
      <c r="P132" s="86"/>
      <c r="Q132" s="86">
        <v>736745</v>
      </c>
      <c r="R132" s="86"/>
      <c r="S132" s="86">
        <v>169439</v>
      </c>
      <c r="T132" s="86"/>
      <c r="U132" s="86">
        <v>906184</v>
      </c>
      <c r="V132" s="2"/>
    </row>
    <row r="133" spans="1:22" x14ac:dyDescent="0.25">
      <c r="A133" s="62">
        <v>261</v>
      </c>
      <c r="B133" s="63" t="s">
        <v>144</v>
      </c>
      <c r="C133" s="85">
        <v>2.5394631839208374E-3</v>
      </c>
      <c r="D133" s="16">
        <v>2553787</v>
      </c>
      <c r="E133" s="86">
        <v>0</v>
      </c>
      <c r="F133" s="86">
        <v>0</v>
      </c>
      <c r="G133" s="86">
        <v>0</v>
      </c>
      <c r="H133" s="86">
        <v>369252</v>
      </c>
      <c r="I133" s="86">
        <v>369252</v>
      </c>
      <c r="J133" s="86"/>
      <c r="K133" s="86">
        <v>514917</v>
      </c>
      <c r="L133" s="86">
        <v>0</v>
      </c>
      <c r="M133" s="86">
        <v>1021392</v>
      </c>
      <c r="N133" s="86">
        <v>97390</v>
      </c>
      <c r="O133" s="86">
        <v>1633699</v>
      </c>
      <c r="P133" s="86"/>
      <c r="Q133" s="86">
        <v>47089</v>
      </c>
      <c r="R133" s="86"/>
      <c r="S133" s="86">
        <v>64587</v>
      </c>
      <c r="T133" s="86"/>
      <c r="U133" s="86">
        <v>111676</v>
      </c>
      <c r="V133" s="2"/>
    </row>
    <row r="134" spans="1:22" x14ac:dyDescent="0.25">
      <c r="A134" s="62">
        <v>262</v>
      </c>
      <c r="B134" s="63" t="s">
        <v>145</v>
      </c>
      <c r="C134" s="85">
        <v>9.1553827833287822E-3</v>
      </c>
      <c r="D134" s="16">
        <v>9207024</v>
      </c>
      <c r="E134" s="86">
        <v>0</v>
      </c>
      <c r="F134" s="86">
        <v>0</v>
      </c>
      <c r="G134" s="86">
        <v>0</v>
      </c>
      <c r="H134" s="86">
        <v>94169</v>
      </c>
      <c r="I134" s="86">
        <v>94169</v>
      </c>
      <c r="J134" s="86"/>
      <c r="K134" s="86">
        <v>1856401</v>
      </c>
      <c r="L134" s="86">
        <v>0</v>
      </c>
      <c r="M134" s="86">
        <v>3682368</v>
      </c>
      <c r="N134" s="86">
        <v>74479</v>
      </c>
      <c r="O134" s="86">
        <v>5613248</v>
      </c>
      <c r="P134" s="86"/>
      <c r="Q134" s="86">
        <v>169767</v>
      </c>
      <c r="R134" s="86"/>
      <c r="S134" s="86">
        <v>6907</v>
      </c>
      <c r="T134" s="86"/>
      <c r="U134" s="86">
        <v>176674</v>
      </c>
      <c r="V134" s="2"/>
    </row>
    <row r="135" spans="1:22" x14ac:dyDescent="0.25">
      <c r="A135" s="62">
        <v>263</v>
      </c>
      <c r="B135" s="63" t="s">
        <v>146</v>
      </c>
      <c r="C135" s="85">
        <v>2.3970993776422156E-4</v>
      </c>
      <c r="D135" s="16">
        <v>241062</v>
      </c>
      <c r="E135" s="86">
        <v>0</v>
      </c>
      <c r="F135" s="86">
        <v>0</v>
      </c>
      <c r="G135" s="86">
        <v>0</v>
      </c>
      <c r="H135" s="86">
        <v>42291</v>
      </c>
      <c r="I135" s="86">
        <v>42291</v>
      </c>
      <c r="J135" s="86"/>
      <c r="K135" s="86">
        <v>48605</v>
      </c>
      <c r="L135" s="86">
        <v>0</v>
      </c>
      <c r="M135" s="86">
        <v>96413</v>
      </c>
      <c r="N135" s="86">
        <v>5615</v>
      </c>
      <c r="O135" s="86">
        <v>150633</v>
      </c>
      <c r="P135" s="86"/>
      <c r="Q135" s="86">
        <v>4445</v>
      </c>
      <c r="R135" s="86"/>
      <c r="S135" s="86">
        <v>8465</v>
      </c>
      <c r="T135" s="86"/>
      <c r="U135" s="86">
        <v>12910</v>
      </c>
      <c r="V135" s="2"/>
    </row>
    <row r="136" spans="1:22" x14ac:dyDescent="0.25">
      <c r="A136" s="62">
        <v>268</v>
      </c>
      <c r="B136" s="63" t="s">
        <v>147</v>
      </c>
      <c r="C136" s="85">
        <v>3.276800047366646E-3</v>
      </c>
      <c r="D136" s="16">
        <v>3295283</v>
      </c>
      <c r="E136" s="86">
        <v>0</v>
      </c>
      <c r="F136" s="86">
        <v>0</v>
      </c>
      <c r="G136" s="86">
        <v>0</v>
      </c>
      <c r="H136" s="86">
        <v>61442</v>
      </c>
      <c r="I136" s="86">
        <v>61442</v>
      </c>
      <c r="J136" s="86"/>
      <c r="K136" s="86">
        <v>664424</v>
      </c>
      <c r="L136" s="86">
        <v>0</v>
      </c>
      <c r="M136" s="86">
        <v>1317955</v>
      </c>
      <c r="N136" s="86">
        <v>135833</v>
      </c>
      <c r="O136" s="86">
        <v>2118212</v>
      </c>
      <c r="P136" s="86"/>
      <c r="Q136" s="86">
        <v>60761</v>
      </c>
      <c r="R136" s="86"/>
      <c r="S136" s="86">
        <v>-12303</v>
      </c>
      <c r="T136" s="86"/>
      <c r="U136" s="86">
        <v>48458</v>
      </c>
      <c r="V136" s="2"/>
    </row>
    <row r="137" spans="1:22" x14ac:dyDescent="0.25">
      <c r="A137" s="62">
        <v>270</v>
      </c>
      <c r="B137" s="63" t="s">
        <v>148</v>
      </c>
      <c r="C137" s="85">
        <v>5.6353811078837471E-4</v>
      </c>
      <c r="D137" s="16">
        <v>566717</v>
      </c>
      <c r="E137" s="86">
        <v>0</v>
      </c>
      <c r="F137" s="86">
        <v>0</v>
      </c>
      <c r="G137" s="86">
        <v>0</v>
      </c>
      <c r="H137" s="86">
        <v>768526</v>
      </c>
      <c r="I137" s="86">
        <v>768526</v>
      </c>
      <c r="J137" s="86"/>
      <c r="K137" s="86">
        <v>114266</v>
      </c>
      <c r="L137" s="86">
        <v>0</v>
      </c>
      <c r="M137" s="86">
        <v>226660</v>
      </c>
      <c r="N137" s="86">
        <v>0</v>
      </c>
      <c r="O137" s="86">
        <v>340926</v>
      </c>
      <c r="P137" s="86"/>
      <c r="Q137" s="86">
        <v>10450</v>
      </c>
      <c r="R137" s="86"/>
      <c r="S137" s="86">
        <v>148078</v>
      </c>
      <c r="T137" s="86"/>
      <c r="U137" s="86">
        <v>158528</v>
      </c>
      <c r="V137" s="2"/>
    </row>
    <row r="138" spans="1:22" x14ac:dyDescent="0.25">
      <c r="A138" s="62">
        <v>275</v>
      </c>
      <c r="B138" s="63" t="s">
        <v>149</v>
      </c>
      <c r="C138" s="85">
        <v>1.4351484296404201E-3</v>
      </c>
      <c r="D138" s="16">
        <v>1443243</v>
      </c>
      <c r="E138" s="86">
        <v>0</v>
      </c>
      <c r="F138" s="86">
        <v>0</v>
      </c>
      <c r="G138" s="86">
        <v>0</v>
      </c>
      <c r="H138" s="86">
        <v>0</v>
      </c>
      <c r="I138" s="86">
        <v>0</v>
      </c>
      <c r="J138" s="86"/>
      <c r="K138" s="86">
        <v>290999</v>
      </c>
      <c r="L138" s="86">
        <v>0</v>
      </c>
      <c r="M138" s="86">
        <v>577228</v>
      </c>
      <c r="N138" s="86">
        <v>111190</v>
      </c>
      <c r="O138" s="86">
        <v>979417</v>
      </c>
      <c r="P138" s="86"/>
      <c r="Q138" s="86">
        <v>26612</v>
      </c>
      <c r="R138" s="86"/>
      <c r="S138" s="86">
        <v>-24104</v>
      </c>
      <c r="T138" s="86"/>
      <c r="U138" s="86">
        <v>2508</v>
      </c>
      <c r="V138" s="2"/>
    </row>
    <row r="139" spans="1:22" x14ac:dyDescent="0.25">
      <c r="A139" s="62">
        <v>276</v>
      </c>
      <c r="B139" s="63" t="s">
        <v>150</v>
      </c>
      <c r="C139" s="85">
        <v>1.9559173159875974E-3</v>
      </c>
      <c r="D139" s="16">
        <v>1966950</v>
      </c>
      <c r="E139" s="86">
        <v>0</v>
      </c>
      <c r="F139" s="86">
        <v>0</v>
      </c>
      <c r="G139" s="86">
        <v>0</v>
      </c>
      <c r="H139" s="86">
        <v>0</v>
      </c>
      <c r="I139" s="86">
        <v>0</v>
      </c>
      <c r="J139" s="86"/>
      <c r="K139" s="86">
        <v>396594</v>
      </c>
      <c r="L139" s="86">
        <v>0</v>
      </c>
      <c r="M139" s="86">
        <v>786686</v>
      </c>
      <c r="N139" s="86">
        <v>424105</v>
      </c>
      <c r="O139" s="86">
        <v>1607385</v>
      </c>
      <c r="P139" s="86"/>
      <c r="Q139" s="86">
        <v>36268</v>
      </c>
      <c r="R139" s="86"/>
      <c r="S139" s="86">
        <v>-90529</v>
      </c>
      <c r="T139" s="86"/>
      <c r="U139" s="86">
        <v>-54261</v>
      </c>
      <c r="V139" s="2"/>
    </row>
    <row r="140" spans="1:22" x14ac:dyDescent="0.25">
      <c r="A140" s="62">
        <v>277</v>
      </c>
      <c r="B140" s="63" t="s">
        <v>151</v>
      </c>
      <c r="C140" s="85">
        <v>7.473792337893176E-4</v>
      </c>
      <c r="D140" s="16">
        <v>751595</v>
      </c>
      <c r="E140" s="86">
        <v>0</v>
      </c>
      <c r="F140" s="86">
        <v>0</v>
      </c>
      <c r="G140" s="86">
        <v>0</v>
      </c>
      <c r="H140" s="86">
        <v>16312</v>
      </c>
      <c r="I140" s="86">
        <v>16312</v>
      </c>
      <c r="J140" s="86"/>
      <c r="K140" s="86">
        <v>151543</v>
      </c>
      <c r="L140" s="86">
        <v>0</v>
      </c>
      <c r="M140" s="86">
        <v>300602</v>
      </c>
      <c r="N140" s="86">
        <v>12562</v>
      </c>
      <c r="O140" s="86">
        <v>464707</v>
      </c>
      <c r="P140" s="86"/>
      <c r="Q140" s="86">
        <v>13859</v>
      </c>
      <c r="R140" s="86"/>
      <c r="S140" s="86">
        <v>1261</v>
      </c>
      <c r="T140" s="86"/>
      <c r="U140" s="86">
        <v>15120</v>
      </c>
      <c r="V140" s="2"/>
    </row>
    <row r="141" spans="1:22" x14ac:dyDescent="0.25">
      <c r="A141" s="62">
        <v>278</v>
      </c>
      <c r="B141" s="63" t="s">
        <v>152</v>
      </c>
      <c r="C141" s="85">
        <v>1.0888127465222069E-3</v>
      </c>
      <c r="D141" s="16">
        <v>1094954</v>
      </c>
      <c r="E141" s="86">
        <v>0</v>
      </c>
      <c r="F141" s="86">
        <v>0</v>
      </c>
      <c r="G141" s="86">
        <v>0</v>
      </c>
      <c r="H141" s="86">
        <v>20968</v>
      </c>
      <c r="I141" s="86">
        <v>20968</v>
      </c>
      <c r="J141" s="86"/>
      <c r="K141" s="86">
        <v>220774</v>
      </c>
      <c r="L141" s="86">
        <v>0</v>
      </c>
      <c r="M141" s="86">
        <v>437929</v>
      </c>
      <c r="N141" s="86">
        <v>41140</v>
      </c>
      <c r="O141" s="86">
        <v>699843</v>
      </c>
      <c r="P141" s="86"/>
      <c r="Q141" s="86">
        <v>20190</v>
      </c>
      <c r="R141" s="86"/>
      <c r="S141" s="86">
        <v>-5247</v>
      </c>
      <c r="T141" s="86"/>
      <c r="U141" s="86">
        <v>14943</v>
      </c>
      <c r="V141" s="2"/>
    </row>
    <row r="142" spans="1:22" x14ac:dyDescent="0.25">
      <c r="A142" s="62">
        <v>279</v>
      </c>
      <c r="B142" s="63" t="s">
        <v>153</v>
      </c>
      <c r="C142" s="85">
        <v>1.4782556737724464E-3</v>
      </c>
      <c r="D142" s="16">
        <v>1486594</v>
      </c>
      <c r="E142" s="86">
        <v>0</v>
      </c>
      <c r="F142" s="86">
        <v>0</v>
      </c>
      <c r="G142" s="86">
        <v>0</v>
      </c>
      <c r="H142" s="86">
        <v>0</v>
      </c>
      <c r="I142" s="86">
        <v>0</v>
      </c>
      <c r="J142" s="86"/>
      <c r="K142" s="86">
        <v>299740</v>
      </c>
      <c r="L142" s="86">
        <v>0</v>
      </c>
      <c r="M142" s="86">
        <v>594566</v>
      </c>
      <c r="N142" s="86">
        <v>200486</v>
      </c>
      <c r="O142" s="86">
        <v>1094792</v>
      </c>
      <c r="P142" s="86"/>
      <c r="Q142" s="86">
        <v>27411</v>
      </c>
      <c r="R142" s="86"/>
      <c r="S142" s="86">
        <v>-40469</v>
      </c>
      <c r="T142" s="86"/>
      <c r="U142" s="86">
        <v>-13058</v>
      </c>
      <c r="V142" s="2"/>
    </row>
    <row r="143" spans="1:22" x14ac:dyDescent="0.25">
      <c r="A143" s="62">
        <v>280</v>
      </c>
      <c r="B143" s="63" t="s">
        <v>154</v>
      </c>
      <c r="C143" s="85">
        <v>1.5941093566860742E-2</v>
      </c>
      <c r="D143" s="16">
        <v>16031009</v>
      </c>
      <c r="E143" s="86">
        <v>0</v>
      </c>
      <c r="F143" s="86">
        <v>0</v>
      </c>
      <c r="G143" s="86">
        <v>0</v>
      </c>
      <c r="H143" s="86">
        <v>0</v>
      </c>
      <c r="I143" s="86">
        <v>0</v>
      </c>
      <c r="J143" s="86"/>
      <c r="K143" s="86">
        <v>3232312</v>
      </c>
      <c r="L143" s="86">
        <v>0</v>
      </c>
      <c r="M143" s="86">
        <v>6411636</v>
      </c>
      <c r="N143" s="86">
        <v>2103725</v>
      </c>
      <c r="O143" s="86">
        <v>11747673</v>
      </c>
      <c r="P143" s="86"/>
      <c r="Q143" s="86">
        <v>295594</v>
      </c>
      <c r="R143" s="86"/>
      <c r="S143" s="86">
        <v>-440281</v>
      </c>
      <c r="T143" s="86"/>
      <c r="U143" s="86">
        <v>-144687</v>
      </c>
      <c r="V143" s="2"/>
    </row>
    <row r="144" spans="1:22" x14ac:dyDescent="0.25">
      <c r="A144" s="62">
        <v>282</v>
      </c>
      <c r="B144" s="63" t="s">
        <v>155</v>
      </c>
      <c r="C144" s="85">
        <v>2.159225541601739E-3</v>
      </c>
      <c r="D144" s="16">
        <v>2171405</v>
      </c>
      <c r="E144" s="86">
        <v>0</v>
      </c>
      <c r="F144" s="86">
        <v>0</v>
      </c>
      <c r="G144" s="86">
        <v>0</v>
      </c>
      <c r="H144" s="86">
        <v>264131</v>
      </c>
      <c r="I144" s="86">
        <v>264131</v>
      </c>
      <c r="J144" s="86"/>
      <c r="K144" s="86">
        <v>437818</v>
      </c>
      <c r="L144" s="86">
        <v>0</v>
      </c>
      <c r="M144" s="86">
        <v>868458</v>
      </c>
      <c r="N144" s="86">
        <v>0</v>
      </c>
      <c r="O144" s="86">
        <v>1306276</v>
      </c>
      <c r="P144" s="86"/>
      <c r="Q144" s="86">
        <v>40038</v>
      </c>
      <c r="R144" s="86"/>
      <c r="S144" s="86">
        <v>53262</v>
      </c>
      <c r="T144" s="86"/>
      <c r="U144" s="86">
        <v>93300</v>
      </c>
      <c r="V144" s="2"/>
    </row>
    <row r="145" spans="1:22" x14ac:dyDescent="0.25">
      <c r="A145" s="62">
        <v>283</v>
      </c>
      <c r="B145" s="63" t="s">
        <v>156</v>
      </c>
      <c r="C145" s="85">
        <v>4.5139264546207088E-3</v>
      </c>
      <c r="D145" s="16">
        <v>4539387</v>
      </c>
      <c r="E145" s="86">
        <v>0</v>
      </c>
      <c r="F145" s="86">
        <v>0</v>
      </c>
      <c r="G145" s="86">
        <v>0</v>
      </c>
      <c r="H145" s="86">
        <v>0</v>
      </c>
      <c r="I145" s="86">
        <v>0</v>
      </c>
      <c r="J145" s="86"/>
      <c r="K145" s="86">
        <v>915271</v>
      </c>
      <c r="L145" s="86">
        <v>0</v>
      </c>
      <c r="M145" s="86">
        <v>1815537</v>
      </c>
      <c r="N145" s="86">
        <v>740403</v>
      </c>
      <c r="O145" s="86">
        <v>3471211</v>
      </c>
      <c r="P145" s="86"/>
      <c r="Q145" s="86">
        <v>83701</v>
      </c>
      <c r="R145" s="86"/>
      <c r="S145" s="86">
        <v>-152451</v>
      </c>
      <c r="T145" s="86"/>
      <c r="U145" s="86">
        <v>-68750</v>
      </c>
      <c r="V145" s="2"/>
    </row>
    <row r="146" spans="1:22" x14ac:dyDescent="0.25">
      <c r="A146" s="62">
        <v>284</v>
      </c>
      <c r="B146" s="63" t="s">
        <v>157</v>
      </c>
      <c r="C146" s="85">
        <v>5.8150093729055332E-4</v>
      </c>
      <c r="D146" s="16">
        <v>584781</v>
      </c>
      <c r="E146" s="86">
        <v>0</v>
      </c>
      <c r="F146" s="86">
        <v>0</v>
      </c>
      <c r="G146" s="86">
        <v>0</v>
      </c>
      <c r="H146" s="86">
        <v>22642</v>
      </c>
      <c r="I146" s="86">
        <v>22642</v>
      </c>
      <c r="J146" s="86"/>
      <c r="K146" s="86">
        <v>117909</v>
      </c>
      <c r="L146" s="86">
        <v>0</v>
      </c>
      <c r="M146" s="86">
        <v>233884</v>
      </c>
      <c r="N146" s="86">
        <v>69305</v>
      </c>
      <c r="O146" s="86">
        <v>421098</v>
      </c>
      <c r="P146" s="86"/>
      <c r="Q146" s="86">
        <v>10783</v>
      </c>
      <c r="R146" s="86"/>
      <c r="S146" s="86">
        <v>-8243</v>
      </c>
      <c r="T146" s="86"/>
      <c r="U146" s="86">
        <v>2540</v>
      </c>
      <c r="V146" s="2"/>
    </row>
    <row r="147" spans="1:22" x14ac:dyDescent="0.25">
      <c r="A147" s="62">
        <v>285</v>
      </c>
      <c r="B147" s="63" t="s">
        <v>158</v>
      </c>
      <c r="C147" s="85">
        <v>1.992871185957252E-3</v>
      </c>
      <c r="D147" s="16">
        <v>2004112</v>
      </c>
      <c r="E147" s="86">
        <v>0</v>
      </c>
      <c r="F147" s="86">
        <v>0</v>
      </c>
      <c r="G147" s="86">
        <v>0</v>
      </c>
      <c r="H147" s="86">
        <v>136188</v>
      </c>
      <c r="I147" s="86">
        <v>136188</v>
      </c>
      <c r="J147" s="86"/>
      <c r="K147" s="86">
        <v>404087</v>
      </c>
      <c r="L147" s="86">
        <v>0</v>
      </c>
      <c r="M147" s="86">
        <v>801549</v>
      </c>
      <c r="N147" s="86">
        <v>53914</v>
      </c>
      <c r="O147" s="86">
        <v>1259550</v>
      </c>
      <c r="P147" s="86"/>
      <c r="Q147" s="86">
        <v>36954</v>
      </c>
      <c r="R147" s="86"/>
      <c r="S147" s="86">
        <v>20354</v>
      </c>
      <c r="T147" s="86"/>
      <c r="U147" s="86">
        <v>57308</v>
      </c>
      <c r="V147" s="2"/>
    </row>
    <row r="148" spans="1:22" x14ac:dyDescent="0.25">
      <c r="A148" s="62">
        <v>286</v>
      </c>
      <c r="B148" s="63" t="s">
        <v>159</v>
      </c>
      <c r="C148" s="85">
        <v>2.7772069443211256E-3</v>
      </c>
      <c r="D148" s="16">
        <v>2792872</v>
      </c>
      <c r="E148" s="86">
        <v>0</v>
      </c>
      <c r="F148" s="86">
        <v>0</v>
      </c>
      <c r="G148" s="86">
        <v>0</v>
      </c>
      <c r="H148" s="86">
        <v>0</v>
      </c>
      <c r="I148" s="86">
        <v>0</v>
      </c>
      <c r="J148" s="86"/>
      <c r="K148" s="86">
        <v>563123</v>
      </c>
      <c r="L148" s="86">
        <v>0</v>
      </c>
      <c r="M148" s="86">
        <v>1117015</v>
      </c>
      <c r="N148" s="86">
        <v>200039</v>
      </c>
      <c r="O148" s="86">
        <v>1880177</v>
      </c>
      <c r="P148" s="86"/>
      <c r="Q148" s="86">
        <v>51497</v>
      </c>
      <c r="R148" s="86"/>
      <c r="S148" s="86">
        <v>-42851</v>
      </c>
      <c r="T148" s="86"/>
      <c r="U148" s="86">
        <v>8646</v>
      </c>
      <c r="V148" s="2"/>
    </row>
    <row r="149" spans="1:22" x14ac:dyDescent="0.25">
      <c r="A149" s="62">
        <v>287</v>
      </c>
      <c r="B149" s="63" t="s">
        <v>160</v>
      </c>
      <c r="C149" s="85">
        <v>8.067008046615372E-4</v>
      </c>
      <c r="D149" s="16">
        <v>811251</v>
      </c>
      <c r="E149" s="86">
        <v>0</v>
      </c>
      <c r="F149" s="86">
        <v>0</v>
      </c>
      <c r="G149" s="86">
        <v>0</v>
      </c>
      <c r="H149" s="86">
        <v>14808</v>
      </c>
      <c r="I149" s="86">
        <v>14808</v>
      </c>
      <c r="J149" s="86"/>
      <c r="K149" s="86">
        <v>163572</v>
      </c>
      <c r="L149" s="86">
        <v>0</v>
      </c>
      <c r="M149" s="86">
        <v>324462</v>
      </c>
      <c r="N149" s="86">
        <v>33524</v>
      </c>
      <c r="O149" s="86">
        <v>521558</v>
      </c>
      <c r="P149" s="86"/>
      <c r="Q149" s="86">
        <v>14959</v>
      </c>
      <c r="R149" s="86"/>
      <c r="S149" s="86">
        <v>-3117</v>
      </c>
      <c r="T149" s="86"/>
      <c r="U149" s="86">
        <v>11842</v>
      </c>
      <c r="V149" s="2"/>
    </row>
    <row r="150" spans="1:22" x14ac:dyDescent="0.25">
      <c r="A150" s="62">
        <v>288</v>
      </c>
      <c r="B150" s="63" t="s">
        <v>161</v>
      </c>
      <c r="C150" s="85">
        <v>1.3409957878516851E-3</v>
      </c>
      <c r="D150" s="16">
        <v>1348560</v>
      </c>
      <c r="E150" s="86">
        <v>0</v>
      </c>
      <c r="F150" s="86">
        <v>0</v>
      </c>
      <c r="G150" s="86">
        <v>0</v>
      </c>
      <c r="H150" s="86">
        <v>22098</v>
      </c>
      <c r="I150" s="86">
        <v>22098</v>
      </c>
      <c r="J150" s="86"/>
      <c r="K150" s="86">
        <v>271908</v>
      </c>
      <c r="L150" s="86">
        <v>0</v>
      </c>
      <c r="M150" s="86">
        <v>539359</v>
      </c>
      <c r="N150" s="86">
        <v>39901</v>
      </c>
      <c r="O150" s="86">
        <v>851168</v>
      </c>
      <c r="P150" s="86"/>
      <c r="Q150" s="86">
        <v>24866</v>
      </c>
      <c r="R150" s="86"/>
      <c r="S150" s="86">
        <v>-2700</v>
      </c>
      <c r="T150" s="86"/>
      <c r="U150" s="86">
        <v>22166</v>
      </c>
      <c r="V150" s="2"/>
    </row>
    <row r="151" spans="1:22" x14ac:dyDescent="0.25">
      <c r="A151" s="62">
        <v>290</v>
      </c>
      <c r="B151" s="63" t="s">
        <v>162</v>
      </c>
      <c r="C151" s="85">
        <v>2.9463256285366872E-3</v>
      </c>
      <c r="D151" s="16">
        <v>2962944</v>
      </c>
      <c r="E151" s="86">
        <v>0</v>
      </c>
      <c r="F151" s="86">
        <v>0</v>
      </c>
      <c r="G151" s="86">
        <v>0</v>
      </c>
      <c r="H151" s="86">
        <v>0</v>
      </c>
      <c r="I151" s="86">
        <v>0</v>
      </c>
      <c r="J151" s="86"/>
      <c r="K151" s="86">
        <v>597415</v>
      </c>
      <c r="L151" s="86">
        <v>0</v>
      </c>
      <c r="M151" s="86">
        <v>1185036</v>
      </c>
      <c r="N151" s="86">
        <v>351839</v>
      </c>
      <c r="O151" s="86">
        <v>2134290</v>
      </c>
      <c r="P151" s="86"/>
      <c r="Q151" s="86">
        <v>54633</v>
      </c>
      <c r="R151" s="86"/>
      <c r="S151" s="86">
        <v>-70138</v>
      </c>
      <c r="T151" s="86"/>
      <c r="U151" s="86">
        <v>-15505</v>
      </c>
      <c r="V151" s="2"/>
    </row>
    <row r="152" spans="1:22" x14ac:dyDescent="0.25">
      <c r="A152" s="62">
        <v>291</v>
      </c>
      <c r="B152" s="63" t="s">
        <v>163</v>
      </c>
      <c r="C152" s="85">
        <v>1.9640501405384114E-3</v>
      </c>
      <c r="D152" s="16">
        <v>1975128</v>
      </c>
      <c r="E152" s="86">
        <v>0</v>
      </c>
      <c r="F152" s="86">
        <v>0</v>
      </c>
      <c r="G152" s="86">
        <v>0</v>
      </c>
      <c r="H152" s="86">
        <v>0</v>
      </c>
      <c r="I152" s="86">
        <v>0</v>
      </c>
      <c r="J152" s="86"/>
      <c r="K152" s="86">
        <v>398243</v>
      </c>
      <c r="L152" s="86">
        <v>0</v>
      </c>
      <c r="M152" s="86">
        <v>789957</v>
      </c>
      <c r="N152" s="86">
        <v>222741</v>
      </c>
      <c r="O152" s="86">
        <v>1410941</v>
      </c>
      <c r="P152" s="86"/>
      <c r="Q152" s="86">
        <v>36419</v>
      </c>
      <c r="R152" s="86"/>
      <c r="S152" s="86">
        <v>-47431</v>
      </c>
      <c r="T152" s="86"/>
      <c r="U152" s="86">
        <v>-11012</v>
      </c>
      <c r="V152" s="2"/>
    </row>
    <row r="153" spans="1:22" x14ac:dyDescent="0.25">
      <c r="A153" s="62">
        <v>292</v>
      </c>
      <c r="B153" s="63" t="s">
        <v>164</v>
      </c>
      <c r="C153" s="85">
        <v>1.559438800879288E-3</v>
      </c>
      <c r="D153" s="16">
        <v>1568235</v>
      </c>
      <c r="E153" s="86">
        <v>0</v>
      </c>
      <c r="F153" s="86">
        <v>0</v>
      </c>
      <c r="G153" s="86">
        <v>0</v>
      </c>
      <c r="H153" s="86">
        <v>0</v>
      </c>
      <c r="I153" s="86">
        <v>0</v>
      </c>
      <c r="J153" s="86"/>
      <c r="K153" s="86">
        <v>316201</v>
      </c>
      <c r="L153" s="86">
        <v>0</v>
      </c>
      <c r="M153" s="86">
        <v>627219</v>
      </c>
      <c r="N153" s="86">
        <v>80451</v>
      </c>
      <c r="O153" s="86">
        <v>1023871</v>
      </c>
      <c r="P153" s="86"/>
      <c r="Q153" s="86">
        <v>28916</v>
      </c>
      <c r="R153" s="86"/>
      <c r="S153" s="86">
        <v>-17506</v>
      </c>
      <c r="T153" s="86"/>
      <c r="U153" s="86">
        <v>11410</v>
      </c>
      <c r="V153" s="2"/>
    </row>
    <row r="154" spans="1:22" x14ac:dyDescent="0.25">
      <c r="A154" s="62">
        <v>293</v>
      </c>
      <c r="B154" s="63" t="s">
        <v>165</v>
      </c>
      <c r="C154" s="85">
        <v>3.9328077804360144E-3</v>
      </c>
      <c r="D154" s="16">
        <v>3954991</v>
      </c>
      <c r="E154" s="86">
        <v>0</v>
      </c>
      <c r="F154" s="86">
        <v>0</v>
      </c>
      <c r="G154" s="86">
        <v>0</v>
      </c>
      <c r="H154" s="86">
        <v>128931</v>
      </c>
      <c r="I154" s="86">
        <v>128931</v>
      </c>
      <c r="J154" s="86"/>
      <c r="K154" s="86">
        <v>797440</v>
      </c>
      <c r="L154" s="86">
        <v>0</v>
      </c>
      <c r="M154" s="86">
        <v>1581807</v>
      </c>
      <c r="N154" s="86">
        <v>240088</v>
      </c>
      <c r="O154" s="86">
        <v>2619335</v>
      </c>
      <c r="P154" s="86"/>
      <c r="Q154" s="86">
        <v>72926</v>
      </c>
      <c r="R154" s="86"/>
      <c r="S154" s="86">
        <v>-17156</v>
      </c>
      <c r="T154" s="86"/>
      <c r="U154" s="86">
        <v>55770</v>
      </c>
      <c r="V154" s="2"/>
    </row>
    <row r="155" spans="1:22" x14ac:dyDescent="0.25">
      <c r="A155" s="62">
        <v>294</v>
      </c>
      <c r="B155" s="63" t="s">
        <v>166</v>
      </c>
      <c r="C155" s="85">
        <v>1.466967408861693E-3</v>
      </c>
      <c r="D155" s="16">
        <v>1475242</v>
      </c>
      <c r="E155" s="86">
        <v>0</v>
      </c>
      <c r="F155" s="86">
        <v>0</v>
      </c>
      <c r="G155" s="86">
        <v>0</v>
      </c>
      <c r="H155" s="86">
        <v>102671</v>
      </c>
      <c r="I155" s="86">
        <v>102671</v>
      </c>
      <c r="J155" s="86"/>
      <c r="K155" s="86">
        <v>297451</v>
      </c>
      <c r="L155" s="86">
        <v>0</v>
      </c>
      <c r="M155" s="86">
        <v>590026</v>
      </c>
      <c r="N155" s="86">
        <v>140314</v>
      </c>
      <c r="O155" s="86">
        <v>1027791</v>
      </c>
      <c r="P155" s="86"/>
      <c r="Q155" s="86">
        <v>27202</v>
      </c>
      <c r="R155" s="86"/>
      <c r="S155" s="86">
        <v>-3858</v>
      </c>
      <c r="T155" s="86"/>
      <c r="U155" s="86">
        <v>23344</v>
      </c>
      <c r="V155" s="2"/>
    </row>
    <row r="156" spans="1:22" x14ac:dyDescent="0.25">
      <c r="A156" s="62">
        <v>295</v>
      </c>
      <c r="B156" s="63" t="s">
        <v>167</v>
      </c>
      <c r="C156" s="85">
        <v>9.6228383545648132E-3</v>
      </c>
      <c r="D156" s="16">
        <v>9677116</v>
      </c>
      <c r="E156" s="86">
        <v>0</v>
      </c>
      <c r="F156" s="86">
        <v>0</v>
      </c>
      <c r="G156" s="86">
        <v>0</v>
      </c>
      <c r="H156" s="86">
        <v>0</v>
      </c>
      <c r="I156" s="86">
        <v>0</v>
      </c>
      <c r="J156" s="86"/>
      <c r="K156" s="86">
        <v>1951185</v>
      </c>
      <c r="L156" s="86">
        <v>0</v>
      </c>
      <c r="M156" s="86">
        <v>3870383</v>
      </c>
      <c r="N156" s="86">
        <v>913139</v>
      </c>
      <c r="O156" s="86">
        <v>6734707</v>
      </c>
      <c r="P156" s="86"/>
      <c r="Q156" s="86">
        <v>178435</v>
      </c>
      <c r="R156" s="86"/>
      <c r="S156" s="86">
        <v>-177950</v>
      </c>
      <c r="T156" s="86"/>
      <c r="U156" s="86">
        <v>485</v>
      </c>
      <c r="V156" s="2"/>
    </row>
    <row r="157" spans="1:22" x14ac:dyDescent="0.25">
      <c r="A157" s="62">
        <v>296</v>
      </c>
      <c r="B157" s="63" t="s">
        <v>168</v>
      </c>
      <c r="C157" s="85">
        <v>1.3810183810878203E-3</v>
      </c>
      <c r="D157" s="16">
        <v>1388808</v>
      </c>
      <c r="E157" s="86">
        <v>0</v>
      </c>
      <c r="F157" s="86">
        <v>0</v>
      </c>
      <c r="G157" s="86">
        <v>0</v>
      </c>
      <c r="H157" s="86">
        <v>76792</v>
      </c>
      <c r="I157" s="86">
        <v>76792</v>
      </c>
      <c r="J157" s="86"/>
      <c r="K157" s="86">
        <v>280024</v>
      </c>
      <c r="L157" s="86">
        <v>0</v>
      </c>
      <c r="M157" s="86">
        <v>555457</v>
      </c>
      <c r="N157" s="86">
        <v>28207</v>
      </c>
      <c r="O157" s="86">
        <v>863688</v>
      </c>
      <c r="P157" s="86"/>
      <c r="Q157" s="86">
        <v>25608</v>
      </c>
      <c r="R157" s="86"/>
      <c r="S157" s="86">
        <v>11899</v>
      </c>
      <c r="T157" s="86"/>
      <c r="U157" s="86">
        <v>37507</v>
      </c>
      <c r="V157" s="2"/>
    </row>
    <row r="158" spans="1:22" x14ac:dyDescent="0.25">
      <c r="A158" s="62">
        <v>297</v>
      </c>
      <c r="B158" s="63" t="s">
        <v>169</v>
      </c>
      <c r="C158" s="85">
        <v>2.331224472135753E-3</v>
      </c>
      <c r="D158" s="16">
        <v>2344374</v>
      </c>
      <c r="E158" s="86">
        <v>0</v>
      </c>
      <c r="F158" s="86">
        <v>0</v>
      </c>
      <c r="G158" s="86">
        <v>0</v>
      </c>
      <c r="H158" s="86">
        <v>91508</v>
      </c>
      <c r="I158" s="86">
        <v>91508</v>
      </c>
      <c r="J158" s="86"/>
      <c r="K158" s="86">
        <v>472693</v>
      </c>
      <c r="L158" s="86">
        <v>0</v>
      </c>
      <c r="M158" s="86">
        <v>937637</v>
      </c>
      <c r="N158" s="86">
        <v>116027</v>
      </c>
      <c r="O158" s="86">
        <v>1526357</v>
      </c>
      <c r="P158" s="86"/>
      <c r="Q158" s="86">
        <v>43228</v>
      </c>
      <c r="R158" s="86"/>
      <c r="S158" s="86">
        <v>-1699</v>
      </c>
      <c r="T158" s="86"/>
      <c r="U158" s="86">
        <v>41529</v>
      </c>
      <c r="V158" s="2"/>
    </row>
    <row r="159" spans="1:22" x14ac:dyDescent="0.25">
      <c r="A159" s="62">
        <v>298</v>
      </c>
      <c r="B159" s="63" t="s">
        <v>170</v>
      </c>
      <c r="C159" s="85">
        <v>2.4659739866877122E-3</v>
      </c>
      <c r="D159" s="16">
        <v>2479883</v>
      </c>
      <c r="E159" s="86">
        <v>0</v>
      </c>
      <c r="F159" s="86">
        <v>0</v>
      </c>
      <c r="G159" s="86">
        <v>0</v>
      </c>
      <c r="H159" s="86">
        <v>31032</v>
      </c>
      <c r="I159" s="86">
        <v>31032</v>
      </c>
      <c r="J159" s="86"/>
      <c r="K159" s="86">
        <v>500016</v>
      </c>
      <c r="L159" s="86">
        <v>0</v>
      </c>
      <c r="M159" s="86">
        <v>991835</v>
      </c>
      <c r="N159" s="86">
        <v>277617</v>
      </c>
      <c r="O159" s="86">
        <v>1769468</v>
      </c>
      <c r="P159" s="86"/>
      <c r="Q159" s="86">
        <v>45726</v>
      </c>
      <c r="R159" s="86"/>
      <c r="S159" s="86">
        <v>-46486</v>
      </c>
      <c r="T159" s="86"/>
      <c r="U159" s="86">
        <v>-760</v>
      </c>
      <c r="V159" s="2"/>
    </row>
    <row r="160" spans="1:22" x14ac:dyDescent="0.25">
      <c r="A160" s="62">
        <v>299</v>
      </c>
      <c r="B160" s="63" t="s">
        <v>171</v>
      </c>
      <c r="C160" s="85">
        <v>1.4690848987050286E-3</v>
      </c>
      <c r="D160" s="16">
        <v>1477371</v>
      </c>
      <c r="E160" s="86">
        <v>0</v>
      </c>
      <c r="F160" s="86">
        <v>0</v>
      </c>
      <c r="G160" s="86">
        <v>0</v>
      </c>
      <c r="H160" s="86">
        <v>57923</v>
      </c>
      <c r="I160" s="86">
        <v>57923</v>
      </c>
      <c r="J160" s="86"/>
      <c r="K160" s="86">
        <v>297881</v>
      </c>
      <c r="L160" s="86">
        <v>0</v>
      </c>
      <c r="M160" s="86">
        <v>590878</v>
      </c>
      <c r="N160" s="86">
        <v>24022</v>
      </c>
      <c r="O160" s="86">
        <v>912781</v>
      </c>
      <c r="P160" s="86"/>
      <c r="Q160" s="86">
        <v>27241</v>
      </c>
      <c r="R160" s="86"/>
      <c r="S160" s="86">
        <v>5739</v>
      </c>
      <c r="T160" s="86"/>
      <c r="U160" s="86">
        <v>32980</v>
      </c>
      <c r="V160" s="2"/>
    </row>
    <row r="161" spans="1:22" x14ac:dyDescent="0.25">
      <c r="A161" s="62">
        <v>301</v>
      </c>
      <c r="B161" s="63" t="s">
        <v>172</v>
      </c>
      <c r="C161" s="85">
        <v>4.9425088765430846E-3</v>
      </c>
      <c r="D161" s="16">
        <v>4970387</v>
      </c>
      <c r="E161" s="86">
        <v>0</v>
      </c>
      <c r="F161" s="86">
        <v>0</v>
      </c>
      <c r="G161" s="86">
        <v>0</v>
      </c>
      <c r="H161" s="86">
        <v>0</v>
      </c>
      <c r="I161" s="86">
        <v>0</v>
      </c>
      <c r="J161" s="86"/>
      <c r="K161" s="86">
        <v>1002173</v>
      </c>
      <c r="L161" s="86">
        <v>0</v>
      </c>
      <c r="M161" s="86">
        <v>1987917</v>
      </c>
      <c r="N161" s="86">
        <v>76907</v>
      </c>
      <c r="O161" s="86">
        <v>3066997</v>
      </c>
      <c r="P161" s="86"/>
      <c r="Q161" s="86">
        <v>91648</v>
      </c>
      <c r="R161" s="86"/>
      <c r="S161" s="86">
        <v>-15064</v>
      </c>
      <c r="T161" s="86"/>
      <c r="U161" s="86">
        <v>76584</v>
      </c>
      <c r="V161" s="2"/>
    </row>
    <row r="162" spans="1:22" x14ac:dyDescent="0.25">
      <c r="A162" s="62">
        <v>305</v>
      </c>
      <c r="B162" s="63" t="s">
        <v>173</v>
      </c>
      <c r="C162" s="85">
        <v>0</v>
      </c>
      <c r="D162" s="16">
        <v>0</v>
      </c>
      <c r="E162" s="86">
        <v>0</v>
      </c>
      <c r="F162" s="86">
        <v>0</v>
      </c>
      <c r="G162" s="86">
        <v>0</v>
      </c>
      <c r="H162" s="86">
        <v>0</v>
      </c>
      <c r="I162" s="86">
        <v>0</v>
      </c>
      <c r="J162" s="86"/>
      <c r="K162" s="86">
        <v>0</v>
      </c>
      <c r="L162" s="86">
        <v>0</v>
      </c>
      <c r="M162" s="86">
        <v>0</v>
      </c>
      <c r="N162" s="86">
        <v>0</v>
      </c>
      <c r="O162" s="86">
        <v>0</v>
      </c>
      <c r="P162" s="86"/>
      <c r="Q162" s="86">
        <v>0</v>
      </c>
      <c r="R162" s="86"/>
      <c r="S162" s="86">
        <v>0</v>
      </c>
      <c r="T162" s="86"/>
      <c r="U162" s="86">
        <v>0</v>
      </c>
      <c r="V162" s="2"/>
    </row>
    <row r="163" spans="1:22" x14ac:dyDescent="0.25">
      <c r="A163" s="62">
        <v>310</v>
      </c>
      <c r="B163" s="63" t="s">
        <v>174</v>
      </c>
      <c r="C163" s="85">
        <v>1.2969178431939006E-3</v>
      </c>
      <c r="D163" s="16">
        <v>1304233</v>
      </c>
      <c r="E163" s="86">
        <v>0</v>
      </c>
      <c r="F163" s="86">
        <v>0</v>
      </c>
      <c r="G163" s="86">
        <v>0</v>
      </c>
      <c r="H163" s="86">
        <v>227568</v>
      </c>
      <c r="I163" s="86">
        <v>227568</v>
      </c>
      <c r="J163" s="86"/>
      <c r="K163" s="86">
        <v>262971</v>
      </c>
      <c r="L163" s="86">
        <v>0</v>
      </c>
      <c r="M163" s="86">
        <v>521631</v>
      </c>
      <c r="N163" s="86">
        <v>0</v>
      </c>
      <c r="O163" s="86">
        <v>784602</v>
      </c>
      <c r="P163" s="86"/>
      <c r="Q163" s="86">
        <v>24049</v>
      </c>
      <c r="R163" s="86"/>
      <c r="S163" s="86">
        <v>46438</v>
      </c>
      <c r="T163" s="86"/>
      <c r="U163" s="86">
        <v>70487</v>
      </c>
      <c r="V163" s="2"/>
    </row>
    <row r="164" spans="1:22" x14ac:dyDescent="0.25">
      <c r="A164" s="62">
        <v>311</v>
      </c>
      <c r="B164" s="63" t="s">
        <v>175</v>
      </c>
      <c r="C164" s="85">
        <v>0</v>
      </c>
      <c r="D164" s="16">
        <v>0</v>
      </c>
      <c r="E164" s="86">
        <v>0</v>
      </c>
      <c r="F164" s="86">
        <v>0</v>
      </c>
      <c r="G164" s="86">
        <v>0</v>
      </c>
      <c r="H164" s="86">
        <v>0</v>
      </c>
      <c r="I164" s="86">
        <v>0</v>
      </c>
      <c r="J164" s="86"/>
      <c r="K164" s="86">
        <v>0</v>
      </c>
      <c r="L164" s="86">
        <v>0</v>
      </c>
      <c r="M164" s="86">
        <v>0</v>
      </c>
      <c r="N164" s="86">
        <v>0</v>
      </c>
      <c r="O164" s="86">
        <v>0</v>
      </c>
      <c r="P164" s="86"/>
      <c r="Q164" s="86">
        <v>0</v>
      </c>
      <c r="R164" s="86"/>
      <c r="S164" s="86">
        <v>0</v>
      </c>
      <c r="T164" s="86"/>
      <c r="U164" s="86">
        <v>0</v>
      </c>
      <c r="V164" s="2"/>
    </row>
    <row r="165" spans="1:22" x14ac:dyDescent="0.25">
      <c r="A165" s="62">
        <v>319</v>
      </c>
      <c r="B165" s="63" t="s">
        <v>176</v>
      </c>
      <c r="C165" s="85">
        <v>0</v>
      </c>
      <c r="D165" s="16">
        <v>0</v>
      </c>
      <c r="E165" s="86">
        <v>0</v>
      </c>
      <c r="F165" s="86">
        <v>0</v>
      </c>
      <c r="G165" s="86">
        <v>0</v>
      </c>
      <c r="H165" s="86">
        <v>0</v>
      </c>
      <c r="I165" s="86">
        <v>0</v>
      </c>
      <c r="J165" s="86"/>
      <c r="K165" s="86">
        <v>0</v>
      </c>
      <c r="L165" s="86">
        <v>0</v>
      </c>
      <c r="M165" s="86">
        <v>0</v>
      </c>
      <c r="N165" s="86">
        <v>0</v>
      </c>
      <c r="O165" s="86">
        <v>0</v>
      </c>
      <c r="P165" s="86"/>
      <c r="Q165" s="86">
        <v>0</v>
      </c>
      <c r="R165" s="86"/>
      <c r="S165" s="86">
        <v>0</v>
      </c>
      <c r="T165" s="86"/>
      <c r="U165" s="86">
        <v>0</v>
      </c>
      <c r="V165" s="2"/>
    </row>
    <row r="166" spans="1:22" x14ac:dyDescent="0.25">
      <c r="A166" s="62">
        <v>320</v>
      </c>
      <c r="B166" s="63" t="s">
        <v>177</v>
      </c>
      <c r="C166" s="85">
        <v>7.848843767102458E-4</v>
      </c>
      <c r="D166" s="16">
        <v>789312</v>
      </c>
      <c r="E166" s="86">
        <v>0</v>
      </c>
      <c r="F166" s="86">
        <v>0</v>
      </c>
      <c r="G166" s="86">
        <v>0</v>
      </c>
      <c r="H166" s="86">
        <v>70996</v>
      </c>
      <c r="I166" s="86">
        <v>70996</v>
      </c>
      <c r="J166" s="86"/>
      <c r="K166" s="86">
        <v>159148</v>
      </c>
      <c r="L166" s="86">
        <v>0</v>
      </c>
      <c r="M166" s="86">
        <v>315687</v>
      </c>
      <c r="N166" s="86">
        <v>3507</v>
      </c>
      <c r="O166" s="86">
        <v>478342</v>
      </c>
      <c r="P166" s="86"/>
      <c r="Q166" s="86">
        <v>14554</v>
      </c>
      <c r="R166" s="86"/>
      <c r="S166" s="86">
        <v>12887</v>
      </c>
      <c r="T166" s="86"/>
      <c r="U166" s="86">
        <v>27441</v>
      </c>
      <c r="V166" s="2"/>
    </row>
    <row r="167" spans="1:22" x14ac:dyDescent="0.25">
      <c r="A167" s="62">
        <v>325</v>
      </c>
      <c r="B167" s="63" t="s">
        <v>178</v>
      </c>
      <c r="C167" s="85">
        <v>0</v>
      </c>
      <c r="D167" s="16">
        <v>0</v>
      </c>
      <c r="E167" s="86">
        <v>0</v>
      </c>
      <c r="F167" s="86">
        <v>0</v>
      </c>
      <c r="G167" s="86">
        <v>0</v>
      </c>
      <c r="H167" s="86">
        <v>0</v>
      </c>
      <c r="I167" s="86">
        <v>0</v>
      </c>
      <c r="J167" s="86"/>
      <c r="K167" s="86">
        <v>0</v>
      </c>
      <c r="L167" s="86">
        <v>0</v>
      </c>
      <c r="M167" s="86">
        <v>0</v>
      </c>
      <c r="N167" s="86">
        <v>0</v>
      </c>
      <c r="O167" s="86">
        <v>0</v>
      </c>
      <c r="P167" s="86"/>
      <c r="Q167" s="86">
        <v>0</v>
      </c>
      <c r="R167" s="86"/>
      <c r="S167" s="86">
        <v>0</v>
      </c>
      <c r="T167" s="86"/>
      <c r="U167" s="86">
        <v>0</v>
      </c>
      <c r="V167" s="2"/>
    </row>
    <row r="168" spans="1:22" x14ac:dyDescent="0.25">
      <c r="A168" s="62">
        <v>326</v>
      </c>
      <c r="B168" s="63" t="s">
        <v>179</v>
      </c>
      <c r="C168" s="85">
        <v>0</v>
      </c>
      <c r="D168" s="16">
        <v>0</v>
      </c>
      <c r="E168" s="86">
        <v>0</v>
      </c>
      <c r="F168" s="86">
        <v>0</v>
      </c>
      <c r="G168" s="86">
        <v>0</v>
      </c>
      <c r="H168" s="86">
        <v>0</v>
      </c>
      <c r="I168" s="86">
        <v>0</v>
      </c>
      <c r="J168" s="86"/>
      <c r="K168" s="86">
        <v>0</v>
      </c>
      <c r="L168" s="86">
        <v>0</v>
      </c>
      <c r="M168" s="86">
        <v>0</v>
      </c>
      <c r="N168" s="86">
        <v>0</v>
      </c>
      <c r="O168" s="86">
        <v>0</v>
      </c>
      <c r="P168" s="86"/>
      <c r="Q168" s="86">
        <v>0</v>
      </c>
      <c r="R168" s="86"/>
      <c r="S168" s="86">
        <v>0</v>
      </c>
      <c r="T168" s="86"/>
      <c r="U168" s="86">
        <v>0</v>
      </c>
      <c r="V168" s="2"/>
    </row>
    <row r="169" spans="1:22" x14ac:dyDescent="0.25">
      <c r="A169" s="62">
        <v>330</v>
      </c>
      <c r="B169" s="63" t="s">
        <v>180</v>
      </c>
      <c r="C169" s="85">
        <v>3.0890752373943701E-6</v>
      </c>
      <c r="D169" s="16">
        <v>3106</v>
      </c>
      <c r="E169" s="86">
        <v>0</v>
      </c>
      <c r="F169" s="86">
        <v>0</v>
      </c>
      <c r="G169" s="86">
        <v>0</v>
      </c>
      <c r="H169" s="86">
        <v>75</v>
      </c>
      <c r="I169" s="86">
        <v>75</v>
      </c>
      <c r="J169" s="86"/>
      <c r="K169" s="86">
        <v>626</v>
      </c>
      <c r="L169" s="86">
        <v>0</v>
      </c>
      <c r="M169" s="86">
        <v>1242</v>
      </c>
      <c r="N169" s="86">
        <v>12604</v>
      </c>
      <c r="O169" s="86">
        <v>14472</v>
      </c>
      <c r="P169" s="86"/>
      <c r="Q169" s="86">
        <v>57</v>
      </c>
      <c r="R169" s="86"/>
      <c r="S169" s="86">
        <v>-2411</v>
      </c>
      <c r="T169" s="86"/>
      <c r="U169" s="86">
        <v>-2354</v>
      </c>
      <c r="V169" s="2"/>
    </row>
    <row r="170" spans="1:22" x14ac:dyDescent="0.25">
      <c r="A170" s="62">
        <v>350</v>
      </c>
      <c r="B170" s="63" t="s">
        <v>181</v>
      </c>
      <c r="C170" s="85">
        <v>3.1810749946077453E-4</v>
      </c>
      <c r="D170" s="16">
        <v>319902</v>
      </c>
      <c r="E170" s="86">
        <v>0</v>
      </c>
      <c r="F170" s="86">
        <v>0</v>
      </c>
      <c r="G170" s="86">
        <v>0</v>
      </c>
      <c r="H170" s="86">
        <v>34404</v>
      </c>
      <c r="I170" s="86">
        <v>34404</v>
      </c>
      <c r="J170" s="86"/>
      <c r="K170" s="86">
        <v>64501</v>
      </c>
      <c r="L170" s="86">
        <v>0</v>
      </c>
      <c r="M170" s="86">
        <v>127945</v>
      </c>
      <c r="N170" s="86">
        <v>0</v>
      </c>
      <c r="O170" s="86">
        <v>192446</v>
      </c>
      <c r="P170" s="86"/>
      <c r="Q170" s="86">
        <v>5899</v>
      </c>
      <c r="R170" s="86"/>
      <c r="S170" s="86">
        <v>7578</v>
      </c>
      <c r="T170" s="86"/>
      <c r="U170" s="86">
        <v>13477</v>
      </c>
      <c r="V170" s="2"/>
    </row>
    <row r="171" spans="1:22" x14ac:dyDescent="0.25">
      <c r="A171" s="62">
        <v>360</v>
      </c>
      <c r="B171" s="63" t="s">
        <v>182</v>
      </c>
      <c r="C171" s="85">
        <v>3.0135517279381659E-4</v>
      </c>
      <c r="D171" s="16">
        <v>303055</v>
      </c>
      <c r="E171" s="86">
        <v>0</v>
      </c>
      <c r="F171" s="86">
        <v>0</v>
      </c>
      <c r="G171" s="86">
        <v>0</v>
      </c>
      <c r="H171" s="86">
        <v>107814</v>
      </c>
      <c r="I171" s="86">
        <v>107814</v>
      </c>
      <c r="J171" s="86"/>
      <c r="K171" s="86">
        <v>61105</v>
      </c>
      <c r="L171" s="86">
        <v>0</v>
      </c>
      <c r="M171" s="86">
        <v>121207</v>
      </c>
      <c r="N171" s="86">
        <v>326</v>
      </c>
      <c r="O171" s="86">
        <v>182638</v>
      </c>
      <c r="P171" s="86"/>
      <c r="Q171" s="86">
        <v>5588</v>
      </c>
      <c r="R171" s="86"/>
      <c r="S171" s="86">
        <v>20700</v>
      </c>
      <c r="T171" s="86"/>
      <c r="U171" s="86">
        <v>26288</v>
      </c>
      <c r="V171" s="2"/>
    </row>
    <row r="172" spans="1:22" x14ac:dyDescent="0.25">
      <c r="A172" s="62">
        <v>400</v>
      </c>
      <c r="B172" s="63" t="s">
        <v>183</v>
      </c>
      <c r="C172" s="85">
        <v>5.9295909691502188E-5</v>
      </c>
      <c r="D172" s="16">
        <v>59630</v>
      </c>
      <c r="E172" s="86">
        <v>0</v>
      </c>
      <c r="F172" s="86">
        <v>0</v>
      </c>
      <c r="G172" s="86">
        <v>0</v>
      </c>
      <c r="H172" s="86">
        <v>71918</v>
      </c>
      <c r="I172" s="86">
        <v>71918</v>
      </c>
      <c r="J172" s="86"/>
      <c r="K172" s="86">
        <v>12023</v>
      </c>
      <c r="L172" s="86">
        <v>0</v>
      </c>
      <c r="M172" s="86">
        <v>23849</v>
      </c>
      <c r="N172" s="86">
        <v>0</v>
      </c>
      <c r="O172" s="86">
        <v>35872</v>
      </c>
      <c r="P172" s="86"/>
      <c r="Q172" s="86">
        <v>1100</v>
      </c>
      <c r="R172" s="86"/>
      <c r="S172" s="86">
        <v>14978</v>
      </c>
      <c r="T172" s="86"/>
      <c r="U172" s="86">
        <v>16078</v>
      </c>
      <c r="V172" s="2"/>
    </row>
    <row r="173" spans="1:22" x14ac:dyDescent="0.25">
      <c r="A173" s="62">
        <v>402</v>
      </c>
      <c r="B173" s="63" t="s">
        <v>184</v>
      </c>
      <c r="C173" s="85">
        <v>1.6989834167521981E-3</v>
      </c>
      <c r="D173" s="16">
        <v>1708567</v>
      </c>
      <c r="E173" s="86">
        <v>0</v>
      </c>
      <c r="F173" s="86">
        <v>0</v>
      </c>
      <c r="G173" s="86">
        <v>0</v>
      </c>
      <c r="H173" s="86">
        <v>0</v>
      </c>
      <c r="I173" s="86">
        <v>0</v>
      </c>
      <c r="J173" s="86"/>
      <c r="K173" s="86">
        <v>344496</v>
      </c>
      <c r="L173" s="86">
        <v>0</v>
      </c>
      <c r="M173" s="86">
        <v>683345</v>
      </c>
      <c r="N173" s="86">
        <v>92805</v>
      </c>
      <c r="O173" s="86">
        <v>1120646</v>
      </c>
      <c r="P173" s="86"/>
      <c r="Q173" s="86">
        <v>31504</v>
      </c>
      <c r="R173" s="86"/>
      <c r="S173" s="86">
        <v>-19053</v>
      </c>
      <c r="T173" s="86"/>
      <c r="U173" s="86">
        <v>12451</v>
      </c>
      <c r="V173" s="2"/>
    </row>
    <row r="174" spans="1:22" x14ac:dyDescent="0.25">
      <c r="A174" s="62">
        <v>403</v>
      </c>
      <c r="B174" s="63" t="s">
        <v>185</v>
      </c>
      <c r="C174" s="85">
        <v>5.3614046451787925E-3</v>
      </c>
      <c r="D174" s="16">
        <v>5391646</v>
      </c>
      <c r="E174" s="86">
        <v>0</v>
      </c>
      <c r="F174" s="86">
        <v>0</v>
      </c>
      <c r="G174" s="86">
        <v>0</v>
      </c>
      <c r="H174" s="86">
        <v>245338</v>
      </c>
      <c r="I174" s="86">
        <v>245338</v>
      </c>
      <c r="J174" s="86"/>
      <c r="K174" s="86">
        <v>1087111</v>
      </c>
      <c r="L174" s="86">
        <v>0</v>
      </c>
      <c r="M174" s="86">
        <v>2156400</v>
      </c>
      <c r="N174" s="86">
        <v>0</v>
      </c>
      <c r="O174" s="86">
        <v>3243511</v>
      </c>
      <c r="P174" s="86"/>
      <c r="Q174" s="86">
        <v>99416</v>
      </c>
      <c r="R174" s="86"/>
      <c r="S174" s="86">
        <v>52667</v>
      </c>
      <c r="T174" s="86"/>
      <c r="U174" s="86">
        <v>152083</v>
      </c>
      <c r="V174" s="2"/>
    </row>
    <row r="175" spans="1:22" x14ac:dyDescent="0.25">
      <c r="A175" s="62">
        <v>405</v>
      </c>
      <c r="B175" s="63" t="s">
        <v>186</v>
      </c>
      <c r="C175" s="85">
        <v>3.0473094536060533E-5</v>
      </c>
      <c r="D175" s="16">
        <v>30645</v>
      </c>
      <c r="E175" s="86">
        <v>0</v>
      </c>
      <c r="F175" s="86">
        <v>0</v>
      </c>
      <c r="G175" s="86">
        <v>0</v>
      </c>
      <c r="H175" s="86">
        <v>12697</v>
      </c>
      <c r="I175" s="86">
        <v>12697</v>
      </c>
      <c r="J175" s="86"/>
      <c r="K175" s="86">
        <v>6179</v>
      </c>
      <c r="L175" s="86">
        <v>0</v>
      </c>
      <c r="M175" s="86">
        <v>12257</v>
      </c>
      <c r="N175" s="86">
        <v>7887</v>
      </c>
      <c r="O175" s="86">
        <v>26323</v>
      </c>
      <c r="P175" s="86"/>
      <c r="Q175" s="86">
        <v>565</v>
      </c>
      <c r="R175" s="86"/>
      <c r="S175" s="86">
        <v>667</v>
      </c>
      <c r="T175" s="86"/>
      <c r="U175" s="86">
        <v>1232</v>
      </c>
      <c r="V175" s="2"/>
    </row>
    <row r="176" spans="1:22" x14ac:dyDescent="0.25">
      <c r="A176" s="62">
        <v>407</v>
      </c>
      <c r="B176" s="63" t="s">
        <v>187</v>
      </c>
      <c r="C176" s="85">
        <v>3.3210877058116727E-5</v>
      </c>
      <c r="D176" s="16">
        <v>33398</v>
      </c>
      <c r="E176" s="86">
        <v>0</v>
      </c>
      <c r="F176" s="86">
        <v>0</v>
      </c>
      <c r="G176" s="86">
        <v>0</v>
      </c>
      <c r="H176" s="86">
        <v>0</v>
      </c>
      <c r="I176" s="86">
        <v>0</v>
      </c>
      <c r="J176" s="86"/>
      <c r="K176" s="86">
        <v>6734</v>
      </c>
      <c r="L176" s="86">
        <v>0</v>
      </c>
      <c r="M176" s="86">
        <v>13358</v>
      </c>
      <c r="N176" s="86">
        <v>24070</v>
      </c>
      <c r="O176" s="86">
        <v>44162</v>
      </c>
      <c r="P176" s="86"/>
      <c r="Q176" s="86">
        <v>616</v>
      </c>
      <c r="R176" s="86"/>
      <c r="S176" s="86">
        <v>-5164</v>
      </c>
      <c r="T176" s="86"/>
      <c r="U176" s="86">
        <v>-4548</v>
      </c>
      <c r="V176" s="2"/>
    </row>
    <row r="177" spans="1:22" x14ac:dyDescent="0.25">
      <c r="A177" s="62">
        <v>408</v>
      </c>
      <c r="B177" s="63" t="s">
        <v>188</v>
      </c>
      <c r="C177" s="85">
        <v>0</v>
      </c>
      <c r="D177" s="16">
        <v>0</v>
      </c>
      <c r="E177" s="86">
        <v>0</v>
      </c>
      <c r="F177" s="86">
        <v>0</v>
      </c>
      <c r="G177" s="86">
        <v>0</v>
      </c>
      <c r="H177" s="86">
        <v>0</v>
      </c>
      <c r="I177" s="86">
        <v>0</v>
      </c>
      <c r="J177" s="86"/>
      <c r="K177" s="86">
        <v>0</v>
      </c>
      <c r="L177" s="86">
        <v>0</v>
      </c>
      <c r="M177" s="86">
        <v>0</v>
      </c>
      <c r="N177" s="86">
        <v>0</v>
      </c>
      <c r="O177" s="86">
        <v>0</v>
      </c>
      <c r="P177" s="86"/>
      <c r="Q177" s="86">
        <v>0</v>
      </c>
      <c r="R177" s="86"/>
      <c r="S177" s="86">
        <v>0</v>
      </c>
      <c r="T177" s="86"/>
      <c r="U177" s="86">
        <v>0</v>
      </c>
      <c r="V177" s="2"/>
    </row>
    <row r="178" spans="1:22" x14ac:dyDescent="0.25">
      <c r="A178" s="62">
        <v>409</v>
      </c>
      <c r="B178" s="63" t="s">
        <v>189</v>
      </c>
      <c r="C178" s="85">
        <v>2.2341269886426217E-3</v>
      </c>
      <c r="D178" s="16">
        <v>2246729</v>
      </c>
      <c r="E178" s="86">
        <v>0</v>
      </c>
      <c r="F178" s="86">
        <v>0</v>
      </c>
      <c r="G178" s="86">
        <v>0</v>
      </c>
      <c r="H178" s="86">
        <v>0</v>
      </c>
      <c r="I178" s="86">
        <v>0</v>
      </c>
      <c r="J178" s="86"/>
      <c r="K178" s="86">
        <v>453005</v>
      </c>
      <c r="L178" s="86">
        <v>0</v>
      </c>
      <c r="M178" s="86">
        <v>898584</v>
      </c>
      <c r="N178" s="86">
        <v>139194</v>
      </c>
      <c r="O178" s="86">
        <v>1490783</v>
      </c>
      <c r="P178" s="86"/>
      <c r="Q178" s="86">
        <v>41427</v>
      </c>
      <c r="R178" s="86"/>
      <c r="S178" s="86">
        <v>-28751</v>
      </c>
      <c r="T178" s="86"/>
      <c r="U178" s="86">
        <v>12676</v>
      </c>
      <c r="V178" s="2"/>
    </row>
    <row r="179" spans="1:22" x14ac:dyDescent="0.25">
      <c r="A179" s="62">
        <v>411</v>
      </c>
      <c r="B179" s="63" t="s">
        <v>190</v>
      </c>
      <c r="C179" s="85">
        <v>2.8484742372514443E-3</v>
      </c>
      <c r="D179" s="16">
        <v>2864541</v>
      </c>
      <c r="E179" s="86">
        <v>0</v>
      </c>
      <c r="F179" s="86">
        <v>0</v>
      </c>
      <c r="G179" s="86">
        <v>0</v>
      </c>
      <c r="H179" s="86">
        <v>20518</v>
      </c>
      <c r="I179" s="86">
        <v>20518</v>
      </c>
      <c r="J179" s="86"/>
      <c r="K179" s="86">
        <v>577574</v>
      </c>
      <c r="L179" s="86">
        <v>0</v>
      </c>
      <c r="M179" s="86">
        <v>1145679</v>
      </c>
      <c r="N179" s="86">
        <v>69154</v>
      </c>
      <c r="O179" s="86">
        <v>1792407</v>
      </c>
      <c r="P179" s="86"/>
      <c r="Q179" s="86">
        <v>52819</v>
      </c>
      <c r="R179" s="86"/>
      <c r="S179" s="86">
        <v>-8692</v>
      </c>
      <c r="T179" s="86"/>
      <c r="U179" s="86">
        <v>44127</v>
      </c>
      <c r="V179" s="2"/>
    </row>
    <row r="180" spans="1:22" x14ac:dyDescent="0.25">
      <c r="A180" s="62">
        <v>413</v>
      </c>
      <c r="B180" s="63" t="s">
        <v>191</v>
      </c>
      <c r="C180" s="85">
        <v>1.0082631851185949E-4</v>
      </c>
      <c r="D180" s="16">
        <v>101395</v>
      </c>
      <c r="E180" s="86">
        <v>0</v>
      </c>
      <c r="F180" s="86">
        <v>0</v>
      </c>
      <c r="G180" s="86">
        <v>0</v>
      </c>
      <c r="H180" s="86">
        <v>13837</v>
      </c>
      <c r="I180" s="86">
        <v>13837</v>
      </c>
      <c r="J180" s="86"/>
      <c r="K180" s="86">
        <v>20444</v>
      </c>
      <c r="L180" s="86">
        <v>0</v>
      </c>
      <c r="M180" s="86">
        <v>40553</v>
      </c>
      <c r="N180" s="86">
        <v>0</v>
      </c>
      <c r="O180" s="86">
        <v>60997</v>
      </c>
      <c r="P180" s="86"/>
      <c r="Q180" s="86">
        <v>1870</v>
      </c>
      <c r="R180" s="86"/>
      <c r="S180" s="86">
        <v>2858</v>
      </c>
      <c r="T180" s="86"/>
      <c r="U180" s="86">
        <v>4728</v>
      </c>
      <c r="V180" s="2"/>
    </row>
    <row r="181" spans="1:22" x14ac:dyDescent="0.25">
      <c r="A181" s="62">
        <v>417</v>
      </c>
      <c r="B181" s="63" t="s">
        <v>192</v>
      </c>
      <c r="C181" s="85">
        <v>4.7863411247751042E-5</v>
      </c>
      <c r="D181" s="16">
        <v>48133</v>
      </c>
      <c r="E181" s="86">
        <v>0</v>
      </c>
      <c r="F181" s="86">
        <v>0</v>
      </c>
      <c r="G181" s="86">
        <v>0</v>
      </c>
      <c r="H181" s="86">
        <v>8177</v>
      </c>
      <c r="I181" s="86">
        <v>8177</v>
      </c>
      <c r="J181" s="86"/>
      <c r="K181" s="86">
        <v>9705</v>
      </c>
      <c r="L181" s="86">
        <v>0</v>
      </c>
      <c r="M181" s="86">
        <v>19251</v>
      </c>
      <c r="N181" s="86">
        <v>6192</v>
      </c>
      <c r="O181" s="86">
        <v>35148</v>
      </c>
      <c r="P181" s="86"/>
      <c r="Q181" s="86">
        <v>888</v>
      </c>
      <c r="R181" s="86"/>
      <c r="S181" s="86">
        <v>177</v>
      </c>
      <c r="T181" s="86"/>
      <c r="U181" s="86">
        <v>1065</v>
      </c>
      <c r="V181" s="2"/>
    </row>
    <row r="182" spans="1:22" x14ac:dyDescent="0.25">
      <c r="A182" s="62">
        <v>423</v>
      </c>
      <c r="B182" s="63" t="s">
        <v>193</v>
      </c>
      <c r="C182" s="85">
        <v>4.1066295396692646E-4</v>
      </c>
      <c r="D182" s="16">
        <v>412979</v>
      </c>
      <c r="E182" s="86">
        <v>0</v>
      </c>
      <c r="F182" s="86">
        <v>0</v>
      </c>
      <c r="G182" s="86">
        <v>0</v>
      </c>
      <c r="H182" s="86">
        <v>61667</v>
      </c>
      <c r="I182" s="86">
        <v>61667</v>
      </c>
      <c r="J182" s="86"/>
      <c r="K182" s="86">
        <v>83269</v>
      </c>
      <c r="L182" s="86">
        <v>0</v>
      </c>
      <c r="M182" s="86">
        <v>165172</v>
      </c>
      <c r="N182" s="86">
        <v>10906</v>
      </c>
      <c r="O182" s="86">
        <v>259347</v>
      </c>
      <c r="P182" s="86"/>
      <c r="Q182" s="86">
        <v>7615</v>
      </c>
      <c r="R182" s="86"/>
      <c r="S182" s="86">
        <v>9420</v>
      </c>
      <c r="T182" s="86"/>
      <c r="U182" s="86">
        <v>17035</v>
      </c>
      <c r="V182" s="2"/>
    </row>
    <row r="183" spans="1:22" x14ac:dyDescent="0.25">
      <c r="A183" s="62">
        <v>425</v>
      </c>
      <c r="B183" s="63" t="s">
        <v>194</v>
      </c>
      <c r="C183" s="85">
        <v>1.4116003144248545E-3</v>
      </c>
      <c r="D183" s="16">
        <v>1419562</v>
      </c>
      <c r="E183" s="86">
        <v>0</v>
      </c>
      <c r="F183" s="86">
        <v>0</v>
      </c>
      <c r="G183" s="86">
        <v>0</v>
      </c>
      <c r="H183" s="86">
        <v>293155</v>
      </c>
      <c r="I183" s="86">
        <v>293155</v>
      </c>
      <c r="J183" s="86"/>
      <c r="K183" s="86">
        <v>286225</v>
      </c>
      <c r="L183" s="86">
        <v>0</v>
      </c>
      <c r="M183" s="86">
        <v>567757</v>
      </c>
      <c r="N183" s="86">
        <v>0</v>
      </c>
      <c r="O183" s="86">
        <v>853982</v>
      </c>
      <c r="P183" s="86"/>
      <c r="Q183" s="86">
        <v>26175</v>
      </c>
      <c r="R183" s="86"/>
      <c r="S183" s="86">
        <v>58689</v>
      </c>
      <c r="T183" s="86"/>
      <c r="U183" s="86">
        <v>84864</v>
      </c>
      <c r="V183" s="2"/>
    </row>
    <row r="184" spans="1:22" x14ac:dyDescent="0.25">
      <c r="A184" s="62">
        <v>440</v>
      </c>
      <c r="B184" s="63" t="s">
        <v>195</v>
      </c>
      <c r="C184" s="85">
        <v>8.9925033055007503E-3</v>
      </c>
      <c r="D184" s="16">
        <v>9043225</v>
      </c>
      <c r="E184" s="86">
        <v>0</v>
      </c>
      <c r="F184" s="86">
        <v>0</v>
      </c>
      <c r="G184" s="86">
        <v>0</v>
      </c>
      <c r="H184" s="86">
        <v>0</v>
      </c>
      <c r="I184" s="86">
        <v>0</v>
      </c>
      <c r="J184" s="86"/>
      <c r="K184" s="86">
        <v>1823374</v>
      </c>
      <c r="L184" s="86">
        <v>0</v>
      </c>
      <c r="M184" s="86">
        <v>3616857</v>
      </c>
      <c r="N184" s="86">
        <v>215129</v>
      </c>
      <c r="O184" s="86">
        <v>5655360</v>
      </c>
      <c r="P184" s="86"/>
      <c r="Q184" s="86">
        <v>166747</v>
      </c>
      <c r="R184" s="86"/>
      <c r="S184" s="86">
        <v>-47666</v>
      </c>
      <c r="T184" s="86"/>
      <c r="U184" s="86">
        <v>119081</v>
      </c>
      <c r="V184" s="2"/>
    </row>
    <row r="185" spans="1:22" x14ac:dyDescent="0.25">
      <c r="A185" s="62">
        <v>450</v>
      </c>
      <c r="B185" s="63" t="s">
        <v>196</v>
      </c>
      <c r="C185" s="85">
        <v>0</v>
      </c>
      <c r="D185" s="16">
        <v>0</v>
      </c>
      <c r="E185" s="86">
        <v>0</v>
      </c>
      <c r="F185" s="86">
        <v>0</v>
      </c>
      <c r="G185" s="86">
        <v>0</v>
      </c>
      <c r="H185" s="86">
        <v>0</v>
      </c>
      <c r="I185" s="86">
        <v>0</v>
      </c>
      <c r="J185" s="86"/>
      <c r="K185" s="86">
        <v>0</v>
      </c>
      <c r="L185" s="86">
        <v>0</v>
      </c>
      <c r="M185" s="86">
        <v>0</v>
      </c>
      <c r="N185" s="86">
        <v>0</v>
      </c>
      <c r="O185" s="86">
        <v>0</v>
      </c>
      <c r="P185" s="86"/>
      <c r="Q185" s="86">
        <v>0</v>
      </c>
      <c r="R185" s="86"/>
      <c r="S185" s="86">
        <v>0</v>
      </c>
      <c r="T185" s="86"/>
      <c r="U185" s="86">
        <v>0</v>
      </c>
      <c r="V185" s="2"/>
    </row>
    <row r="186" spans="1:22" x14ac:dyDescent="0.25">
      <c r="A186" s="62">
        <v>451</v>
      </c>
      <c r="B186" s="63" t="s">
        <v>197</v>
      </c>
      <c r="C186" s="85">
        <v>0</v>
      </c>
      <c r="D186" s="16">
        <v>0</v>
      </c>
      <c r="E186" s="86">
        <v>0</v>
      </c>
      <c r="F186" s="86">
        <v>0</v>
      </c>
      <c r="G186" s="86">
        <v>0</v>
      </c>
      <c r="H186" s="86">
        <v>0</v>
      </c>
      <c r="I186" s="86">
        <v>0</v>
      </c>
      <c r="J186" s="86"/>
      <c r="K186" s="86">
        <v>0</v>
      </c>
      <c r="L186" s="86">
        <v>0</v>
      </c>
      <c r="M186" s="86">
        <v>0</v>
      </c>
      <c r="N186" s="86">
        <v>0</v>
      </c>
      <c r="O186" s="86">
        <v>0</v>
      </c>
      <c r="P186" s="86"/>
      <c r="Q186" s="86">
        <v>0</v>
      </c>
      <c r="R186" s="86"/>
      <c r="S186" s="86">
        <v>0</v>
      </c>
      <c r="T186" s="86"/>
      <c r="U186" s="86">
        <v>0</v>
      </c>
      <c r="V186" s="2"/>
    </row>
    <row r="187" spans="1:22" x14ac:dyDescent="0.25">
      <c r="A187" s="62">
        <v>452</v>
      </c>
      <c r="B187" s="63" t="s">
        <v>198</v>
      </c>
      <c r="C187" s="85">
        <v>0</v>
      </c>
      <c r="D187" s="16">
        <v>0</v>
      </c>
      <c r="E187" s="86">
        <v>0</v>
      </c>
      <c r="F187" s="86">
        <v>0</v>
      </c>
      <c r="G187" s="86">
        <v>0</v>
      </c>
      <c r="H187" s="86">
        <v>0</v>
      </c>
      <c r="I187" s="86">
        <v>0</v>
      </c>
      <c r="J187" s="86"/>
      <c r="K187" s="86">
        <v>0</v>
      </c>
      <c r="L187" s="86">
        <v>0</v>
      </c>
      <c r="M187" s="86">
        <v>0</v>
      </c>
      <c r="N187" s="86">
        <v>0</v>
      </c>
      <c r="O187" s="86">
        <v>0</v>
      </c>
      <c r="P187" s="86"/>
      <c r="Q187" s="86">
        <v>0</v>
      </c>
      <c r="R187" s="86"/>
      <c r="S187" s="86">
        <v>0</v>
      </c>
      <c r="T187" s="86"/>
      <c r="U187" s="86">
        <v>0</v>
      </c>
      <c r="V187" s="2"/>
    </row>
    <row r="188" spans="1:22" x14ac:dyDescent="0.25">
      <c r="A188" s="62">
        <v>453</v>
      </c>
      <c r="B188" s="63" t="s">
        <v>199</v>
      </c>
      <c r="C188" s="85">
        <v>0</v>
      </c>
      <c r="D188" s="16">
        <v>0</v>
      </c>
      <c r="E188" s="86">
        <v>0</v>
      </c>
      <c r="F188" s="86">
        <v>0</v>
      </c>
      <c r="G188" s="86">
        <v>0</v>
      </c>
      <c r="H188" s="86">
        <v>0</v>
      </c>
      <c r="I188" s="86">
        <v>0</v>
      </c>
      <c r="J188" s="86"/>
      <c r="K188" s="86">
        <v>0</v>
      </c>
      <c r="L188" s="86">
        <v>0</v>
      </c>
      <c r="M188" s="86">
        <v>0</v>
      </c>
      <c r="N188" s="86">
        <v>0</v>
      </c>
      <c r="O188" s="86">
        <v>0</v>
      </c>
      <c r="P188" s="86"/>
      <c r="Q188" s="86">
        <v>0</v>
      </c>
      <c r="R188" s="86"/>
      <c r="S188" s="86">
        <v>0</v>
      </c>
      <c r="T188" s="86"/>
      <c r="U188" s="86">
        <v>0</v>
      </c>
      <c r="V188" s="2"/>
    </row>
    <row r="189" spans="1:22" x14ac:dyDescent="0.25">
      <c r="A189" s="62">
        <v>454</v>
      </c>
      <c r="B189" s="63" t="s">
        <v>200</v>
      </c>
      <c r="C189" s="85">
        <v>3.7287465318980623E-5</v>
      </c>
      <c r="D189" s="16">
        <v>37498</v>
      </c>
      <c r="E189" s="86">
        <v>0</v>
      </c>
      <c r="F189" s="86">
        <v>0</v>
      </c>
      <c r="G189" s="86">
        <v>0</v>
      </c>
      <c r="H189" s="86">
        <v>17293</v>
      </c>
      <c r="I189" s="86">
        <v>17293</v>
      </c>
      <c r="J189" s="86"/>
      <c r="K189" s="86">
        <v>7561</v>
      </c>
      <c r="L189" s="86">
        <v>0</v>
      </c>
      <c r="M189" s="86">
        <v>14997</v>
      </c>
      <c r="N189" s="86">
        <v>0</v>
      </c>
      <c r="O189" s="86">
        <v>22558</v>
      </c>
      <c r="P189" s="86"/>
      <c r="Q189" s="86">
        <v>691</v>
      </c>
      <c r="R189" s="86"/>
      <c r="S189" s="86">
        <v>3337</v>
      </c>
      <c r="T189" s="86"/>
      <c r="U189" s="86">
        <v>4028</v>
      </c>
      <c r="V189" s="2"/>
    </row>
    <row r="190" spans="1:22" x14ac:dyDescent="0.25">
      <c r="A190" s="62">
        <v>501</v>
      </c>
      <c r="B190" s="63" t="s">
        <v>201</v>
      </c>
      <c r="C190" s="85">
        <v>9.0558419129972034E-2</v>
      </c>
      <c r="D190" s="16">
        <v>91069210</v>
      </c>
      <c r="E190" s="86">
        <v>0</v>
      </c>
      <c r="F190" s="86">
        <v>0</v>
      </c>
      <c r="G190" s="86">
        <v>0</v>
      </c>
      <c r="H190" s="86">
        <v>3829090</v>
      </c>
      <c r="I190" s="86">
        <v>3829090</v>
      </c>
      <c r="J190" s="86"/>
      <c r="K190" s="86">
        <v>18362174</v>
      </c>
      <c r="L190" s="86">
        <v>0</v>
      </c>
      <c r="M190" s="86">
        <v>36423322</v>
      </c>
      <c r="N190" s="86">
        <v>0</v>
      </c>
      <c r="O190" s="86">
        <v>54785496</v>
      </c>
      <c r="P190" s="86"/>
      <c r="Q190" s="86">
        <v>1679213</v>
      </c>
      <c r="R190" s="86"/>
      <c r="S190" s="86">
        <v>838186</v>
      </c>
      <c r="T190" s="86"/>
      <c r="U190" s="86">
        <v>2517399</v>
      </c>
      <c r="V190" s="2"/>
    </row>
    <row r="191" spans="1:22" x14ac:dyDescent="0.25">
      <c r="A191" s="62">
        <v>502</v>
      </c>
      <c r="B191" s="63" t="s">
        <v>202</v>
      </c>
      <c r="C191" s="85">
        <v>0</v>
      </c>
      <c r="D191" s="16">
        <v>0</v>
      </c>
      <c r="E191" s="86">
        <v>0</v>
      </c>
      <c r="F191" s="86">
        <v>0</v>
      </c>
      <c r="G191" s="86">
        <v>0</v>
      </c>
      <c r="H191" s="86">
        <v>0</v>
      </c>
      <c r="I191" s="86">
        <v>0</v>
      </c>
      <c r="J191" s="86"/>
      <c r="K191" s="86">
        <v>0</v>
      </c>
      <c r="L191" s="86">
        <v>0</v>
      </c>
      <c r="M191" s="86">
        <v>0</v>
      </c>
      <c r="N191" s="86">
        <v>0</v>
      </c>
      <c r="O191" s="86">
        <v>0</v>
      </c>
      <c r="P191" s="86"/>
      <c r="Q191" s="86">
        <v>0</v>
      </c>
      <c r="R191" s="86"/>
      <c r="S191" s="86">
        <v>0</v>
      </c>
      <c r="T191" s="86"/>
      <c r="U191" s="86">
        <v>0</v>
      </c>
      <c r="V191" s="2"/>
    </row>
    <row r="192" spans="1:22" x14ac:dyDescent="0.25">
      <c r="A192" s="62">
        <v>505</v>
      </c>
      <c r="B192" s="63" t="s">
        <v>203</v>
      </c>
      <c r="C192" s="85">
        <v>6.4998089507398225E-4</v>
      </c>
      <c r="D192" s="16">
        <v>653647</v>
      </c>
      <c r="E192" s="86">
        <v>0</v>
      </c>
      <c r="F192" s="86">
        <v>0</v>
      </c>
      <c r="G192" s="86">
        <v>0</v>
      </c>
      <c r="H192" s="86">
        <v>149705</v>
      </c>
      <c r="I192" s="86">
        <v>149705</v>
      </c>
      <c r="J192" s="86"/>
      <c r="K192" s="86">
        <v>131794</v>
      </c>
      <c r="L192" s="86">
        <v>0</v>
      </c>
      <c r="M192" s="86">
        <v>261428</v>
      </c>
      <c r="N192" s="86">
        <v>0</v>
      </c>
      <c r="O192" s="86">
        <v>393222</v>
      </c>
      <c r="P192" s="86"/>
      <c r="Q192" s="86">
        <v>12053</v>
      </c>
      <c r="R192" s="86"/>
      <c r="S192" s="86">
        <v>32061</v>
      </c>
      <c r="T192" s="86"/>
      <c r="U192" s="86">
        <v>44114</v>
      </c>
      <c r="V192" s="2"/>
    </row>
    <row r="193" spans="1:22" x14ac:dyDescent="0.25">
      <c r="A193" s="62">
        <v>506</v>
      </c>
      <c r="B193" s="63" t="s">
        <v>204</v>
      </c>
      <c r="C193" s="85">
        <v>2.538111990025821E-4</v>
      </c>
      <c r="D193" s="16">
        <v>255243</v>
      </c>
      <c r="E193" s="86">
        <v>0</v>
      </c>
      <c r="F193" s="86">
        <v>0</v>
      </c>
      <c r="G193" s="86">
        <v>0</v>
      </c>
      <c r="H193" s="86">
        <v>27832</v>
      </c>
      <c r="I193" s="86">
        <v>27832</v>
      </c>
      <c r="J193" s="86"/>
      <c r="K193" s="86">
        <v>51464</v>
      </c>
      <c r="L193" s="86">
        <v>0</v>
      </c>
      <c r="M193" s="86">
        <v>102085</v>
      </c>
      <c r="N193" s="86">
        <v>14232</v>
      </c>
      <c r="O193" s="86">
        <v>167781</v>
      </c>
      <c r="P193" s="86"/>
      <c r="Q193" s="86">
        <v>4706</v>
      </c>
      <c r="R193" s="86"/>
      <c r="S193" s="86">
        <v>3541</v>
      </c>
      <c r="T193" s="86"/>
      <c r="U193" s="86">
        <v>8247</v>
      </c>
      <c r="V193" s="2"/>
    </row>
    <row r="194" spans="1:22" x14ac:dyDescent="0.25">
      <c r="A194" s="62">
        <v>507</v>
      </c>
      <c r="B194" s="63" t="s">
        <v>205</v>
      </c>
      <c r="C194" s="85">
        <v>0</v>
      </c>
      <c r="D194" s="16">
        <v>0</v>
      </c>
      <c r="E194" s="86">
        <v>0</v>
      </c>
      <c r="F194" s="86">
        <v>0</v>
      </c>
      <c r="G194" s="86">
        <v>0</v>
      </c>
      <c r="H194" s="86">
        <v>0</v>
      </c>
      <c r="I194" s="86">
        <v>0</v>
      </c>
      <c r="J194" s="86"/>
      <c r="K194" s="86">
        <v>0</v>
      </c>
      <c r="L194" s="86">
        <v>0</v>
      </c>
      <c r="M194" s="86">
        <v>0</v>
      </c>
      <c r="N194" s="86">
        <v>0</v>
      </c>
      <c r="O194" s="86">
        <v>0</v>
      </c>
      <c r="P194" s="86"/>
      <c r="Q194" s="86">
        <v>0</v>
      </c>
      <c r="R194" s="86"/>
      <c r="S194" s="86">
        <v>0</v>
      </c>
      <c r="T194" s="86"/>
      <c r="U194" s="86">
        <v>0</v>
      </c>
      <c r="V194" s="2"/>
    </row>
    <row r="195" spans="1:22" x14ac:dyDescent="0.25">
      <c r="A195" s="62">
        <v>601</v>
      </c>
      <c r="B195" s="63" t="s">
        <v>206</v>
      </c>
      <c r="C195" s="85">
        <v>3.3772491465219601E-2</v>
      </c>
      <c r="D195" s="16">
        <v>33962985</v>
      </c>
      <c r="E195" s="86">
        <v>0</v>
      </c>
      <c r="F195" s="86">
        <v>0</v>
      </c>
      <c r="G195" s="86">
        <v>0</v>
      </c>
      <c r="H195" s="86">
        <v>0</v>
      </c>
      <c r="I195" s="86">
        <v>0</v>
      </c>
      <c r="J195" s="86"/>
      <c r="K195" s="86">
        <v>6847914</v>
      </c>
      <c r="L195" s="86">
        <v>0</v>
      </c>
      <c r="M195" s="86">
        <v>13583567</v>
      </c>
      <c r="N195" s="86">
        <v>895070</v>
      </c>
      <c r="O195" s="86">
        <v>21326551</v>
      </c>
      <c r="P195" s="86"/>
      <c r="Q195" s="86">
        <v>626239</v>
      </c>
      <c r="R195" s="86"/>
      <c r="S195" s="86">
        <v>-192630</v>
      </c>
      <c r="T195" s="86"/>
      <c r="U195" s="86">
        <v>433609</v>
      </c>
      <c r="V195" s="2"/>
    </row>
    <row r="196" spans="1:22" x14ac:dyDescent="0.25">
      <c r="A196" s="62">
        <v>602</v>
      </c>
      <c r="B196" s="63" t="s">
        <v>207</v>
      </c>
      <c r="C196" s="85">
        <v>4.6308945406721121E-3</v>
      </c>
      <c r="D196" s="16">
        <v>4657015</v>
      </c>
      <c r="E196" s="86">
        <v>0</v>
      </c>
      <c r="F196" s="86">
        <v>0</v>
      </c>
      <c r="G196" s="86">
        <v>0</v>
      </c>
      <c r="H196" s="86">
        <v>469429</v>
      </c>
      <c r="I196" s="86">
        <v>469429</v>
      </c>
      <c r="J196" s="86"/>
      <c r="K196" s="86">
        <v>938988</v>
      </c>
      <c r="L196" s="86">
        <v>0</v>
      </c>
      <c r="M196" s="86">
        <v>1862583</v>
      </c>
      <c r="N196" s="86">
        <v>0</v>
      </c>
      <c r="O196" s="86">
        <v>2801571</v>
      </c>
      <c r="P196" s="86"/>
      <c r="Q196" s="86">
        <v>85870</v>
      </c>
      <c r="R196" s="86"/>
      <c r="S196" s="86">
        <v>96201</v>
      </c>
      <c r="T196" s="86"/>
      <c r="U196" s="86">
        <v>182071</v>
      </c>
      <c r="V196" s="2"/>
    </row>
    <row r="197" spans="1:22" x14ac:dyDescent="0.25">
      <c r="A197" s="62">
        <v>606</v>
      </c>
      <c r="B197" s="63" t="s">
        <v>208</v>
      </c>
      <c r="C197" s="85">
        <v>1.0259959458626176E-4</v>
      </c>
      <c r="D197" s="16">
        <v>103178</v>
      </c>
      <c r="E197" s="86">
        <v>0</v>
      </c>
      <c r="F197" s="86">
        <v>0</v>
      </c>
      <c r="G197" s="86">
        <v>0</v>
      </c>
      <c r="H197" s="86">
        <v>22750</v>
      </c>
      <c r="I197" s="86">
        <v>22750</v>
      </c>
      <c r="J197" s="86"/>
      <c r="K197" s="86">
        <v>20804</v>
      </c>
      <c r="L197" s="86">
        <v>0</v>
      </c>
      <c r="M197" s="86">
        <v>41266</v>
      </c>
      <c r="N197" s="86">
        <v>16871</v>
      </c>
      <c r="O197" s="86">
        <v>78941</v>
      </c>
      <c r="P197" s="86"/>
      <c r="Q197" s="86">
        <v>1902</v>
      </c>
      <c r="R197" s="86"/>
      <c r="S197" s="86">
        <v>575</v>
      </c>
      <c r="T197" s="86"/>
      <c r="U197" s="86">
        <v>2477</v>
      </c>
      <c r="V197" s="2"/>
    </row>
    <row r="198" spans="1:22" x14ac:dyDescent="0.25">
      <c r="A198" s="62">
        <v>701</v>
      </c>
      <c r="B198" s="63" t="s">
        <v>209</v>
      </c>
      <c r="C198" s="85">
        <v>3.7675701285868847E-3</v>
      </c>
      <c r="D198" s="16">
        <v>3788821</v>
      </c>
      <c r="E198" s="86">
        <v>0</v>
      </c>
      <c r="F198" s="86">
        <v>0</v>
      </c>
      <c r="G198" s="86">
        <v>0</v>
      </c>
      <c r="H198" s="86">
        <v>320815</v>
      </c>
      <c r="I198" s="86">
        <v>320815</v>
      </c>
      <c r="J198" s="86"/>
      <c r="K198" s="86">
        <v>763935</v>
      </c>
      <c r="L198" s="86">
        <v>0</v>
      </c>
      <c r="M198" s="86">
        <v>1515347</v>
      </c>
      <c r="N198" s="86">
        <v>0</v>
      </c>
      <c r="O198" s="86">
        <v>2279282</v>
      </c>
      <c r="P198" s="86"/>
      <c r="Q198" s="86">
        <v>69862</v>
      </c>
      <c r="R198" s="86"/>
      <c r="S198" s="86">
        <v>67462</v>
      </c>
      <c r="T198" s="86"/>
      <c r="U198" s="86">
        <v>137324</v>
      </c>
      <c r="V198" s="2"/>
    </row>
    <row r="199" spans="1:22" x14ac:dyDescent="0.25">
      <c r="A199" s="62">
        <v>702</v>
      </c>
      <c r="B199" s="63" t="s">
        <v>210</v>
      </c>
      <c r="C199" s="85">
        <v>2.5889520982367905E-3</v>
      </c>
      <c r="D199" s="16">
        <v>2603555</v>
      </c>
      <c r="E199" s="86">
        <v>0</v>
      </c>
      <c r="F199" s="86">
        <v>0</v>
      </c>
      <c r="G199" s="86">
        <v>0</v>
      </c>
      <c r="H199" s="86">
        <v>222808</v>
      </c>
      <c r="I199" s="86">
        <v>222808</v>
      </c>
      <c r="J199" s="86"/>
      <c r="K199" s="86">
        <v>524952</v>
      </c>
      <c r="L199" s="86">
        <v>0</v>
      </c>
      <c r="M199" s="86">
        <v>1041297</v>
      </c>
      <c r="N199" s="86">
        <v>0</v>
      </c>
      <c r="O199" s="86">
        <v>1566249</v>
      </c>
      <c r="P199" s="86"/>
      <c r="Q199" s="86">
        <v>48007</v>
      </c>
      <c r="R199" s="86"/>
      <c r="S199" s="86">
        <v>48389</v>
      </c>
      <c r="T199" s="86"/>
      <c r="U199" s="86">
        <v>96396</v>
      </c>
      <c r="V199" s="2"/>
    </row>
    <row r="200" spans="1:22" x14ac:dyDescent="0.25">
      <c r="A200" s="62">
        <v>703</v>
      </c>
      <c r="B200" s="63" t="s">
        <v>211</v>
      </c>
      <c r="C200" s="85">
        <v>7.6507129059151264E-3</v>
      </c>
      <c r="D200" s="16">
        <v>7693867</v>
      </c>
      <c r="E200" s="86">
        <v>0</v>
      </c>
      <c r="F200" s="86">
        <v>0</v>
      </c>
      <c r="G200" s="86">
        <v>0</v>
      </c>
      <c r="H200" s="86">
        <v>0</v>
      </c>
      <c r="I200" s="86">
        <v>0</v>
      </c>
      <c r="J200" s="86"/>
      <c r="K200" s="86">
        <v>1551305</v>
      </c>
      <c r="L200" s="86">
        <v>0</v>
      </c>
      <c r="M200" s="86">
        <v>3077178</v>
      </c>
      <c r="N200" s="86">
        <v>564777</v>
      </c>
      <c r="O200" s="86">
        <v>5193260</v>
      </c>
      <c r="P200" s="86"/>
      <c r="Q200" s="86">
        <v>141866</v>
      </c>
      <c r="R200" s="86"/>
      <c r="S200" s="86">
        <v>-126279</v>
      </c>
      <c r="T200" s="86"/>
      <c r="U200" s="86">
        <v>15587</v>
      </c>
      <c r="V200" s="2"/>
    </row>
    <row r="201" spans="1:22" x14ac:dyDescent="0.25">
      <c r="A201" s="62">
        <v>704</v>
      </c>
      <c r="B201" s="63" t="s">
        <v>212</v>
      </c>
      <c r="C201" s="85">
        <v>6.6426081122223394E-3</v>
      </c>
      <c r="D201" s="16">
        <v>6680076</v>
      </c>
      <c r="E201" s="86">
        <v>0</v>
      </c>
      <c r="F201" s="86">
        <v>0</v>
      </c>
      <c r="G201" s="86">
        <v>0</v>
      </c>
      <c r="H201" s="86">
        <v>0</v>
      </c>
      <c r="I201" s="86">
        <v>0</v>
      </c>
      <c r="J201" s="86"/>
      <c r="K201" s="86">
        <v>1346895</v>
      </c>
      <c r="L201" s="86">
        <v>0</v>
      </c>
      <c r="M201" s="86">
        <v>2671710</v>
      </c>
      <c r="N201" s="86">
        <v>878737</v>
      </c>
      <c r="O201" s="86">
        <v>4897342</v>
      </c>
      <c r="P201" s="86"/>
      <c r="Q201" s="86">
        <v>123173</v>
      </c>
      <c r="R201" s="86"/>
      <c r="S201" s="86">
        <v>-190533</v>
      </c>
      <c r="T201" s="86"/>
      <c r="U201" s="86">
        <v>-67360</v>
      </c>
      <c r="V201" s="2"/>
    </row>
    <row r="202" spans="1:22" x14ac:dyDescent="0.25">
      <c r="A202" s="62">
        <v>705</v>
      </c>
      <c r="B202" s="63" t="s">
        <v>213</v>
      </c>
      <c r="C202" s="85">
        <v>5.2849493694020564E-3</v>
      </c>
      <c r="D202" s="16">
        <v>5314759</v>
      </c>
      <c r="E202" s="86">
        <v>0</v>
      </c>
      <c r="F202" s="86">
        <v>0</v>
      </c>
      <c r="G202" s="86">
        <v>0</v>
      </c>
      <c r="H202" s="86">
        <v>144031</v>
      </c>
      <c r="I202" s="86">
        <v>144031</v>
      </c>
      <c r="J202" s="86"/>
      <c r="K202" s="86">
        <v>1071608</v>
      </c>
      <c r="L202" s="86">
        <v>0</v>
      </c>
      <c r="M202" s="86">
        <v>2125649</v>
      </c>
      <c r="N202" s="86">
        <v>88933</v>
      </c>
      <c r="O202" s="86">
        <v>3286190</v>
      </c>
      <c r="P202" s="86"/>
      <c r="Q202" s="86">
        <v>97998</v>
      </c>
      <c r="R202" s="86"/>
      <c r="S202" s="86">
        <v>15378</v>
      </c>
      <c r="T202" s="86"/>
      <c r="U202" s="86">
        <v>113376</v>
      </c>
      <c r="V202" s="2"/>
    </row>
    <row r="203" spans="1:22" x14ac:dyDescent="0.25">
      <c r="A203" s="62">
        <v>706</v>
      </c>
      <c r="B203" s="63" t="s">
        <v>214</v>
      </c>
      <c r="C203" s="85">
        <v>6.8839807175233884E-3</v>
      </c>
      <c r="D203" s="16">
        <v>6922810</v>
      </c>
      <c r="E203" s="86">
        <v>0</v>
      </c>
      <c r="F203" s="86">
        <v>0</v>
      </c>
      <c r="G203" s="86">
        <v>0</v>
      </c>
      <c r="H203" s="86">
        <v>317026</v>
      </c>
      <c r="I203" s="86">
        <v>317026</v>
      </c>
      <c r="J203" s="86"/>
      <c r="K203" s="86">
        <v>1395838</v>
      </c>
      <c r="L203" s="86">
        <v>0</v>
      </c>
      <c r="M203" s="86">
        <v>2768792</v>
      </c>
      <c r="N203" s="86">
        <v>0</v>
      </c>
      <c r="O203" s="86">
        <v>4164630</v>
      </c>
      <c r="P203" s="86"/>
      <c r="Q203" s="86">
        <v>127649</v>
      </c>
      <c r="R203" s="86"/>
      <c r="S203" s="86">
        <v>71181</v>
      </c>
      <c r="T203" s="86"/>
      <c r="U203" s="86">
        <v>198830</v>
      </c>
      <c r="V203" s="2"/>
    </row>
    <row r="204" spans="1:22" x14ac:dyDescent="0.25">
      <c r="A204" s="62">
        <v>707</v>
      </c>
      <c r="B204" s="63" t="s">
        <v>215</v>
      </c>
      <c r="C204" s="85">
        <v>5.1236918551690255E-3</v>
      </c>
      <c r="D204" s="16">
        <v>5152592</v>
      </c>
      <c r="E204" s="86">
        <v>0</v>
      </c>
      <c r="F204" s="86">
        <v>0</v>
      </c>
      <c r="G204" s="86">
        <v>0</v>
      </c>
      <c r="H204" s="86">
        <v>0</v>
      </c>
      <c r="I204" s="86">
        <v>0</v>
      </c>
      <c r="J204" s="86"/>
      <c r="K204" s="86">
        <v>1038911</v>
      </c>
      <c r="L204" s="86">
        <v>0</v>
      </c>
      <c r="M204" s="86">
        <v>2060790</v>
      </c>
      <c r="N204" s="86">
        <v>4534929</v>
      </c>
      <c r="O204" s="86">
        <v>7634630</v>
      </c>
      <c r="P204" s="86"/>
      <c r="Q204" s="86">
        <v>95008</v>
      </c>
      <c r="R204" s="86"/>
      <c r="S204" s="86">
        <v>-951304</v>
      </c>
      <c r="T204" s="86"/>
      <c r="U204" s="86">
        <v>-856296</v>
      </c>
      <c r="V204" s="2"/>
    </row>
    <row r="205" spans="1:22" x14ac:dyDescent="0.25">
      <c r="A205" s="62">
        <v>708</v>
      </c>
      <c r="B205" s="63" t="s">
        <v>216</v>
      </c>
      <c r="C205" s="85">
        <v>1.2806884736925974E-3</v>
      </c>
      <c r="D205" s="16">
        <v>1287912</v>
      </c>
      <c r="E205" s="86">
        <v>0</v>
      </c>
      <c r="F205" s="86">
        <v>0</v>
      </c>
      <c r="G205" s="86">
        <v>0</v>
      </c>
      <c r="H205" s="86">
        <v>193045</v>
      </c>
      <c r="I205" s="86">
        <v>193045</v>
      </c>
      <c r="J205" s="86"/>
      <c r="K205" s="86">
        <v>259680</v>
      </c>
      <c r="L205" s="86">
        <v>0</v>
      </c>
      <c r="M205" s="86">
        <v>515103</v>
      </c>
      <c r="N205" s="86">
        <v>129585</v>
      </c>
      <c r="O205" s="86">
        <v>904368</v>
      </c>
      <c r="P205" s="86"/>
      <c r="Q205" s="86">
        <v>23748</v>
      </c>
      <c r="R205" s="86"/>
      <c r="S205" s="86">
        <v>7944</v>
      </c>
      <c r="T205" s="86"/>
      <c r="U205" s="86">
        <v>31692</v>
      </c>
      <c r="V205" s="2"/>
    </row>
    <row r="206" spans="1:22" x14ac:dyDescent="0.25">
      <c r="A206" s="62">
        <v>709</v>
      </c>
      <c r="B206" s="63" t="s">
        <v>217</v>
      </c>
      <c r="C206" s="85">
        <v>0</v>
      </c>
      <c r="D206" s="16">
        <v>0</v>
      </c>
      <c r="E206" s="86">
        <v>0</v>
      </c>
      <c r="F206" s="86">
        <v>0</v>
      </c>
      <c r="G206" s="86">
        <v>0</v>
      </c>
      <c r="H206" s="86">
        <v>0</v>
      </c>
      <c r="I206" s="86">
        <v>0</v>
      </c>
      <c r="J206" s="86"/>
      <c r="K206" s="86">
        <v>0</v>
      </c>
      <c r="L206" s="86">
        <v>0</v>
      </c>
      <c r="M206" s="86">
        <v>0</v>
      </c>
      <c r="N206" s="86">
        <v>0</v>
      </c>
      <c r="O206" s="86">
        <v>0</v>
      </c>
      <c r="P206" s="86"/>
      <c r="Q206" s="86">
        <v>0</v>
      </c>
      <c r="R206" s="86"/>
      <c r="S206" s="86">
        <v>0</v>
      </c>
      <c r="T206" s="86"/>
      <c r="U206" s="86">
        <v>0</v>
      </c>
      <c r="V206" s="2"/>
    </row>
    <row r="207" spans="1:22" x14ac:dyDescent="0.25">
      <c r="A207" s="62">
        <v>711</v>
      </c>
      <c r="B207" s="63" t="s">
        <v>218</v>
      </c>
      <c r="C207" s="85">
        <v>2.1932690797307202E-3</v>
      </c>
      <c r="D207" s="16">
        <v>2205640</v>
      </c>
      <c r="E207" s="86">
        <v>0</v>
      </c>
      <c r="F207" s="86">
        <v>0</v>
      </c>
      <c r="G207" s="86">
        <v>0</v>
      </c>
      <c r="H207" s="86">
        <v>336482</v>
      </c>
      <c r="I207" s="86">
        <v>336482</v>
      </c>
      <c r="J207" s="86"/>
      <c r="K207" s="86">
        <v>444720</v>
      </c>
      <c r="L207" s="86">
        <v>0</v>
      </c>
      <c r="M207" s="86">
        <v>882150</v>
      </c>
      <c r="N207" s="86">
        <v>0</v>
      </c>
      <c r="O207" s="86">
        <v>1326870</v>
      </c>
      <c r="P207" s="86"/>
      <c r="Q207" s="86">
        <v>40670</v>
      </c>
      <c r="R207" s="86"/>
      <c r="S207" s="86">
        <v>67382</v>
      </c>
      <c r="T207" s="86"/>
      <c r="U207" s="86">
        <v>108052</v>
      </c>
      <c r="V207" s="2"/>
    </row>
    <row r="208" spans="1:22" x14ac:dyDescent="0.25">
      <c r="A208" s="62">
        <v>716</v>
      </c>
      <c r="B208" s="63" t="s">
        <v>219</v>
      </c>
      <c r="C208" s="85">
        <v>2.6748736950933448E-3</v>
      </c>
      <c r="D208" s="16">
        <v>2689961</v>
      </c>
      <c r="E208" s="86">
        <v>0</v>
      </c>
      <c r="F208" s="86">
        <v>0</v>
      </c>
      <c r="G208" s="86">
        <v>0</v>
      </c>
      <c r="H208" s="86">
        <v>0</v>
      </c>
      <c r="I208" s="86">
        <v>0</v>
      </c>
      <c r="J208" s="86"/>
      <c r="K208" s="86">
        <v>542374</v>
      </c>
      <c r="L208" s="86">
        <v>0</v>
      </c>
      <c r="M208" s="86">
        <v>1075856</v>
      </c>
      <c r="N208" s="86">
        <v>251601</v>
      </c>
      <c r="O208" s="86">
        <v>1869831</v>
      </c>
      <c r="P208" s="86"/>
      <c r="Q208" s="86">
        <v>49600</v>
      </c>
      <c r="R208" s="86"/>
      <c r="S208" s="86">
        <v>-53124</v>
      </c>
      <c r="T208" s="86"/>
      <c r="U208" s="86">
        <v>-3524</v>
      </c>
      <c r="V208" s="2"/>
    </row>
    <row r="209" spans="1:22" x14ac:dyDescent="0.25">
      <c r="A209" s="62">
        <v>717</v>
      </c>
      <c r="B209" s="63" t="s">
        <v>220</v>
      </c>
      <c r="C209" s="85">
        <v>0</v>
      </c>
      <c r="D209" s="16">
        <v>0</v>
      </c>
      <c r="E209" s="86">
        <v>0</v>
      </c>
      <c r="F209" s="86">
        <v>0</v>
      </c>
      <c r="G209" s="86">
        <v>0</v>
      </c>
      <c r="H209" s="86">
        <v>0</v>
      </c>
      <c r="I209" s="86">
        <v>0</v>
      </c>
      <c r="J209" s="86"/>
      <c r="K209" s="86">
        <v>0</v>
      </c>
      <c r="L209" s="86">
        <v>0</v>
      </c>
      <c r="M209" s="86">
        <v>0</v>
      </c>
      <c r="N209" s="86">
        <v>0</v>
      </c>
      <c r="O209" s="86">
        <v>0</v>
      </c>
      <c r="P209" s="86"/>
      <c r="Q209" s="86">
        <v>0</v>
      </c>
      <c r="R209" s="86"/>
      <c r="S209" s="86">
        <v>0</v>
      </c>
      <c r="T209" s="86"/>
      <c r="U209" s="86">
        <v>0</v>
      </c>
      <c r="V209" s="2"/>
    </row>
    <row r="210" spans="1:22" x14ac:dyDescent="0.25">
      <c r="A210" s="62">
        <v>718</v>
      </c>
      <c r="B210" s="63" t="s">
        <v>221</v>
      </c>
      <c r="C210" s="85">
        <v>3.0208430427351093E-3</v>
      </c>
      <c r="D210" s="16">
        <v>3037882</v>
      </c>
      <c r="E210" s="86">
        <v>0</v>
      </c>
      <c r="F210" s="86">
        <v>0</v>
      </c>
      <c r="G210" s="86">
        <v>0</v>
      </c>
      <c r="H210" s="86">
        <v>73256</v>
      </c>
      <c r="I210" s="86">
        <v>73256</v>
      </c>
      <c r="J210" s="86"/>
      <c r="K210" s="86">
        <v>612524</v>
      </c>
      <c r="L210" s="86">
        <v>0</v>
      </c>
      <c r="M210" s="86">
        <v>1215007</v>
      </c>
      <c r="N210" s="86">
        <v>51899</v>
      </c>
      <c r="O210" s="86">
        <v>1879430</v>
      </c>
      <c r="P210" s="86"/>
      <c r="Q210" s="86">
        <v>56015</v>
      </c>
      <c r="R210" s="86"/>
      <c r="S210" s="86">
        <v>2400</v>
      </c>
      <c r="T210" s="86"/>
      <c r="U210" s="86">
        <v>58415</v>
      </c>
      <c r="V210" s="2"/>
    </row>
    <row r="211" spans="1:22" x14ac:dyDescent="0.25">
      <c r="A211" s="62">
        <v>719</v>
      </c>
      <c r="B211" s="63" t="s">
        <v>222</v>
      </c>
      <c r="C211" s="85">
        <v>0</v>
      </c>
      <c r="D211" s="16">
        <v>0</v>
      </c>
      <c r="E211" s="86">
        <v>0</v>
      </c>
      <c r="F211" s="86">
        <v>0</v>
      </c>
      <c r="G211" s="86">
        <v>0</v>
      </c>
      <c r="H211" s="86">
        <v>0</v>
      </c>
      <c r="I211" s="86">
        <v>0</v>
      </c>
      <c r="J211" s="86"/>
      <c r="K211" s="86">
        <v>0</v>
      </c>
      <c r="L211" s="86">
        <v>0</v>
      </c>
      <c r="M211" s="86">
        <v>0</v>
      </c>
      <c r="N211" s="86">
        <v>0</v>
      </c>
      <c r="O211" s="86">
        <v>0</v>
      </c>
      <c r="P211" s="86"/>
      <c r="Q211" s="86">
        <v>0</v>
      </c>
      <c r="R211" s="86"/>
      <c r="S211" s="86">
        <v>0</v>
      </c>
      <c r="T211" s="86"/>
      <c r="U211" s="86">
        <v>0</v>
      </c>
      <c r="V211" s="2"/>
    </row>
    <row r="212" spans="1:22" x14ac:dyDescent="0.25">
      <c r="A212" s="62">
        <v>720</v>
      </c>
      <c r="B212" s="63" t="s">
        <v>223</v>
      </c>
      <c r="C212" s="85">
        <v>4.7127899867609371E-3</v>
      </c>
      <c r="D212" s="16">
        <v>4739372</v>
      </c>
      <c r="E212" s="86">
        <v>0</v>
      </c>
      <c r="F212" s="86">
        <v>0</v>
      </c>
      <c r="G212" s="86">
        <v>0</v>
      </c>
      <c r="H212" s="86">
        <v>1181475</v>
      </c>
      <c r="I212" s="86">
        <v>1181475</v>
      </c>
      <c r="J212" s="86"/>
      <c r="K212" s="86">
        <v>955594</v>
      </c>
      <c r="L212" s="86">
        <v>0</v>
      </c>
      <c r="M212" s="86">
        <v>1895522</v>
      </c>
      <c r="N212" s="86">
        <v>0</v>
      </c>
      <c r="O212" s="86">
        <v>2851116</v>
      </c>
      <c r="P212" s="86"/>
      <c r="Q212" s="86">
        <v>87389</v>
      </c>
      <c r="R212" s="86"/>
      <c r="S212" s="86">
        <v>247837</v>
      </c>
      <c r="T212" s="86"/>
      <c r="U212" s="86">
        <v>335226</v>
      </c>
      <c r="V212" s="2"/>
    </row>
    <row r="213" spans="1:22" x14ac:dyDescent="0.25">
      <c r="A213" s="62">
        <v>721</v>
      </c>
      <c r="B213" s="63" t="s">
        <v>224</v>
      </c>
      <c r="C213" s="85">
        <v>0</v>
      </c>
      <c r="D213" s="16">
        <v>0</v>
      </c>
      <c r="E213" s="86">
        <v>0</v>
      </c>
      <c r="F213" s="86">
        <v>0</v>
      </c>
      <c r="G213" s="86">
        <v>0</v>
      </c>
      <c r="H213" s="86">
        <v>0</v>
      </c>
      <c r="I213" s="86">
        <v>0</v>
      </c>
      <c r="J213" s="86"/>
      <c r="K213" s="86">
        <v>0</v>
      </c>
      <c r="L213" s="86">
        <v>0</v>
      </c>
      <c r="M213" s="86">
        <v>0</v>
      </c>
      <c r="N213" s="86">
        <v>0</v>
      </c>
      <c r="O213" s="86">
        <v>0</v>
      </c>
      <c r="P213" s="86"/>
      <c r="Q213" s="86">
        <v>0</v>
      </c>
      <c r="R213" s="86"/>
      <c r="S213" s="86">
        <v>0</v>
      </c>
      <c r="T213" s="86"/>
      <c r="U213" s="86">
        <v>0</v>
      </c>
      <c r="V213" s="2"/>
    </row>
    <row r="214" spans="1:22" x14ac:dyDescent="0.25">
      <c r="A214" s="62">
        <v>722</v>
      </c>
      <c r="B214" s="63" t="s">
        <v>225</v>
      </c>
      <c r="C214" s="85">
        <v>0</v>
      </c>
      <c r="D214" s="16">
        <v>0</v>
      </c>
      <c r="E214" s="86">
        <v>0</v>
      </c>
      <c r="F214" s="86">
        <v>0</v>
      </c>
      <c r="G214" s="86">
        <v>0</v>
      </c>
      <c r="H214" s="86">
        <v>0</v>
      </c>
      <c r="I214" s="86">
        <v>0</v>
      </c>
      <c r="J214" s="86"/>
      <c r="K214" s="86">
        <v>0</v>
      </c>
      <c r="L214" s="86">
        <v>0</v>
      </c>
      <c r="M214" s="86">
        <v>0</v>
      </c>
      <c r="N214" s="86">
        <v>0</v>
      </c>
      <c r="O214" s="86">
        <v>0</v>
      </c>
      <c r="P214" s="86"/>
      <c r="Q214" s="86">
        <v>0</v>
      </c>
      <c r="R214" s="86"/>
      <c r="S214" s="86">
        <v>0</v>
      </c>
      <c r="T214" s="86"/>
      <c r="U214" s="86">
        <v>0</v>
      </c>
      <c r="V214" s="2"/>
    </row>
    <row r="215" spans="1:22" x14ac:dyDescent="0.25">
      <c r="A215" s="62">
        <v>723</v>
      </c>
      <c r="B215" s="63" t="s">
        <v>226</v>
      </c>
      <c r="C215" s="85">
        <v>2.7202046132647787E-3</v>
      </c>
      <c r="D215" s="16">
        <v>2735548</v>
      </c>
      <c r="E215" s="86">
        <v>0</v>
      </c>
      <c r="F215" s="86">
        <v>0</v>
      </c>
      <c r="G215" s="86">
        <v>0</v>
      </c>
      <c r="H215" s="86">
        <v>0</v>
      </c>
      <c r="I215" s="86">
        <v>0</v>
      </c>
      <c r="J215" s="86"/>
      <c r="K215" s="86">
        <v>551565</v>
      </c>
      <c r="L215" s="86">
        <v>0</v>
      </c>
      <c r="M215" s="86">
        <v>1094088</v>
      </c>
      <c r="N215" s="86">
        <v>533420</v>
      </c>
      <c r="O215" s="86">
        <v>2179073</v>
      </c>
      <c r="P215" s="86"/>
      <c r="Q215" s="86">
        <v>50440</v>
      </c>
      <c r="R215" s="86"/>
      <c r="S215" s="86">
        <v>-107925</v>
      </c>
      <c r="T215" s="86"/>
      <c r="U215" s="86">
        <v>-57485</v>
      </c>
      <c r="V215" s="2"/>
    </row>
    <row r="216" spans="1:22" x14ac:dyDescent="0.25">
      <c r="A216" s="62">
        <v>724</v>
      </c>
      <c r="B216" s="63" t="s">
        <v>227</v>
      </c>
      <c r="C216" s="85">
        <v>2.5356688686478646E-3</v>
      </c>
      <c r="D216" s="16">
        <v>2549971</v>
      </c>
      <c r="E216" s="86">
        <v>0</v>
      </c>
      <c r="F216" s="86">
        <v>0</v>
      </c>
      <c r="G216" s="86">
        <v>0</v>
      </c>
      <c r="H216" s="86">
        <v>8208</v>
      </c>
      <c r="I216" s="86">
        <v>8208</v>
      </c>
      <c r="J216" s="86"/>
      <c r="K216" s="86">
        <v>514148</v>
      </c>
      <c r="L216" s="86">
        <v>0</v>
      </c>
      <c r="M216" s="86">
        <v>1019866</v>
      </c>
      <c r="N216" s="86">
        <v>98777</v>
      </c>
      <c r="O216" s="86">
        <v>1632791</v>
      </c>
      <c r="P216" s="86"/>
      <c r="Q216" s="86">
        <v>47019</v>
      </c>
      <c r="R216" s="86"/>
      <c r="S216" s="86">
        <v>-20717</v>
      </c>
      <c r="T216" s="86"/>
      <c r="U216" s="86">
        <v>26302</v>
      </c>
      <c r="V216" s="2"/>
    </row>
    <row r="217" spans="1:22" x14ac:dyDescent="0.25">
      <c r="A217" s="62">
        <v>725</v>
      </c>
      <c r="B217" s="63" t="s">
        <v>228</v>
      </c>
      <c r="C217" s="85">
        <v>4.5287559624704631E-6</v>
      </c>
      <c r="D217" s="16">
        <v>4554</v>
      </c>
      <c r="E217" s="86">
        <v>0</v>
      </c>
      <c r="F217" s="86">
        <v>0</v>
      </c>
      <c r="G217" s="86">
        <v>0</v>
      </c>
      <c r="H217" s="86">
        <v>0</v>
      </c>
      <c r="I217" s="86">
        <v>0</v>
      </c>
      <c r="J217" s="86"/>
      <c r="K217" s="86">
        <v>918</v>
      </c>
      <c r="L217" s="86">
        <v>0</v>
      </c>
      <c r="M217" s="86">
        <v>1822</v>
      </c>
      <c r="N217" s="86">
        <v>3281029</v>
      </c>
      <c r="O217" s="86">
        <v>3283769</v>
      </c>
      <c r="P217" s="86"/>
      <c r="Q217" s="86">
        <v>84</v>
      </c>
      <c r="R217" s="86"/>
      <c r="S217" s="86">
        <v>-707840</v>
      </c>
      <c r="T217" s="86"/>
      <c r="U217" s="86">
        <v>-707756</v>
      </c>
      <c r="V217" s="2"/>
    </row>
    <row r="218" spans="1:22" x14ac:dyDescent="0.25">
      <c r="A218" s="62">
        <v>726</v>
      </c>
      <c r="B218" s="63" t="s">
        <v>229</v>
      </c>
      <c r="C218" s="85">
        <v>0</v>
      </c>
      <c r="D218" s="16">
        <v>0</v>
      </c>
      <c r="E218" s="86">
        <v>0</v>
      </c>
      <c r="F218" s="86">
        <v>0</v>
      </c>
      <c r="G218" s="86">
        <v>0</v>
      </c>
      <c r="H218" s="86">
        <v>0</v>
      </c>
      <c r="I218" s="86">
        <v>0</v>
      </c>
      <c r="J218" s="86"/>
      <c r="K218" s="86">
        <v>0</v>
      </c>
      <c r="L218" s="86">
        <v>0</v>
      </c>
      <c r="M218" s="86">
        <v>0</v>
      </c>
      <c r="N218" s="86">
        <v>4411</v>
      </c>
      <c r="O218" s="86">
        <v>4411</v>
      </c>
      <c r="P218" s="86"/>
      <c r="Q218" s="86">
        <v>0</v>
      </c>
      <c r="R218" s="86"/>
      <c r="S218" s="86">
        <v>-995</v>
      </c>
      <c r="T218" s="86"/>
      <c r="U218" s="86">
        <v>-995</v>
      </c>
      <c r="V218" s="2"/>
    </row>
    <row r="219" spans="1:22" x14ac:dyDescent="0.25">
      <c r="A219" s="62">
        <v>728</v>
      </c>
      <c r="B219" s="63" t="s">
        <v>230</v>
      </c>
      <c r="C219" s="85">
        <v>3.2165122003101716E-3</v>
      </c>
      <c r="D219" s="16">
        <v>3234655</v>
      </c>
      <c r="E219" s="86">
        <v>0</v>
      </c>
      <c r="F219" s="86">
        <v>0</v>
      </c>
      <c r="G219" s="86">
        <v>0</v>
      </c>
      <c r="H219" s="86">
        <v>271603</v>
      </c>
      <c r="I219" s="86">
        <v>271603</v>
      </c>
      <c r="J219" s="86"/>
      <c r="K219" s="86">
        <v>652199</v>
      </c>
      <c r="L219" s="86">
        <v>0</v>
      </c>
      <c r="M219" s="86">
        <v>1293707</v>
      </c>
      <c r="N219" s="86">
        <v>93941</v>
      </c>
      <c r="O219" s="86">
        <v>2039847</v>
      </c>
      <c r="P219" s="86"/>
      <c r="Q219" s="86">
        <v>59643</v>
      </c>
      <c r="R219" s="86"/>
      <c r="S219" s="86">
        <v>31126</v>
      </c>
      <c r="T219" s="86"/>
      <c r="U219" s="86">
        <v>90769</v>
      </c>
      <c r="V219" s="2"/>
    </row>
    <row r="220" spans="1:22" x14ac:dyDescent="0.25">
      <c r="A220" s="62">
        <v>729</v>
      </c>
      <c r="B220" s="63" t="s">
        <v>231</v>
      </c>
      <c r="C220" s="85">
        <v>3.429751302861946E-3</v>
      </c>
      <c r="D220" s="16">
        <v>3449097</v>
      </c>
      <c r="E220" s="86">
        <v>0</v>
      </c>
      <c r="F220" s="86">
        <v>0</v>
      </c>
      <c r="G220" s="86">
        <v>0</v>
      </c>
      <c r="H220" s="86">
        <v>0</v>
      </c>
      <c r="I220" s="86">
        <v>0</v>
      </c>
      <c r="J220" s="86"/>
      <c r="K220" s="86">
        <v>695437</v>
      </c>
      <c r="L220" s="86">
        <v>0</v>
      </c>
      <c r="M220" s="86">
        <v>1379473</v>
      </c>
      <c r="N220" s="86">
        <v>144413</v>
      </c>
      <c r="O220" s="86">
        <v>2219323</v>
      </c>
      <c r="P220" s="86"/>
      <c r="Q220" s="86">
        <v>63597</v>
      </c>
      <c r="R220" s="86"/>
      <c r="S220" s="86">
        <v>-28219</v>
      </c>
      <c r="T220" s="86"/>
      <c r="U220" s="86">
        <v>35378</v>
      </c>
      <c r="V220" s="2"/>
    </row>
    <row r="221" spans="1:22" x14ac:dyDescent="0.25">
      <c r="A221" s="62">
        <v>730</v>
      </c>
      <c r="B221" s="63" t="s">
        <v>232</v>
      </c>
      <c r="C221" s="85">
        <v>0</v>
      </c>
      <c r="D221" s="16">
        <v>0</v>
      </c>
      <c r="E221" s="86">
        <v>0</v>
      </c>
      <c r="F221" s="86">
        <v>0</v>
      </c>
      <c r="G221" s="86">
        <v>0</v>
      </c>
      <c r="H221" s="86">
        <v>0</v>
      </c>
      <c r="I221" s="86">
        <v>0</v>
      </c>
      <c r="J221" s="86"/>
      <c r="K221" s="86">
        <v>0</v>
      </c>
      <c r="L221" s="86">
        <v>0</v>
      </c>
      <c r="M221" s="86">
        <v>0</v>
      </c>
      <c r="N221" s="86">
        <v>0</v>
      </c>
      <c r="O221" s="86">
        <v>0</v>
      </c>
      <c r="P221" s="86"/>
      <c r="Q221" s="86">
        <v>0</v>
      </c>
      <c r="R221" s="86"/>
      <c r="S221" s="86">
        <v>0</v>
      </c>
      <c r="T221" s="86"/>
      <c r="U221" s="86">
        <v>0</v>
      </c>
      <c r="V221" s="2"/>
    </row>
    <row r="222" spans="1:22" x14ac:dyDescent="0.25">
      <c r="A222" s="62">
        <v>731</v>
      </c>
      <c r="B222" s="63" t="s">
        <v>233</v>
      </c>
      <c r="C222" s="85">
        <v>0</v>
      </c>
      <c r="D222" s="16">
        <v>0</v>
      </c>
      <c r="E222" s="86">
        <v>0</v>
      </c>
      <c r="F222" s="86">
        <v>0</v>
      </c>
      <c r="G222" s="86">
        <v>0</v>
      </c>
      <c r="H222" s="86">
        <v>0</v>
      </c>
      <c r="I222" s="86">
        <v>0</v>
      </c>
      <c r="J222" s="86"/>
      <c r="K222" s="86">
        <v>0</v>
      </c>
      <c r="L222" s="86">
        <v>0</v>
      </c>
      <c r="M222" s="86">
        <v>0</v>
      </c>
      <c r="N222" s="86">
        <v>0</v>
      </c>
      <c r="O222" s="86">
        <v>0</v>
      </c>
      <c r="P222" s="86"/>
      <c r="Q222" s="86">
        <v>0</v>
      </c>
      <c r="R222" s="86"/>
      <c r="S222" s="86">
        <v>0</v>
      </c>
      <c r="T222" s="86"/>
      <c r="U222" s="86">
        <v>0</v>
      </c>
      <c r="V222" s="2"/>
    </row>
    <row r="223" spans="1:22" x14ac:dyDescent="0.25">
      <c r="A223" s="62">
        <v>733</v>
      </c>
      <c r="B223" s="63" t="s">
        <v>234</v>
      </c>
      <c r="C223" s="85">
        <v>3.3348005098660701E-3</v>
      </c>
      <c r="D223" s="16">
        <v>3353610</v>
      </c>
      <c r="E223" s="86">
        <v>0</v>
      </c>
      <c r="F223" s="86">
        <v>0</v>
      </c>
      <c r="G223" s="86">
        <v>0</v>
      </c>
      <c r="H223" s="86">
        <v>28006</v>
      </c>
      <c r="I223" s="86">
        <v>28006</v>
      </c>
      <c r="J223" s="86"/>
      <c r="K223" s="86">
        <v>676184</v>
      </c>
      <c r="L223" s="86">
        <v>0</v>
      </c>
      <c r="M223" s="86">
        <v>1341284</v>
      </c>
      <c r="N223" s="86">
        <v>341887</v>
      </c>
      <c r="O223" s="86">
        <v>2359355</v>
      </c>
      <c r="P223" s="86"/>
      <c r="Q223" s="86">
        <v>61837</v>
      </c>
      <c r="R223" s="86"/>
      <c r="S223" s="86">
        <v>-59552</v>
      </c>
      <c r="T223" s="86"/>
      <c r="U223" s="86">
        <v>2285</v>
      </c>
      <c r="V223" s="2"/>
    </row>
    <row r="224" spans="1:22" x14ac:dyDescent="0.25">
      <c r="A224" s="62">
        <v>734</v>
      </c>
      <c r="B224" s="63" t="s">
        <v>235</v>
      </c>
      <c r="C224" s="85">
        <v>2.9468193850484218E-3</v>
      </c>
      <c r="D224" s="16">
        <v>2963441</v>
      </c>
      <c r="E224" s="86">
        <v>0</v>
      </c>
      <c r="F224" s="86">
        <v>0</v>
      </c>
      <c r="G224" s="86">
        <v>0</v>
      </c>
      <c r="H224" s="86">
        <v>0</v>
      </c>
      <c r="I224" s="86">
        <v>0</v>
      </c>
      <c r="J224" s="86"/>
      <c r="K224" s="86">
        <v>597515</v>
      </c>
      <c r="L224" s="86">
        <v>0</v>
      </c>
      <c r="M224" s="86">
        <v>1185234</v>
      </c>
      <c r="N224" s="86">
        <v>677523</v>
      </c>
      <c r="O224" s="86">
        <v>2460272</v>
      </c>
      <c r="P224" s="86"/>
      <c r="Q224" s="86">
        <v>54643</v>
      </c>
      <c r="R224" s="86"/>
      <c r="S224" s="86">
        <v>-137595</v>
      </c>
      <c r="T224" s="86"/>
      <c r="U224" s="86">
        <v>-82952</v>
      </c>
      <c r="V224" s="2"/>
    </row>
    <row r="225" spans="1:22" x14ac:dyDescent="0.25">
      <c r="A225" s="62">
        <v>735</v>
      </c>
      <c r="B225" s="63" t="s">
        <v>236</v>
      </c>
      <c r="C225" s="85">
        <v>5.2790074787635276E-3</v>
      </c>
      <c r="D225" s="16">
        <v>5308784</v>
      </c>
      <c r="E225" s="86">
        <v>0</v>
      </c>
      <c r="F225" s="86">
        <v>0</v>
      </c>
      <c r="G225" s="86">
        <v>0</v>
      </c>
      <c r="H225" s="86">
        <v>0</v>
      </c>
      <c r="I225" s="86">
        <v>0</v>
      </c>
      <c r="J225" s="86"/>
      <c r="K225" s="86">
        <v>1070403</v>
      </c>
      <c r="L225" s="86">
        <v>0</v>
      </c>
      <c r="M225" s="86">
        <v>2123259</v>
      </c>
      <c r="N225" s="86">
        <v>219090</v>
      </c>
      <c r="O225" s="86">
        <v>3412752</v>
      </c>
      <c r="P225" s="86"/>
      <c r="Q225" s="86">
        <v>97888</v>
      </c>
      <c r="R225" s="86"/>
      <c r="S225" s="86">
        <v>-44781</v>
      </c>
      <c r="T225" s="86"/>
      <c r="U225" s="86">
        <v>53107</v>
      </c>
      <c r="V225" s="2"/>
    </row>
    <row r="226" spans="1:22" x14ac:dyDescent="0.25">
      <c r="A226" s="62">
        <v>736</v>
      </c>
      <c r="B226" s="63" t="s">
        <v>237</v>
      </c>
      <c r="C226" s="85">
        <v>0</v>
      </c>
      <c r="D226" s="16">
        <v>0</v>
      </c>
      <c r="E226" s="86">
        <v>0</v>
      </c>
      <c r="F226" s="86">
        <v>0</v>
      </c>
      <c r="G226" s="86">
        <v>0</v>
      </c>
      <c r="H226" s="86">
        <v>0</v>
      </c>
      <c r="I226" s="86">
        <v>0</v>
      </c>
      <c r="J226" s="86"/>
      <c r="K226" s="86">
        <v>0</v>
      </c>
      <c r="L226" s="86">
        <v>0</v>
      </c>
      <c r="M226" s="86">
        <v>0</v>
      </c>
      <c r="N226" s="86">
        <v>0</v>
      </c>
      <c r="O226" s="86">
        <v>0</v>
      </c>
      <c r="P226" s="86"/>
      <c r="Q226" s="86">
        <v>0</v>
      </c>
      <c r="R226" s="86"/>
      <c r="S226" s="86">
        <v>0</v>
      </c>
      <c r="T226" s="86"/>
      <c r="U226" s="86">
        <v>0</v>
      </c>
      <c r="V226" s="2"/>
    </row>
    <row r="227" spans="1:22" x14ac:dyDescent="0.25">
      <c r="A227" s="62">
        <v>737</v>
      </c>
      <c r="B227" s="63" t="s">
        <v>238</v>
      </c>
      <c r="C227" s="85">
        <v>2.7706721919211951E-3</v>
      </c>
      <c r="D227" s="16">
        <v>2786300</v>
      </c>
      <c r="E227" s="86">
        <v>0</v>
      </c>
      <c r="F227" s="86">
        <v>0</v>
      </c>
      <c r="G227" s="86">
        <v>0</v>
      </c>
      <c r="H227" s="86">
        <v>67880</v>
      </c>
      <c r="I227" s="86">
        <v>67880</v>
      </c>
      <c r="J227" s="86"/>
      <c r="K227" s="86">
        <v>561798</v>
      </c>
      <c r="L227" s="86">
        <v>0</v>
      </c>
      <c r="M227" s="86">
        <v>1114387</v>
      </c>
      <c r="N227" s="86">
        <v>0</v>
      </c>
      <c r="O227" s="86">
        <v>1676185</v>
      </c>
      <c r="P227" s="86"/>
      <c r="Q227" s="86">
        <v>51376</v>
      </c>
      <c r="R227" s="86"/>
      <c r="S227" s="86">
        <v>14910</v>
      </c>
      <c r="T227" s="86"/>
      <c r="U227" s="86">
        <v>66286</v>
      </c>
      <c r="V227" s="2"/>
    </row>
    <row r="228" spans="1:22" x14ac:dyDescent="0.25">
      <c r="A228" s="62">
        <v>738</v>
      </c>
      <c r="B228" s="63" t="s">
        <v>239</v>
      </c>
      <c r="C228" s="85">
        <v>2.845277208081377E-3</v>
      </c>
      <c r="D228" s="16">
        <v>2861326</v>
      </c>
      <c r="E228" s="86">
        <v>0</v>
      </c>
      <c r="F228" s="86">
        <v>0</v>
      </c>
      <c r="G228" s="86">
        <v>0</v>
      </c>
      <c r="H228" s="86">
        <v>0</v>
      </c>
      <c r="I228" s="86">
        <v>0</v>
      </c>
      <c r="J228" s="86"/>
      <c r="K228" s="86">
        <v>576926</v>
      </c>
      <c r="L228" s="86">
        <v>0</v>
      </c>
      <c r="M228" s="86">
        <v>1144393</v>
      </c>
      <c r="N228" s="86">
        <v>1289202</v>
      </c>
      <c r="O228" s="86">
        <v>3010521</v>
      </c>
      <c r="P228" s="86"/>
      <c r="Q228" s="86">
        <v>52760</v>
      </c>
      <c r="R228" s="86"/>
      <c r="S228" s="86">
        <v>-269372</v>
      </c>
      <c r="T228" s="86"/>
      <c r="U228" s="86">
        <v>-216612</v>
      </c>
      <c r="V228" s="2"/>
    </row>
    <row r="229" spans="1:22" x14ac:dyDescent="0.25">
      <c r="A229" s="62">
        <v>739</v>
      </c>
      <c r="B229" s="63" t="s">
        <v>240</v>
      </c>
      <c r="C229" s="85">
        <v>1.9181431731032869E-3</v>
      </c>
      <c r="D229" s="16">
        <v>1928962</v>
      </c>
      <c r="E229" s="86">
        <v>0</v>
      </c>
      <c r="F229" s="86">
        <v>0</v>
      </c>
      <c r="G229" s="86">
        <v>0</v>
      </c>
      <c r="H229" s="86">
        <v>71729</v>
      </c>
      <c r="I229" s="86">
        <v>71729</v>
      </c>
      <c r="J229" s="86"/>
      <c r="K229" s="86">
        <v>388934</v>
      </c>
      <c r="L229" s="86">
        <v>0</v>
      </c>
      <c r="M229" s="86">
        <v>771493</v>
      </c>
      <c r="N229" s="86">
        <v>0</v>
      </c>
      <c r="O229" s="86">
        <v>1160427</v>
      </c>
      <c r="P229" s="86"/>
      <c r="Q229" s="86">
        <v>35568</v>
      </c>
      <c r="R229" s="86"/>
      <c r="S229" s="86">
        <v>13823</v>
      </c>
      <c r="T229" s="86"/>
      <c r="U229" s="86">
        <v>49391</v>
      </c>
      <c r="V229" s="2"/>
    </row>
    <row r="230" spans="1:22" x14ac:dyDescent="0.25">
      <c r="A230" s="62">
        <v>740</v>
      </c>
      <c r="B230" s="63" t="s">
        <v>241</v>
      </c>
      <c r="C230" s="85">
        <v>0</v>
      </c>
      <c r="D230" s="16">
        <v>0</v>
      </c>
      <c r="E230" s="86">
        <v>0</v>
      </c>
      <c r="F230" s="86">
        <v>0</v>
      </c>
      <c r="G230" s="86">
        <v>0</v>
      </c>
      <c r="H230" s="86">
        <v>0</v>
      </c>
      <c r="I230" s="86">
        <v>0</v>
      </c>
      <c r="J230" s="86"/>
      <c r="K230" s="86">
        <v>0</v>
      </c>
      <c r="L230" s="86">
        <v>0</v>
      </c>
      <c r="M230" s="86">
        <v>0</v>
      </c>
      <c r="N230" s="86">
        <v>0</v>
      </c>
      <c r="O230" s="86">
        <v>0</v>
      </c>
      <c r="P230" s="86"/>
      <c r="Q230" s="86">
        <v>0</v>
      </c>
      <c r="R230" s="86"/>
      <c r="S230" s="86">
        <v>0</v>
      </c>
      <c r="T230" s="86"/>
      <c r="U230" s="86">
        <v>0</v>
      </c>
      <c r="V230" s="2"/>
    </row>
    <row r="231" spans="1:22" x14ac:dyDescent="0.25">
      <c r="A231" s="62">
        <v>741</v>
      </c>
      <c r="B231" s="63" t="s">
        <v>242</v>
      </c>
      <c r="C231" s="85">
        <v>5.4290908760965834E-3</v>
      </c>
      <c r="D231" s="16">
        <v>5459714</v>
      </c>
      <c r="E231" s="86">
        <v>0</v>
      </c>
      <c r="F231" s="86">
        <v>0</v>
      </c>
      <c r="G231" s="86">
        <v>0</v>
      </c>
      <c r="H231" s="86">
        <v>114009</v>
      </c>
      <c r="I231" s="86">
        <v>114009</v>
      </c>
      <c r="J231" s="86"/>
      <c r="K231" s="86">
        <v>1100835</v>
      </c>
      <c r="L231" s="86">
        <v>0</v>
      </c>
      <c r="M231" s="86">
        <v>2183624</v>
      </c>
      <c r="N231" s="86">
        <v>93486</v>
      </c>
      <c r="O231" s="86">
        <v>3377945</v>
      </c>
      <c r="P231" s="86"/>
      <c r="Q231" s="86">
        <v>100671</v>
      </c>
      <c r="R231" s="86"/>
      <c r="S231" s="86">
        <v>7723</v>
      </c>
      <c r="T231" s="86"/>
      <c r="U231" s="86">
        <v>108394</v>
      </c>
      <c r="V231" s="2"/>
    </row>
    <row r="232" spans="1:22" x14ac:dyDescent="0.25">
      <c r="A232" s="62">
        <v>742</v>
      </c>
      <c r="B232" s="63" t="s">
        <v>243</v>
      </c>
      <c r="C232" s="85">
        <v>1.2938199192735003E-3</v>
      </c>
      <c r="D232" s="16">
        <v>1301118</v>
      </c>
      <c r="E232" s="86">
        <v>0</v>
      </c>
      <c r="F232" s="86">
        <v>0</v>
      </c>
      <c r="G232" s="86">
        <v>0</v>
      </c>
      <c r="H232" s="86">
        <v>97725</v>
      </c>
      <c r="I232" s="86">
        <v>97725</v>
      </c>
      <c r="J232" s="86"/>
      <c r="K232" s="86">
        <v>262343</v>
      </c>
      <c r="L232" s="86">
        <v>0</v>
      </c>
      <c r="M232" s="86">
        <v>520385</v>
      </c>
      <c r="N232" s="86">
        <v>0</v>
      </c>
      <c r="O232" s="86">
        <v>782728</v>
      </c>
      <c r="P232" s="86"/>
      <c r="Q232" s="86">
        <v>23991</v>
      </c>
      <c r="R232" s="86"/>
      <c r="S232" s="86">
        <v>19624</v>
      </c>
      <c r="T232" s="86"/>
      <c r="U232" s="86">
        <v>43615</v>
      </c>
      <c r="V232" s="2"/>
    </row>
    <row r="233" spans="1:22" x14ac:dyDescent="0.25">
      <c r="A233" s="62">
        <v>743</v>
      </c>
      <c r="B233" s="63" t="s">
        <v>244</v>
      </c>
      <c r="C233" s="85">
        <v>3.1864434905874853E-3</v>
      </c>
      <c r="D233" s="16">
        <v>3204417</v>
      </c>
      <c r="E233" s="86">
        <v>0</v>
      </c>
      <c r="F233" s="86">
        <v>0</v>
      </c>
      <c r="G233" s="86">
        <v>0</v>
      </c>
      <c r="H233" s="86">
        <v>0</v>
      </c>
      <c r="I233" s="86">
        <v>0</v>
      </c>
      <c r="J233" s="86"/>
      <c r="K233" s="86">
        <v>646103</v>
      </c>
      <c r="L233" s="86">
        <v>0</v>
      </c>
      <c r="M233" s="86">
        <v>1281613</v>
      </c>
      <c r="N233" s="86">
        <v>315813</v>
      </c>
      <c r="O233" s="86">
        <v>2243529</v>
      </c>
      <c r="P233" s="86"/>
      <c r="Q233" s="86">
        <v>59086</v>
      </c>
      <c r="R233" s="86"/>
      <c r="S233" s="86">
        <v>-68839</v>
      </c>
      <c r="T233" s="86"/>
      <c r="U233" s="86">
        <v>-9753</v>
      </c>
      <c r="V233" s="2"/>
    </row>
    <row r="234" spans="1:22" x14ac:dyDescent="0.25">
      <c r="A234" s="62">
        <v>744</v>
      </c>
      <c r="B234" s="63" t="s">
        <v>245</v>
      </c>
      <c r="C234" s="85">
        <v>0</v>
      </c>
      <c r="D234" s="16">
        <v>0</v>
      </c>
      <c r="E234" s="86">
        <v>0</v>
      </c>
      <c r="F234" s="86">
        <v>0</v>
      </c>
      <c r="G234" s="86">
        <v>0</v>
      </c>
      <c r="H234" s="86">
        <v>0</v>
      </c>
      <c r="I234" s="86">
        <v>0</v>
      </c>
      <c r="J234" s="86"/>
      <c r="K234" s="86">
        <v>0</v>
      </c>
      <c r="L234" s="86">
        <v>0</v>
      </c>
      <c r="M234" s="86">
        <v>0</v>
      </c>
      <c r="N234" s="86">
        <v>0</v>
      </c>
      <c r="O234" s="86">
        <v>0</v>
      </c>
      <c r="P234" s="86"/>
      <c r="Q234" s="86">
        <v>0</v>
      </c>
      <c r="R234" s="86"/>
      <c r="S234" s="86">
        <v>0</v>
      </c>
      <c r="T234" s="86"/>
      <c r="U234" s="86">
        <v>0</v>
      </c>
      <c r="V234" s="2"/>
    </row>
    <row r="235" spans="1:22" x14ac:dyDescent="0.25">
      <c r="A235" s="62">
        <v>745</v>
      </c>
      <c r="B235" s="63" t="s">
        <v>246</v>
      </c>
      <c r="C235" s="85">
        <v>4.3514398583181443E-3</v>
      </c>
      <c r="D235" s="16">
        <v>4375984</v>
      </c>
      <c r="E235" s="86">
        <v>0</v>
      </c>
      <c r="F235" s="86">
        <v>0</v>
      </c>
      <c r="G235" s="86">
        <v>0</v>
      </c>
      <c r="H235" s="86">
        <v>126228</v>
      </c>
      <c r="I235" s="86">
        <v>126228</v>
      </c>
      <c r="J235" s="86"/>
      <c r="K235" s="86">
        <v>882324</v>
      </c>
      <c r="L235" s="86">
        <v>0</v>
      </c>
      <c r="M235" s="86">
        <v>1750184</v>
      </c>
      <c r="N235" s="86">
        <v>0</v>
      </c>
      <c r="O235" s="86">
        <v>2632508</v>
      </c>
      <c r="P235" s="86"/>
      <c r="Q235" s="86">
        <v>80688</v>
      </c>
      <c r="R235" s="86"/>
      <c r="S235" s="86">
        <v>26127</v>
      </c>
      <c r="T235" s="86"/>
      <c r="U235" s="86">
        <v>106815</v>
      </c>
      <c r="V235" s="2"/>
    </row>
    <row r="236" spans="1:22" x14ac:dyDescent="0.25">
      <c r="A236" s="62">
        <v>747</v>
      </c>
      <c r="B236" s="63" t="s">
        <v>247</v>
      </c>
      <c r="C236" s="85">
        <v>2.7082164175282505E-3</v>
      </c>
      <c r="D236" s="16">
        <v>2723492</v>
      </c>
      <c r="E236" s="86">
        <v>0</v>
      </c>
      <c r="F236" s="86">
        <v>0</v>
      </c>
      <c r="G236" s="86">
        <v>0</v>
      </c>
      <c r="H236" s="86">
        <v>106665</v>
      </c>
      <c r="I236" s="86">
        <v>106665</v>
      </c>
      <c r="J236" s="86"/>
      <c r="K236" s="86">
        <v>549134</v>
      </c>
      <c r="L236" s="86">
        <v>0</v>
      </c>
      <c r="M236" s="86">
        <v>1089266</v>
      </c>
      <c r="N236" s="86">
        <v>26687</v>
      </c>
      <c r="O236" s="86">
        <v>1665087</v>
      </c>
      <c r="P236" s="86"/>
      <c r="Q236" s="86">
        <v>50218</v>
      </c>
      <c r="R236" s="86"/>
      <c r="S236" s="86">
        <v>14528</v>
      </c>
      <c r="T236" s="86"/>
      <c r="U236" s="86">
        <v>64746</v>
      </c>
      <c r="V236" s="2"/>
    </row>
    <row r="237" spans="1:22" x14ac:dyDescent="0.25">
      <c r="A237" s="62">
        <v>748</v>
      </c>
      <c r="B237" s="63" t="s">
        <v>248</v>
      </c>
      <c r="C237" s="85">
        <v>1.5288825287229711E-3</v>
      </c>
      <c r="D237" s="16">
        <v>1537506</v>
      </c>
      <c r="E237" s="86">
        <v>0</v>
      </c>
      <c r="F237" s="86">
        <v>0</v>
      </c>
      <c r="G237" s="86">
        <v>0</v>
      </c>
      <c r="H237" s="86">
        <v>6870</v>
      </c>
      <c r="I237" s="86">
        <v>6870</v>
      </c>
      <c r="J237" s="86"/>
      <c r="K237" s="86">
        <v>310005</v>
      </c>
      <c r="L237" s="86">
        <v>0</v>
      </c>
      <c r="M237" s="86">
        <v>614929</v>
      </c>
      <c r="N237" s="86">
        <v>159689</v>
      </c>
      <c r="O237" s="86">
        <v>1084623</v>
      </c>
      <c r="P237" s="86"/>
      <c r="Q237" s="86">
        <v>28350</v>
      </c>
      <c r="R237" s="86"/>
      <c r="S237" s="86">
        <v>-29218</v>
      </c>
      <c r="T237" s="86"/>
      <c r="U237" s="86">
        <v>-868</v>
      </c>
      <c r="V237" s="2"/>
    </row>
    <row r="238" spans="1:22" x14ac:dyDescent="0.25">
      <c r="A238" s="62">
        <v>749</v>
      </c>
      <c r="B238" s="63" t="s">
        <v>249</v>
      </c>
      <c r="C238" s="85">
        <v>3.8283605808381001E-3</v>
      </c>
      <c r="D238" s="16">
        <v>3849954</v>
      </c>
      <c r="E238" s="86">
        <v>0</v>
      </c>
      <c r="F238" s="86">
        <v>0</v>
      </c>
      <c r="G238" s="86">
        <v>0</v>
      </c>
      <c r="H238" s="86">
        <v>0</v>
      </c>
      <c r="I238" s="86">
        <v>0</v>
      </c>
      <c r="J238" s="86"/>
      <c r="K238" s="86">
        <v>776262</v>
      </c>
      <c r="L238" s="86">
        <v>0</v>
      </c>
      <c r="M238" s="86">
        <v>1539797</v>
      </c>
      <c r="N238" s="86">
        <v>369428</v>
      </c>
      <c r="O238" s="86">
        <v>2685487</v>
      </c>
      <c r="P238" s="86"/>
      <c r="Q238" s="86">
        <v>70989</v>
      </c>
      <c r="R238" s="86"/>
      <c r="S238" s="86">
        <v>-76826</v>
      </c>
      <c r="T238" s="86"/>
      <c r="U238" s="86">
        <v>-5837</v>
      </c>
      <c r="V238" s="2"/>
    </row>
    <row r="239" spans="1:22" x14ac:dyDescent="0.25">
      <c r="A239" s="62">
        <v>750</v>
      </c>
      <c r="B239" s="63" t="s">
        <v>250</v>
      </c>
      <c r="C239" s="85">
        <v>0</v>
      </c>
      <c r="D239" s="16">
        <v>0</v>
      </c>
      <c r="E239" s="86">
        <v>0</v>
      </c>
      <c r="F239" s="86">
        <v>0</v>
      </c>
      <c r="G239" s="86">
        <v>0</v>
      </c>
      <c r="H239" s="86">
        <v>0</v>
      </c>
      <c r="I239" s="86">
        <v>0</v>
      </c>
      <c r="J239" s="86"/>
      <c r="K239" s="86">
        <v>0</v>
      </c>
      <c r="L239" s="86">
        <v>0</v>
      </c>
      <c r="M239" s="86">
        <v>0</v>
      </c>
      <c r="N239" s="86">
        <v>0</v>
      </c>
      <c r="O239" s="86">
        <v>0</v>
      </c>
      <c r="P239" s="86"/>
      <c r="Q239" s="86">
        <v>0</v>
      </c>
      <c r="R239" s="86"/>
      <c r="S239" s="86">
        <v>0</v>
      </c>
      <c r="T239" s="86"/>
      <c r="U239" s="86">
        <v>0</v>
      </c>
      <c r="V239" s="2"/>
    </row>
    <row r="240" spans="1:22" x14ac:dyDescent="0.25">
      <c r="A240" s="62">
        <v>751</v>
      </c>
      <c r="B240" s="63" t="s">
        <v>251</v>
      </c>
      <c r="C240" s="85">
        <v>8.9999069985718708E-5</v>
      </c>
      <c r="D240" s="16">
        <v>90507</v>
      </c>
      <c r="E240" s="86">
        <v>0</v>
      </c>
      <c r="F240" s="86">
        <v>0</v>
      </c>
      <c r="G240" s="86">
        <v>0</v>
      </c>
      <c r="H240" s="86">
        <v>11233</v>
      </c>
      <c r="I240" s="86">
        <v>11233</v>
      </c>
      <c r="J240" s="86"/>
      <c r="K240" s="86">
        <v>18249</v>
      </c>
      <c r="L240" s="86">
        <v>0</v>
      </c>
      <c r="M240" s="86">
        <v>36198</v>
      </c>
      <c r="N240" s="86">
        <v>0</v>
      </c>
      <c r="O240" s="86">
        <v>54447</v>
      </c>
      <c r="P240" s="86"/>
      <c r="Q240" s="86">
        <v>1669</v>
      </c>
      <c r="R240" s="86"/>
      <c r="S240" s="86">
        <v>2526</v>
      </c>
      <c r="T240" s="86"/>
      <c r="U240" s="86">
        <v>4195</v>
      </c>
      <c r="V240" s="2"/>
    </row>
    <row r="241" spans="1:22" x14ac:dyDescent="0.25">
      <c r="A241" s="62">
        <v>752</v>
      </c>
      <c r="B241" s="63" t="s">
        <v>252</v>
      </c>
      <c r="C241" s="85">
        <v>6.1558411751940151E-3</v>
      </c>
      <c r="D241" s="16">
        <v>6190563</v>
      </c>
      <c r="E241" s="86">
        <v>0</v>
      </c>
      <c r="F241" s="86">
        <v>0</v>
      </c>
      <c r="G241" s="86">
        <v>0</v>
      </c>
      <c r="H241" s="86">
        <v>159674</v>
      </c>
      <c r="I241" s="86">
        <v>159674</v>
      </c>
      <c r="J241" s="86"/>
      <c r="K241" s="86">
        <v>1248196</v>
      </c>
      <c r="L241" s="86">
        <v>0</v>
      </c>
      <c r="M241" s="86">
        <v>2475929</v>
      </c>
      <c r="N241" s="86">
        <v>152160</v>
      </c>
      <c r="O241" s="86">
        <v>3876285</v>
      </c>
      <c r="P241" s="86"/>
      <c r="Q241" s="86">
        <v>114147</v>
      </c>
      <c r="R241" s="86"/>
      <c r="S241" s="86">
        <v>6726</v>
      </c>
      <c r="T241" s="86"/>
      <c r="U241" s="86">
        <v>120873</v>
      </c>
      <c r="V241" s="2"/>
    </row>
    <row r="242" spans="1:22" x14ac:dyDescent="0.25">
      <c r="A242" s="62">
        <v>753</v>
      </c>
      <c r="B242" s="63" t="s">
        <v>253</v>
      </c>
      <c r="C242" s="85">
        <v>4.6728142915447336E-3</v>
      </c>
      <c r="D242" s="16">
        <v>4699171</v>
      </c>
      <c r="E242" s="86">
        <v>0</v>
      </c>
      <c r="F242" s="86">
        <v>0</v>
      </c>
      <c r="G242" s="86">
        <v>0</v>
      </c>
      <c r="H242" s="86">
        <v>109341</v>
      </c>
      <c r="I242" s="86">
        <v>109341</v>
      </c>
      <c r="J242" s="86"/>
      <c r="K242" s="86">
        <v>947488</v>
      </c>
      <c r="L242" s="86">
        <v>0</v>
      </c>
      <c r="M242" s="86">
        <v>1879443</v>
      </c>
      <c r="N242" s="86">
        <v>240553</v>
      </c>
      <c r="O242" s="86">
        <v>3067484</v>
      </c>
      <c r="P242" s="86"/>
      <c r="Q242" s="86">
        <v>86647</v>
      </c>
      <c r="R242" s="86"/>
      <c r="S242" s="86">
        <v>-21667</v>
      </c>
      <c r="T242" s="86"/>
      <c r="U242" s="86">
        <v>64980</v>
      </c>
      <c r="V242" s="2"/>
    </row>
    <row r="243" spans="1:22" x14ac:dyDescent="0.25">
      <c r="A243" s="62">
        <v>754</v>
      </c>
      <c r="B243" s="63" t="s">
        <v>254</v>
      </c>
      <c r="C243" s="85">
        <v>3.0176035398866131E-3</v>
      </c>
      <c r="D243" s="16">
        <v>3034624</v>
      </c>
      <c r="E243" s="86">
        <v>0</v>
      </c>
      <c r="F243" s="86">
        <v>0</v>
      </c>
      <c r="G243" s="86">
        <v>0</v>
      </c>
      <c r="H243" s="86">
        <v>0</v>
      </c>
      <c r="I243" s="86">
        <v>0</v>
      </c>
      <c r="J243" s="86"/>
      <c r="K243" s="86">
        <v>611868</v>
      </c>
      <c r="L243" s="86">
        <v>0</v>
      </c>
      <c r="M243" s="86">
        <v>1213704</v>
      </c>
      <c r="N243" s="86">
        <v>485548</v>
      </c>
      <c r="O243" s="86">
        <v>2311120</v>
      </c>
      <c r="P243" s="86"/>
      <c r="Q243" s="86">
        <v>55955</v>
      </c>
      <c r="R243" s="86"/>
      <c r="S243" s="86">
        <v>-94130</v>
      </c>
      <c r="T243" s="86"/>
      <c r="U243" s="86">
        <v>-38175</v>
      </c>
      <c r="V243" s="2"/>
    </row>
    <row r="244" spans="1:22" x14ac:dyDescent="0.25">
      <c r="A244" s="62">
        <v>756</v>
      </c>
      <c r="B244" s="63" t="s">
        <v>255</v>
      </c>
      <c r="C244" s="85">
        <v>6.2907181107812607E-3</v>
      </c>
      <c r="D244" s="16">
        <v>6326201</v>
      </c>
      <c r="E244" s="86">
        <v>0</v>
      </c>
      <c r="F244" s="86">
        <v>0</v>
      </c>
      <c r="G244" s="86">
        <v>0</v>
      </c>
      <c r="H244" s="86">
        <v>259989</v>
      </c>
      <c r="I244" s="86">
        <v>259989</v>
      </c>
      <c r="J244" s="86"/>
      <c r="K244" s="86">
        <v>1275544</v>
      </c>
      <c r="L244" s="86">
        <v>0</v>
      </c>
      <c r="M244" s="86">
        <v>2530177</v>
      </c>
      <c r="N244" s="86">
        <v>12140</v>
      </c>
      <c r="O244" s="86">
        <v>3817861</v>
      </c>
      <c r="P244" s="86"/>
      <c r="Q244" s="86">
        <v>116648</v>
      </c>
      <c r="R244" s="86"/>
      <c r="S244" s="86">
        <v>47353</v>
      </c>
      <c r="T244" s="86"/>
      <c r="U244" s="86">
        <v>164001</v>
      </c>
      <c r="V244" s="2"/>
    </row>
    <row r="245" spans="1:22" x14ac:dyDescent="0.25">
      <c r="A245" s="62">
        <v>757</v>
      </c>
      <c r="B245" s="63" t="s">
        <v>256</v>
      </c>
      <c r="C245" s="85">
        <v>1.6804631232206415E-3</v>
      </c>
      <c r="D245" s="16">
        <v>1689942</v>
      </c>
      <c r="E245" s="86">
        <v>0</v>
      </c>
      <c r="F245" s="86">
        <v>0</v>
      </c>
      <c r="G245" s="86">
        <v>0</v>
      </c>
      <c r="H245" s="86">
        <v>0</v>
      </c>
      <c r="I245" s="86">
        <v>0</v>
      </c>
      <c r="J245" s="86"/>
      <c r="K245" s="86">
        <v>340741</v>
      </c>
      <c r="L245" s="86">
        <v>0</v>
      </c>
      <c r="M245" s="86">
        <v>675896</v>
      </c>
      <c r="N245" s="86">
        <v>65256</v>
      </c>
      <c r="O245" s="86">
        <v>1081893</v>
      </c>
      <c r="P245" s="86"/>
      <c r="Q245" s="86">
        <v>31161</v>
      </c>
      <c r="R245" s="86"/>
      <c r="S245" s="86">
        <v>-13819</v>
      </c>
      <c r="T245" s="86"/>
      <c r="U245" s="86">
        <v>17342</v>
      </c>
      <c r="V245" s="2"/>
    </row>
    <row r="246" spans="1:22" x14ac:dyDescent="0.25">
      <c r="A246" s="62">
        <v>759</v>
      </c>
      <c r="B246" s="63" t="s">
        <v>257</v>
      </c>
      <c r="C246" s="85">
        <v>0</v>
      </c>
      <c r="D246" s="16">
        <v>0</v>
      </c>
      <c r="E246" s="86">
        <v>0</v>
      </c>
      <c r="F246" s="86">
        <v>0</v>
      </c>
      <c r="G246" s="86">
        <v>0</v>
      </c>
      <c r="H246" s="86">
        <v>0</v>
      </c>
      <c r="I246" s="86">
        <v>0</v>
      </c>
      <c r="J246" s="86"/>
      <c r="K246" s="86">
        <v>0</v>
      </c>
      <c r="L246" s="86">
        <v>0</v>
      </c>
      <c r="M246" s="86">
        <v>0</v>
      </c>
      <c r="N246" s="86">
        <v>0</v>
      </c>
      <c r="O246" s="86">
        <v>0</v>
      </c>
      <c r="P246" s="86"/>
      <c r="Q246" s="86">
        <v>0</v>
      </c>
      <c r="R246" s="86"/>
      <c r="S246" s="86">
        <v>0</v>
      </c>
      <c r="T246" s="86"/>
      <c r="U246" s="86">
        <v>0</v>
      </c>
      <c r="V246" s="2"/>
    </row>
    <row r="247" spans="1:22" x14ac:dyDescent="0.25">
      <c r="A247" s="62">
        <v>760</v>
      </c>
      <c r="B247" s="63" t="s">
        <v>258</v>
      </c>
      <c r="C247" s="85">
        <v>0</v>
      </c>
      <c r="D247" s="16">
        <v>0</v>
      </c>
      <c r="E247" s="86">
        <v>0</v>
      </c>
      <c r="F247" s="86">
        <v>0</v>
      </c>
      <c r="G247" s="86">
        <v>0</v>
      </c>
      <c r="H247" s="86">
        <v>0</v>
      </c>
      <c r="I247" s="86">
        <v>0</v>
      </c>
      <c r="J247" s="86"/>
      <c r="K247" s="86">
        <v>0</v>
      </c>
      <c r="L247" s="86">
        <v>0</v>
      </c>
      <c r="M247" s="86">
        <v>0</v>
      </c>
      <c r="N247" s="86">
        <v>0</v>
      </c>
      <c r="O247" s="86">
        <v>0</v>
      </c>
      <c r="P247" s="86"/>
      <c r="Q247" s="86">
        <v>0</v>
      </c>
      <c r="R247" s="86"/>
      <c r="S247" s="86">
        <v>0</v>
      </c>
      <c r="T247" s="86"/>
      <c r="U247" s="86">
        <v>0</v>
      </c>
      <c r="V247" s="2"/>
    </row>
    <row r="248" spans="1:22" x14ac:dyDescent="0.25">
      <c r="A248" s="62">
        <v>761</v>
      </c>
      <c r="B248" s="63" t="s">
        <v>259</v>
      </c>
      <c r="C248" s="85">
        <v>1.5952334933751564E-3</v>
      </c>
      <c r="D248" s="16">
        <v>1604231</v>
      </c>
      <c r="E248" s="86">
        <v>0</v>
      </c>
      <c r="F248" s="86">
        <v>0</v>
      </c>
      <c r="G248" s="86">
        <v>0</v>
      </c>
      <c r="H248" s="86">
        <v>4315</v>
      </c>
      <c r="I248" s="86">
        <v>4315</v>
      </c>
      <c r="J248" s="86"/>
      <c r="K248" s="86">
        <v>323459</v>
      </c>
      <c r="L248" s="86">
        <v>0</v>
      </c>
      <c r="M248" s="86">
        <v>641616</v>
      </c>
      <c r="N248" s="86">
        <v>37947</v>
      </c>
      <c r="O248" s="86">
        <v>1003022</v>
      </c>
      <c r="P248" s="86"/>
      <c r="Q248" s="86">
        <v>29580</v>
      </c>
      <c r="R248" s="86"/>
      <c r="S248" s="86">
        <v>-6338</v>
      </c>
      <c r="T248" s="86"/>
      <c r="U248" s="86">
        <v>23242</v>
      </c>
      <c r="V248" s="2"/>
    </row>
    <row r="249" spans="1:22" x14ac:dyDescent="0.25">
      <c r="A249" s="62">
        <v>762</v>
      </c>
      <c r="B249" s="63" t="s">
        <v>260</v>
      </c>
      <c r="C249" s="85">
        <v>0</v>
      </c>
      <c r="D249" s="16">
        <v>0</v>
      </c>
      <c r="E249" s="86">
        <v>0</v>
      </c>
      <c r="F249" s="86">
        <v>0</v>
      </c>
      <c r="G249" s="86">
        <v>0</v>
      </c>
      <c r="H249" s="86">
        <v>0</v>
      </c>
      <c r="I249" s="86">
        <v>0</v>
      </c>
      <c r="J249" s="86"/>
      <c r="K249" s="86">
        <v>0</v>
      </c>
      <c r="L249" s="86">
        <v>0</v>
      </c>
      <c r="M249" s="86">
        <v>0</v>
      </c>
      <c r="N249" s="86">
        <v>0</v>
      </c>
      <c r="O249" s="86">
        <v>0</v>
      </c>
      <c r="P249" s="86"/>
      <c r="Q249" s="86">
        <v>0</v>
      </c>
      <c r="R249" s="86"/>
      <c r="S249" s="86">
        <v>0</v>
      </c>
      <c r="T249" s="86"/>
      <c r="U249" s="86">
        <v>0</v>
      </c>
      <c r="V249" s="2"/>
    </row>
    <row r="250" spans="1:22" x14ac:dyDescent="0.25">
      <c r="A250" s="62">
        <v>765</v>
      </c>
      <c r="B250" s="63" t="s">
        <v>261</v>
      </c>
      <c r="C250" s="85">
        <v>1.7195049284323916E-2</v>
      </c>
      <c r="D250" s="16">
        <v>17292038</v>
      </c>
      <c r="E250" s="86">
        <v>0</v>
      </c>
      <c r="F250" s="86">
        <v>0</v>
      </c>
      <c r="G250" s="86">
        <v>0</v>
      </c>
      <c r="H250" s="86">
        <v>0</v>
      </c>
      <c r="I250" s="86">
        <v>0</v>
      </c>
      <c r="J250" s="86"/>
      <c r="K250" s="86">
        <v>3486572</v>
      </c>
      <c r="L250" s="86">
        <v>0</v>
      </c>
      <c r="M250" s="86">
        <v>6915987</v>
      </c>
      <c r="N250" s="86">
        <v>620452</v>
      </c>
      <c r="O250" s="86">
        <v>11023011</v>
      </c>
      <c r="P250" s="86"/>
      <c r="Q250" s="86">
        <v>318846</v>
      </c>
      <c r="R250" s="86"/>
      <c r="S250" s="86">
        <v>-129733</v>
      </c>
      <c r="T250" s="86"/>
      <c r="U250" s="86">
        <v>189113</v>
      </c>
      <c r="V250" s="2"/>
    </row>
    <row r="251" spans="1:22" x14ac:dyDescent="0.25">
      <c r="A251" s="62">
        <v>766</v>
      </c>
      <c r="B251" s="63" t="s">
        <v>262</v>
      </c>
      <c r="C251" s="85">
        <v>1.0722480119349762E-4</v>
      </c>
      <c r="D251" s="16">
        <v>107830</v>
      </c>
      <c r="E251" s="86">
        <v>0</v>
      </c>
      <c r="F251" s="86">
        <v>0</v>
      </c>
      <c r="G251" s="86">
        <v>0</v>
      </c>
      <c r="H251" s="86">
        <v>0</v>
      </c>
      <c r="I251" s="86">
        <v>0</v>
      </c>
      <c r="J251" s="86"/>
      <c r="K251" s="86">
        <v>21742</v>
      </c>
      <c r="L251" s="86">
        <v>0</v>
      </c>
      <c r="M251" s="86">
        <v>43127</v>
      </c>
      <c r="N251" s="86">
        <v>20181</v>
      </c>
      <c r="O251" s="86">
        <v>85050</v>
      </c>
      <c r="P251" s="86"/>
      <c r="Q251" s="86">
        <v>1988</v>
      </c>
      <c r="R251" s="86"/>
      <c r="S251" s="86">
        <v>-4253</v>
      </c>
      <c r="T251" s="86"/>
      <c r="U251" s="86">
        <v>-2265</v>
      </c>
      <c r="V251" s="2"/>
    </row>
    <row r="252" spans="1:22" x14ac:dyDescent="0.25">
      <c r="A252" s="62">
        <v>767</v>
      </c>
      <c r="B252" s="63" t="s">
        <v>263</v>
      </c>
      <c r="C252" s="85">
        <v>1.3876145433478124E-2</v>
      </c>
      <c r="D252" s="16">
        <v>13954414</v>
      </c>
      <c r="E252" s="86">
        <v>0</v>
      </c>
      <c r="F252" s="86">
        <v>0</v>
      </c>
      <c r="G252" s="86">
        <v>0</v>
      </c>
      <c r="H252" s="86">
        <v>464945</v>
      </c>
      <c r="I252" s="86">
        <v>464945</v>
      </c>
      <c r="J252" s="86"/>
      <c r="K252" s="86">
        <v>2813611</v>
      </c>
      <c r="L252" s="86">
        <v>0</v>
      </c>
      <c r="M252" s="86">
        <v>5581097</v>
      </c>
      <c r="N252" s="86">
        <v>338411</v>
      </c>
      <c r="O252" s="86">
        <v>8733119</v>
      </c>
      <c r="P252" s="86"/>
      <c r="Q252" s="86">
        <v>257304</v>
      </c>
      <c r="R252" s="86"/>
      <c r="S252" s="86">
        <v>13194</v>
      </c>
      <c r="T252" s="86"/>
      <c r="U252" s="86">
        <v>270498</v>
      </c>
      <c r="V252" s="2"/>
    </row>
    <row r="253" spans="1:22" x14ac:dyDescent="0.25">
      <c r="A253" s="62">
        <v>768</v>
      </c>
      <c r="B253" s="63" t="s">
        <v>264</v>
      </c>
      <c r="C253" s="85">
        <v>3.608953946231144E-3</v>
      </c>
      <c r="D253" s="16">
        <v>3629310</v>
      </c>
      <c r="E253" s="86">
        <v>0</v>
      </c>
      <c r="F253" s="86">
        <v>0</v>
      </c>
      <c r="G253" s="86">
        <v>0</v>
      </c>
      <c r="H253" s="86">
        <v>10503</v>
      </c>
      <c r="I253" s="86">
        <v>10503</v>
      </c>
      <c r="J253" s="86"/>
      <c r="K253" s="86">
        <v>731773</v>
      </c>
      <c r="L253" s="86">
        <v>0</v>
      </c>
      <c r="M253" s="86">
        <v>1451550</v>
      </c>
      <c r="N253" s="86">
        <v>140399</v>
      </c>
      <c r="O253" s="86">
        <v>2323722</v>
      </c>
      <c r="P253" s="86"/>
      <c r="Q253" s="86">
        <v>66920</v>
      </c>
      <c r="R253" s="86"/>
      <c r="S253" s="86">
        <v>-24681</v>
      </c>
      <c r="T253" s="86"/>
      <c r="U253" s="86">
        <v>42239</v>
      </c>
      <c r="V253" s="2"/>
    </row>
    <row r="254" spans="1:22" x14ac:dyDescent="0.25">
      <c r="A254" s="62">
        <v>769</v>
      </c>
      <c r="B254" s="63" t="s">
        <v>265</v>
      </c>
      <c r="C254" s="85">
        <v>8.1337961362080539E-3</v>
      </c>
      <c r="D254" s="16">
        <v>8179675</v>
      </c>
      <c r="E254" s="86">
        <v>0</v>
      </c>
      <c r="F254" s="86">
        <v>0</v>
      </c>
      <c r="G254" s="86">
        <v>0</v>
      </c>
      <c r="H254" s="86">
        <v>0</v>
      </c>
      <c r="I254" s="86">
        <v>0</v>
      </c>
      <c r="J254" s="86"/>
      <c r="K254" s="86">
        <v>1649258</v>
      </c>
      <c r="L254" s="86">
        <v>0</v>
      </c>
      <c r="M254" s="86">
        <v>3271478</v>
      </c>
      <c r="N254" s="86">
        <v>739280</v>
      </c>
      <c r="O254" s="86">
        <v>5660016</v>
      </c>
      <c r="P254" s="86"/>
      <c r="Q254" s="86">
        <v>150824</v>
      </c>
      <c r="R254" s="86"/>
      <c r="S254" s="86">
        <v>-150694</v>
      </c>
      <c r="T254" s="86"/>
      <c r="U254" s="86">
        <v>130</v>
      </c>
      <c r="V254" s="2"/>
    </row>
    <row r="255" spans="1:22" x14ac:dyDescent="0.25">
      <c r="A255" s="62">
        <v>770</v>
      </c>
      <c r="B255" s="63" t="s">
        <v>266</v>
      </c>
      <c r="C255" s="85">
        <v>3.772753687091799E-3</v>
      </c>
      <c r="D255" s="16">
        <v>3794034</v>
      </c>
      <c r="E255" s="86">
        <v>0</v>
      </c>
      <c r="F255" s="86">
        <v>0</v>
      </c>
      <c r="G255" s="86">
        <v>0</v>
      </c>
      <c r="H255" s="86">
        <v>0</v>
      </c>
      <c r="I255" s="86">
        <v>0</v>
      </c>
      <c r="J255" s="86"/>
      <c r="K255" s="86">
        <v>764986</v>
      </c>
      <c r="L255" s="86">
        <v>0</v>
      </c>
      <c r="M255" s="86">
        <v>1517432</v>
      </c>
      <c r="N255" s="86">
        <v>268180</v>
      </c>
      <c r="O255" s="86">
        <v>2550598</v>
      </c>
      <c r="P255" s="86"/>
      <c r="Q255" s="86">
        <v>69958</v>
      </c>
      <c r="R255" s="86"/>
      <c r="S255" s="86">
        <v>-55398</v>
      </c>
      <c r="T255" s="86"/>
      <c r="U255" s="86">
        <v>14560</v>
      </c>
      <c r="V255" s="2"/>
    </row>
    <row r="256" spans="1:22" x14ac:dyDescent="0.25">
      <c r="A256" s="62">
        <v>771</v>
      </c>
      <c r="B256" s="63" t="s">
        <v>267</v>
      </c>
      <c r="C256" s="85">
        <v>2.1843796927828933E-3</v>
      </c>
      <c r="D256" s="16">
        <v>2196701</v>
      </c>
      <c r="E256" s="86">
        <v>0</v>
      </c>
      <c r="F256" s="86">
        <v>0</v>
      </c>
      <c r="G256" s="86">
        <v>0</v>
      </c>
      <c r="H256" s="86">
        <v>0</v>
      </c>
      <c r="I256" s="86">
        <v>0</v>
      </c>
      <c r="J256" s="86"/>
      <c r="K256" s="86">
        <v>442918</v>
      </c>
      <c r="L256" s="86">
        <v>0</v>
      </c>
      <c r="M256" s="86">
        <v>878575</v>
      </c>
      <c r="N256" s="86">
        <v>221650</v>
      </c>
      <c r="O256" s="86">
        <v>1543143</v>
      </c>
      <c r="P256" s="86"/>
      <c r="Q256" s="86">
        <v>40505</v>
      </c>
      <c r="R256" s="86"/>
      <c r="S256" s="86">
        <v>-44826</v>
      </c>
      <c r="T256" s="86"/>
      <c r="U256" s="86">
        <v>-4321</v>
      </c>
      <c r="V256" s="2"/>
    </row>
    <row r="257" spans="1:22" x14ac:dyDescent="0.25">
      <c r="A257" s="62">
        <v>772</v>
      </c>
      <c r="B257" s="63" t="s">
        <v>268</v>
      </c>
      <c r="C257" s="85">
        <v>4.2201023959332982E-3</v>
      </c>
      <c r="D257" s="16">
        <v>4243906</v>
      </c>
      <c r="E257" s="86">
        <v>0</v>
      </c>
      <c r="F257" s="86">
        <v>0</v>
      </c>
      <c r="G257" s="86">
        <v>0</v>
      </c>
      <c r="H257" s="86">
        <v>73637</v>
      </c>
      <c r="I257" s="86">
        <v>73637</v>
      </c>
      <c r="J257" s="86"/>
      <c r="K257" s="86">
        <v>855693</v>
      </c>
      <c r="L257" s="86">
        <v>0</v>
      </c>
      <c r="M257" s="86">
        <v>1697359</v>
      </c>
      <c r="N257" s="86">
        <v>21450</v>
      </c>
      <c r="O257" s="86">
        <v>2574502</v>
      </c>
      <c r="P257" s="86"/>
      <c r="Q257" s="86">
        <v>78253</v>
      </c>
      <c r="R257" s="86"/>
      <c r="S257" s="86">
        <v>9346</v>
      </c>
      <c r="T257" s="86"/>
      <c r="U257" s="86">
        <v>87599</v>
      </c>
      <c r="V257" s="2"/>
    </row>
    <row r="258" spans="1:22" x14ac:dyDescent="0.25">
      <c r="A258" s="62">
        <v>773</v>
      </c>
      <c r="B258" s="63" t="s">
        <v>269</v>
      </c>
      <c r="C258" s="85">
        <v>2.8505430593382471E-3</v>
      </c>
      <c r="D258" s="16">
        <v>2866622</v>
      </c>
      <c r="E258" s="86">
        <v>0</v>
      </c>
      <c r="F258" s="86">
        <v>0</v>
      </c>
      <c r="G258" s="86">
        <v>0</v>
      </c>
      <c r="H258" s="86">
        <v>0</v>
      </c>
      <c r="I258" s="86">
        <v>0</v>
      </c>
      <c r="J258" s="86"/>
      <c r="K258" s="86">
        <v>577993</v>
      </c>
      <c r="L258" s="86">
        <v>0</v>
      </c>
      <c r="M258" s="86">
        <v>1146511</v>
      </c>
      <c r="N258" s="86">
        <v>129059</v>
      </c>
      <c r="O258" s="86">
        <v>1853563</v>
      </c>
      <c r="P258" s="86"/>
      <c r="Q258" s="86">
        <v>52857</v>
      </c>
      <c r="R258" s="86"/>
      <c r="S258" s="86">
        <v>-27657</v>
      </c>
      <c r="T258" s="86"/>
      <c r="U258" s="86">
        <v>25200</v>
      </c>
      <c r="V258" s="2"/>
    </row>
    <row r="259" spans="1:22" x14ac:dyDescent="0.25">
      <c r="A259" s="62">
        <v>774</v>
      </c>
      <c r="B259" s="63" t="s">
        <v>270</v>
      </c>
      <c r="C259" s="85">
        <v>2.9965330559127271E-3</v>
      </c>
      <c r="D259" s="16">
        <v>3013435</v>
      </c>
      <c r="E259" s="86">
        <v>0</v>
      </c>
      <c r="F259" s="86">
        <v>0</v>
      </c>
      <c r="G259" s="86">
        <v>0</v>
      </c>
      <c r="H259" s="86">
        <v>67825</v>
      </c>
      <c r="I259" s="86">
        <v>67825</v>
      </c>
      <c r="J259" s="86"/>
      <c r="K259" s="86">
        <v>607595</v>
      </c>
      <c r="L259" s="86">
        <v>0</v>
      </c>
      <c r="M259" s="86">
        <v>1205230</v>
      </c>
      <c r="N259" s="86">
        <v>28247</v>
      </c>
      <c r="O259" s="86">
        <v>1841072</v>
      </c>
      <c r="P259" s="86"/>
      <c r="Q259" s="86">
        <v>55564</v>
      </c>
      <c r="R259" s="86"/>
      <c r="S259" s="86">
        <v>9869</v>
      </c>
      <c r="T259" s="86"/>
      <c r="U259" s="86">
        <v>65433</v>
      </c>
      <c r="V259" s="2"/>
    </row>
    <row r="260" spans="1:22" x14ac:dyDescent="0.25">
      <c r="A260" s="62">
        <v>775</v>
      </c>
      <c r="B260" s="63" t="s">
        <v>271</v>
      </c>
      <c r="C260" s="85">
        <v>3.2794873923955681E-3</v>
      </c>
      <c r="D260" s="16">
        <v>3297985</v>
      </c>
      <c r="E260" s="86">
        <v>0</v>
      </c>
      <c r="F260" s="86">
        <v>0</v>
      </c>
      <c r="G260" s="86">
        <v>0</v>
      </c>
      <c r="H260" s="86">
        <v>56660</v>
      </c>
      <c r="I260" s="86">
        <v>56660</v>
      </c>
      <c r="J260" s="86"/>
      <c r="K260" s="86">
        <v>664969</v>
      </c>
      <c r="L260" s="86">
        <v>0</v>
      </c>
      <c r="M260" s="86">
        <v>1319036</v>
      </c>
      <c r="N260" s="86">
        <v>38978</v>
      </c>
      <c r="O260" s="86">
        <v>2022983</v>
      </c>
      <c r="P260" s="86"/>
      <c r="Q260" s="86">
        <v>60811</v>
      </c>
      <c r="R260" s="86"/>
      <c r="S260" s="86">
        <v>2119</v>
      </c>
      <c r="T260" s="86"/>
      <c r="U260" s="86">
        <v>62930</v>
      </c>
      <c r="V260" s="2"/>
    </row>
    <row r="261" spans="1:22" x14ac:dyDescent="0.25">
      <c r="A261" s="62">
        <v>776</v>
      </c>
      <c r="B261" s="63" t="s">
        <v>272</v>
      </c>
      <c r="C261" s="85">
        <v>3.1544484225743928E-3</v>
      </c>
      <c r="D261" s="16">
        <v>3172241</v>
      </c>
      <c r="E261" s="86">
        <v>0</v>
      </c>
      <c r="F261" s="86">
        <v>0</v>
      </c>
      <c r="G261" s="86">
        <v>0</v>
      </c>
      <c r="H261" s="86">
        <v>0</v>
      </c>
      <c r="I261" s="86">
        <v>0</v>
      </c>
      <c r="J261" s="86"/>
      <c r="K261" s="86">
        <v>639615</v>
      </c>
      <c r="L261" s="86">
        <v>0</v>
      </c>
      <c r="M261" s="86">
        <v>1268744</v>
      </c>
      <c r="N261" s="86">
        <v>84255</v>
      </c>
      <c r="O261" s="86">
        <v>1992614</v>
      </c>
      <c r="P261" s="86"/>
      <c r="Q261" s="86">
        <v>58493</v>
      </c>
      <c r="R261" s="86"/>
      <c r="S261" s="86">
        <v>-17377</v>
      </c>
      <c r="T261" s="86"/>
      <c r="U261" s="86">
        <v>41116</v>
      </c>
      <c r="V261" s="2"/>
    </row>
    <row r="262" spans="1:22" x14ac:dyDescent="0.25">
      <c r="A262" s="62">
        <v>777</v>
      </c>
      <c r="B262" s="63" t="s">
        <v>273</v>
      </c>
      <c r="C262" s="85">
        <v>1.6412001009337415E-2</v>
      </c>
      <c r="D262" s="16">
        <v>16504573</v>
      </c>
      <c r="E262" s="86">
        <v>0</v>
      </c>
      <c r="F262" s="86">
        <v>0</v>
      </c>
      <c r="G262" s="86">
        <v>0</v>
      </c>
      <c r="H262" s="86">
        <v>0</v>
      </c>
      <c r="I262" s="86">
        <v>0</v>
      </c>
      <c r="J262" s="86"/>
      <c r="K262" s="86">
        <v>3327797</v>
      </c>
      <c r="L262" s="86">
        <v>0</v>
      </c>
      <c r="M262" s="86">
        <v>6601038</v>
      </c>
      <c r="N262" s="86">
        <v>1680417</v>
      </c>
      <c r="O262" s="86">
        <v>11609252</v>
      </c>
      <c r="P262" s="86"/>
      <c r="Q262" s="86">
        <v>304326</v>
      </c>
      <c r="R262" s="86"/>
      <c r="S262" s="86">
        <v>-359190</v>
      </c>
      <c r="T262" s="86"/>
      <c r="U262" s="86">
        <v>-54864</v>
      </c>
      <c r="V262" s="2"/>
    </row>
    <row r="263" spans="1:22" x14ac:dyDescent="0.25">
      <c r="A263" s="62">
        <v>778</v>
      </c>
      <c r="B263" s="63" t="s">
        <v>274</v>
      </c>
      <c r="C263" s="85">
        <v>3.4541718982219029E-3</v>
      </c>
      <c r="D263" s="16">
        <v>3473655</v>
      </c>
      <c r="E263" s="86">
        <v>0</v>
      </c>
      <c r="F263" s="86">
        <v>0</v>
      </c>
      <c r="G263" s="86">
        <v>0</v>
      </c>
      <c r="H263" s="86">
        <v>480260</v>
      </c>
      <c r="I263" s="86">
        <v>480260</v>
      </c>
      <c r="J263" s="86"/>
      <c r="K263" s="86">
        <v>700389</v>
      </c>
      <c r="L263" s="86">
        <v>0</v>
      </c>
      <c r="M263" s="86">
        <v>1389296</v>
      </c>
      <c r="N263" s="86">
        <v>0</v>
      </c>
      <c r="O263" s="86">
        <v>2089685</v>
      </c>
      <c r="P263" s="86"/>
      <c r="Q263" s="86">
        <v>64050</v>
      </c>
      <c r="R263" s="86"/>
      <c r="S263" s="86">
        <v>100037</v>
      </c>
      <c r="T263" s="86"/>
      <c r="U263" s="86">
        <v>164087</v>
      </c>
      <c r="V263" s="2"/>
    </row>
    <row r="264" spans="1:22" x14ac:dyDescent="0.25">
      <c r="A264" s="62">
        <v>785</v>
      </c>
      <c r="B264" s="63" t="s">
        <v>275</v>
      </c>
      <c r="C264" s="85">
        <v>4.0096072699816838E-3</v>
      </c>
      <c r="D264" s="16">
        <v>4032223</v>
      </c>
      <c r="E264" s="86">
        <v>0</v>
      </c>
      <c r="F264" s="86">
        <v>0</v>
      </c>
      <c r="G264" s="86">
        <v>0</v>
      </c>
      <c r="H264" s="86">
        <v>514166</v>
      </c>
      <c r="I264" s="86">
        <v>514166</v>
      </c>
      <c r="J264" s="86"/>
      <c r="K264" s="86">
        <v>813012</v>
      </c>
      <c r="L264" s="86">
        <v>0</v>
      </c>
      <c r="M264" s="86">
        <v>1612696</v>
      </c>
      <c r="N264" s="86">
        <v>0</v>
      </c>
      <c r="O264" s="86">
        <v>2425708</v>
      </c>
      <c r="P264" s="86"/>
      <c r="Q264" s="86">
        <v>74350</v>
      </c>
      <c r="R264" s="86"/>
      <c r="S264" s="86">
        <v>106469</v>
      </c>
      <c r="T264" s="86"/>
      <c r="U264" s="86">
        <v>180819</v>
      </c>
      <c r="V264" s="2"/>
    </row>
    <row r="265" spans="1:22" x14ac:dyDescent="0.25">
      <c r="A265" s="62">
        <v>786</v>
      </c>
      <c r="B265" s="63" t="s">
        <v>276</v>
      </c>
      <c r="C265" s="85">
        <v>0</v>
      </c>
      <c r="D265" s="16">
        <v>0</v>
      </c>
      <c r="E265" s="86">
        <v>0</v>
      </c>
      <c r="F265" s="86">
        <v>0</v>
      </c>
      <c r="G265" s="86">
        <v>0</v>
      </c>
      <c r="H265" s="86">
        <v>0</v>
      </c>
      <c r="I265" s="86">
        <v>0</v>
      </c>
      <c r="J265" s="86"/>
      <c r="K265" s="86">
        <v>0</v>
      </c>
      <c r="L265" s="86">
        <v>0</v>
      </c>
      <c r="M265" s="86">
        <v>0</v>
      </c>
      <c r="N265" s="86">
        <v>31109</v>
      </c>
      <c r="O265" s="86">
        <v>31109</v>
      </c>
      <c r="P265" s="86"/>
      <c r="Q265" s="86">
        <v>0</v>
      </c>
      <c r="R265" s="86"/>
      <c r="S265" s="86">
        <v>-7022</v>
      </c>
      <c r="T265" s="86"/>
      <c r="U265" s="86">
        <v>-7022</v>
      </c>
      <c r="V265" s="2"/>
    </row>
    <row r="266" spans="1:22" x14ac:dyDescent="0.25">
      <c r="A266" s="62">
        <v>794</v>
      </c>
      <c r="B266" s="63" t="s">
        <v>277</v>
      </c>
      <c r="C266" s="85">
        <v>3.7557651005885808E-3</v>
      </c>
      <c r="D266" s="16">
        <v>3776949</v>
      </c>
      <c r="E266" s="86">
        <v>0</v>
      </c>
      <c r="F266" s="86">
        <v>0</v>
      </c>
      <c r="G266" s="86">
        <v>0</v>
      </c>
      <c r="H266" s="86">
        <v>0</v>
      </c>
      <c r="I266" s="86">
        <v>0</v>
      </c>
      <c r="J266" s="86"/>
      <c r="K266" s="86">
        <v>761542</v>
      </c>
      <c r="L266" s="86">
        <v>0</v>
      </c>
      <c r="M266" s="86">
        <v>1510599</v>
      </c>
      <c r="N266" s="86">
        <v>459330</v>
      </c>
      <c r="O266" s="86">
        <v>2731471</v>
      </c>
      <c r="P266" s="86"/>
      <c r="Q266" s="86">
        <v>69643</v>
      </c>
      <c r="R266" s="86"/>
      <c r="S266" s="86">
        <v>-100295</v>
      </c>
      <c r="T266" s="86"/>
      <c r="U266" s="86">
        <v>-30652</v>
      </c>
      <c r="V266" s="2"/>
    </row>
    <row r="267" spans="1:22" x14ac:dyDescent="0.25">
      <c r="A267" s="62">
        <v>820</v>
      </c>
      <c r="B267" s="63" t="s">
        <v>278</v>
      </c>
      <c r="C267" s="85">
        <v>0</v>
      </c>
      <c r="D267" s="16">
        <v>0</v>
      </c>
      <c r="E267" s="86">
        <v>0</v>
      </c>
      <c r="F267" s="86">
        <v>0</v>
      </c>
      <c r="G267" s="86">
        <v>0</v>
      </c>
      <c r="H267" s="86">
        <v>0</v>
      </c>
      <c r="I267" s="86">
        <v>0</v>
      </c>
      <c r="J267" s="86"/>
      <c r="K267" s="86">
        <v>0</v>
      </c>
      <c r="L267" s="86">
        <v>0</v>
      </c>
      <c r="M267" s="86">
        <v>0</v>
      </c>
      <c r="N267" s="86">
        <v>0</v>
      </c>
      <c r="O267" s="86">
        <v>0</v>
      </c>
      <c r="P267" s="86"/>
      <c r="Q267" s="86">
        <v>0</v>
      </c>
      <c r="R267" s="86"/>
      <c r="S267" s="86">
        <v>0</v>
      </c>
      <c r="T267" s="86"/>
      <c r="U267" s="86">
        <v>0</v>
      </c>
      <c r="V267" s="2"/>
    </row>
    <row r="268" spans="1:22" x14ac:dyDescent="0.25">
      <c r="A268" s="62">
        <v>834</v>
      </c>
      <c r="B268" s="63" t="s">
        <v>279</v>
      </c>
      <c r="C268" s="85">
        <v>0</v>
      </c>
      <c r="D268" s="16">
        <v>0</v>
      </c>
      <c r="E268" s="86">
        <v>0</v>
      </c>
      <c r="F268" s="86">
        <v>0</v>
      </c>
      <c r="G268" s="86">
        <v>0</v>
      </c>
      <c r="H268" s="86">
        <v>0</v>
      </c>
      <c r="I268" s="86">
        <v>0</v>
      </c>
      <c r="J268" s="86"/>
      <c r="K268" s="86">
        <v>0</v>
      </c>
      <c r="L268" s="86">
        <v>0</v>
      </c>
      <c r="M268" s="86">
        <v>0</v>
      </c>
      <c r="N268" s="86">
        <v>0</v>
      </c>
      <c r="O268" s="86">
        <v>0</v>
      </c>
      <c r="P268" s="86"/>
      <c r="Q268" s="86">
        <v>0</v>
      </c>
      <c r="R268" s="86"/>
      <c r="S268" s="86">
        <v>0</v>
      </c>
      <c r="T268" s="86"/>
      <c r="U268" s="86">
        <v>0</v>
      </c>
      <c r="V268" s="2"/>
    </row>
    <row r="269" spans="1:22" x14ac:dyDescent="0.25">
      <c r="A269" s="62">
        <v>837</v>
      </c>
      <c r="B269" s="63" t="s">
        <v>280</v>
      </c>
      <c r="C269" s="85">
        <v>0</v>
      </c>
      <c r="D269" s="16">
        <v>0</v>
      </c>
      <c r="E269" s="86">
        <v>0</v>
      </c>
      <c r="F269" s="86">
        <v>0</v>
      </c>
      <c r="G269" s="86">
        <v>0</v>
      </c>
      <c r="H269" s="86">
        <v>0</v>
      </c>
      <c r="I269" s="86">
        <v>0</v>
      </c>
      <c r="J269" s="86"/>
      <c r="K269" s="86">
        <v>0</v>
      </c>
      <c r="L269" s="86">
        <v>0</v>
      </c>
      <c r="M269" s="86">
        <v>0</v>
      </c>
      <c r="N269" s="86">
        <v>0</v>
      </c>
      <c r="O269" s="86">
        <v>0</v>
      </c>
      <c r="P269" s="86"/>
      <c r="Q269" s="86">
        <v>0</v>
      </c>
      <c r="R269" s="86"/>
      <c r="S269" s="86">
        <v>0</v>
      </c>
      <c r="T269" s="86"/>
      <c r="U269" s="86">
        <v>0</v>
      </c>
      <c r="V269" s="2"/>
    </row>
    <row r="270" spans="1:22" x14ac:dyDescent="0.25">
      <c r="A270" s="62">
        <v>838</v>
      </c>
      <c r="B270" s="63" t="s">
        <v>281</v>
      </c>
      <c r="C270" s="85">
        <v>0</v>
      </c>
      <c r="D270" s="16">
        <v>0</v>
      </c>
      <c r="E270" s="86">
        <v>0</v>
      </c>
      <c r="F270" s="86">
        <v>0</v>
      </c>
      <c r="G270" s="86">
        <v>0</v>
      </c>
      <c r="H270" s="86">
        <v>0</v>
      </c>
      <c r="I270" s="86">
        <v>0</v>
      </c>
      <c r="J270" s="86"/>
      <c r="K270" s="86">
        <v>0</v>
      </c>
      <c r="L270" s="86">
        <v>0</v>
      </c>
      <c r="M270" s="86">
        <v>0</v>
      </c>
      <c r="N270" s="86">
        <v>0</v>
      </c>
      <c r="O270" s="86">
        <v>0</v>
      </c>
      <c r="P270" s="86"/>
      <c r="Q270" s="86">
        <v>0</v>
      </c>
      <c r="R270" s="86"/>
      <c r="S270" s="86">
        <v>0</v>
      </c>
      <c r="T270" s="86"/>
      <c r="U270" s="86">
        <v>0</v>
      </c>
      <c r="V270" s="2"/>
    </row>
    <row r="271" spans="1:22" x14ac:dyDescent="0.25">
      <c r="A271" s="62">
        <v>839</v>
      </c>
      <c r="B271" s="63" t="s">
        <v>282</v>
      </c>
      <c r="C271" s="85">
        <v>0</v>
      </c>
      <c r="D271" s="16">
        <v>0</v>
      </c>
      <c r="E271" s="86">
        <v>0</v>
      </c>
      <c r="F271" s="86">
        <v>0</v>
      </c>
      <c r="G271" s="86">
        <v>0</v>
      </c>
      <c r="H271" s="86">
        <v>0</v>
      </c>
      <c r="I271" s="86">
        <v>0</v>
      </c>
      <c r="J271" s="86"/>
      <c r="K271" s="86">
        <v>0</v>
      </c>
      <c r="L271" s="86">
        <v>0</v>
      </c>
      <c r="M271" s="86">
        <v>0</v>
      </c>
      <c r="N271" s="86">
        <v>0</v>
      </c>
      <c r="O271" s="86">
        <v>0</v>
      </c>
      <c r="P271" s="86"/>
      <c r="Q271" s="86">
        <v>0</v>
      </c>
      <c r="R271" s="86"/>
      <c r="S271" s="86">
        <v>0</v>
      </c>
      <c r="T271" s="86"/>
      <c r="U271" s="86">
        <v>0</v>
      </c>
      <c r="V271" s="2"/>
    </row>
    <row r="272" spans="1:22" x14ac:dyDescent="0.25">
      <c r="A272" s="62">
        <v>840</v>
      </c>
      <c r="B272" s="63" t="s">
        <v>283</v>
      </c>
      <c r="C272" s="85">
        <v>0</v>
      </c>
      <c r="D272" s="16">
        <v>0</v>
      </c>
      <c r="E272" s="86">
        <v>0</v>
      </c>
      <c r="F272" s="86">
        <v>0</v>
      </c>
      <c r="G272" s="86">
        <v>0</v>
      </c>
      <c r="H272" s="86">
        <v>0</v>
      </c>
      <c r="I272" s="86">
        <v>0</v>
      </c>
      <c r="J272" s="86"/>
      <c r="K272" s="86">
        <v>0</v>
      </c>
      <c r="L272" s="86">
        <v>0</v>
      </c>
      <c r="M272" s="86">
        <v>0</v>
      </c>
      <c r="N272" s="86">
        <v>0</v>
      </c>
      <c r="O272" s="86">
        <v>0</v>
      </c>
      <c r="P272" s="86"/>
      <c r="Q272" s="86">
        <v>0</v>
      </c>
      <c r="R272" s="86"/>
      <c r="S272" s="86">
        <v>0</v>
      </c>
      <c r="T272" s="86"/>
      <c r="U272" s="86">
        <v>0</v>
      </c>
      <c r="V272" s="2"/>
    </row>
    <row r="273" spans="1:22" x14ac:dyDescent="0.25">
      <c r="A273" s="62">
        <v>841</v>
      </c>
      <c r="B273" s="63" t="s">
        <v>284</v>
      </c>
      <c r="C273" s="85">
        <v>3.3330068818207542E-4</v>
      </c>
      <c r="D273" s="16">
        <v>335181</v>
      </c>
      <c r="E273" s="86">
        <v>0</v>
      </c>
      <c r="F273" s="86">
        <v>0</v>
      </c>
      <c r="G273" s="86">
        <v>0</v>
      </c>
      <c r="H273" s="86">
        <v>7417</v>
      </c>
      <c r="I273" s="86">
        <v>7417</v>
      </c>
      <c r="J273" s="86"/>
      <c r="K273" s="86">
        <v>67582</v>
      </c>
      <c r="L273" s="86">
        <v>0</v>
      </c>
      <c r="M273" s="86">
        <v>134056</v>
      </c>
      <c r="N273" s="86">
        <v>32335</v>
      </c>
      <c r="O273" s="86">
        <v>233973</v>
      </c>
      <c r="P273" s="86"/>
      <c r="Q273" s="86">
        <v>6180</v>
      </c>
      <c r="R273" s="86"/>
      <c r="S273" s="86">
        <v>-4556</v>
      </c>
      <c r="T273" s="86"/>
      <c r="U273" s="86">
        <v>1624</v>
      </c>
      <c r="V273" s="2"/>
    </row>
    <row r="274" spans="1:22" x14ac:dyDescent="0.25">
      <c r="A274" s="62">
        <v>842</v>
      </c>
      <c r="B274" s="63" t="s">
        <v>285</v>
      </c>
      <c r="C274" s="85">
        <v>0</v>
      </c>
      <c r="D274" s="16">
        <v>0</v>
      </c>
      <c r="E274" s="86">
        <v>0</v>
      </c>
      <c r="F274" s="86">
        <v>0</v>
      </c>
      <c r="G274" s="86">
        <v>0</v>
      </c>
      <c r="H274" s="86">
        <v>0</v>
      </c>
      <c r="I274" s="86">
        <v>0</v>
      </c>
      <c r="J274" s="86"/>
      <c r="K274" s="86">
        <v>0</v>
      </c>
      <c r="L274" s="86">
        <v>0</v>
      </c>
      <c r="M274" s="86">
        <v>0</v>
      </c>
      <c r="N274" s="86">
        <v>0</v>
      </c>
      <c r="O274" s="86">
        <v>0</v>
      </c>
      <c r="P274" s="86"/>
      <c r="Q274" s="86">
        <v>0</v>
      </c>
      <c r="R274" s="86"/>
      <c r="S274" s="86">
        <v>0</v>
      </c>
      <c r="T274" s="86"/>
      <c r="U274" s="86">
        <v>0</v>
      </c>
      <c r="V274" s="2"/>
    </row>
    <row r="275" spans="1:22" x14ac:dyDescent="0.25">
      <c r="A275" s="62">
        <v>844</v>
      </c>
      <c r="B275" s="63" t="s">
        <v>286</v>
      </c>
      <c r="C275" s="85">
        <v>0</v>
      </c>
      <c r="D275" s="16">
        <v>0</v>
      </c>
      <c r="E275" s="86">
        <v>0</v>
      </c>
      <c r="F275" s="86">
        <v>0</v>
      </c>
      <c r="G275" s="86">
        <v>0</v>
      </c>
      <c r="H275" s="86">
        <v>0</v>
      </c>
      <c r="I275" s="86">
        <v>0</v>
      </c>
      <c r="J275" s="86"/>
      <c r="K275" s="86">
        <v>0</v>
      </c>
      <c r="L275" s="86">
        <v>0</v>
      </c>
      <c r="M275" s="86">
        <v>0</v>
      </c>
      <c r="N275" s="86">
        <v>0</v>
      </c>
      <c r="O275" s="86">
        <v>0</v>
      </c>
      <c r="P275" s="86"/>
      <c r="Q275" s="86">
        <v>0</v>
      </c>
      <c r="R275" s="86"/>
      <c r="S275" s="86">
        <v>0</v>
      </c>
      <c r="T275" s="86"/>
      <c r="U275" s="86">
        <v>0</v>
      </c>
      <c r="V275" s="2"/>
    </row>
    <row r="276" spans="1:22" x14ac:dyDescent="0.25">
      <c r="A276" s="62">
        <v>845</v>
      </c>
      <c r="B276" s="63" t="s">
        <v>287</v>
      </c>
      <c r="C276" s="85">
        <v>0</v>
      </c>
      <c r="D276" s="16">
        <v>0</v>
      </c>
      <c r="E276" s="86">
        <v>0</v>
      </c>
      <c r="F276" s="86">
        <v>0</v>
      </c>
      <c r="G276" s="86">
        <v>0</v>
      </c>
      <c r="H276" s="86">
        <v>0</v>
      </c>
      <c r="I276" s="86">
        <v>0</v>
      </c>
      <c r="J276" s="86"/>
      <c r="K276" s="86">
        <v>0</v>
      </c>
      <c r="L276" s="86">
        <v>0</v>
      </c>
      <c r="M276" s="86">
        <v>0</v>
      </c>
      <c r="N276" s="86">
        <v>0</v>
      </c>
      <c r="O276" s="86">
        <v>0</v>
      </c>
      <c r="P276" s="86"/>
      <c r="Q276" s="86">
        <v>0</v>
      </c>
      <c r="R276" s="86"/>
      <c r="S276" s="86">
        <v>0</v>
      </c>
      <c r="T276" s="86"/>
      <c r="U276" s="86">
        <v>0</v>
      </c>
      <c r="V276" s="2"/>
    </row>
    <row r="277" spans="1:22" x14ac:dyDescent="0.25">
      <c r="A277" s="62">
        <v>847</v>
      </c>
      <c r="B277" s="63" t="s">
        <v>288</v>
      </c>
      <c r="C277" s="85">
        <v>0</v>
      </c>
      <c r="D277" s="16">
        <v>0</v>
      </c>
      <c r="E277" s="86">
        <v>0</v>
      </c>
      <c r="F277" s="86">
        <v>0</v>
      </c>
      <c r="G277" s="86">
        <v>0</v>
      </c>
      <c r="H277" s="86">
        <v>0</v>
      </c>
      <c r="I277" s="86">
        <v>0</v>
      </c>
      <c r="J277" s="86"/>
      <c r="K277" s="86">
        <v>0</v>
      </c>
      <c r="L277" s="86">
        <v>0</v>
      </c>
      <c r="M277" s="86">
        <v>0</v>
      </c>
      <c r="N277" s="86">
        <v>0</v>
      </c>
      <c r="O277" s="86">
        <v>0</v>
      </c>
      <c r="P277" s="86"/>
      <c r="Q277" s="86">
        <v>0</v>
      </c>
      <c r="R277" s="86"/>
      <c r="S277" s="86">
        <v>0</v>
      </c>
      <c r="T277" s="86"/>
      <c r="U277" s="86">
        <v>0</v>
      </c>
      <c r="V277" s="2"/>
    </row>
    <row r="278" spans="1:22" x14ac:dyDescent="0.25">
      <c r="A278" s="62">
        <v>848</v>
      </c>
      <c r="B278" s="63" t="s">
        <v>289</v>
      </c>
      <c r="C278" s="85">
        <v>5.5153018248874338E-3</v>
      </c>
      <c r="D278" s="16">
        <v>5546411</v>
      </c>
      <c r="E278" s="86">
        <v>0</v>
      </c>
      <c r="F278" s="86">
        <v>0</v>
      </c>
      <c r="G278" s="86">
        <v>0</v>
      </c>
      <c r="H278" s="86">
        <v>27942</v>
      </c>
      <c r="I278" s="86">
        <v>27942</v>
      </c>
      <c r="J278" s="86"/>
      <c r="K278" s="86">
        <v>1118316</v>
      </c>
      <c r="L278" s="86">
        <v>0</v>
      </c>
      <c r="M278" s="86">
        <v>2218299</v>
      </c>
      <c r="N278" s="86">
        <v>53202</v>
      </c>
      <c r="O278" s="86">
        <v>3389817</v>
      </c>
      <c r="P278" s="86"/>
      <c r="Q278" s="86">
        <v>102270</v>
      </c>
      <c r="R278" s="86"/>
      <c r="S278" s="86">
        <v>-3943</v>
      </c>
      <c r="T278" s="86"/>
      <c r="U278" s="86">
        <v>98327</v>
      </c>
      <c r="V278" s="2"/>
    </row>
    <row r="279" spans="1:22" x14ac:dyDescent="0.25">
      <c r="A279" s="62">
        <v>850</v>
      </c>
      <c r="B279" s="63" t="s">
        <v>290</v>
      </c>
      <c r="C279" s="85">
        <v>0</v>
      </c>
      <c r="D279" s="16">
        <v>0</v>
      </c>
      <c r="E279" s="86">
        <v>0</v>
      </c>
      <c r="F279" s="86">
        <v>0</v>
      </c>
      <c r="G279" s="86">
        <v>0</v>
      </c>
      <c r="H279" s="86">
        <v>0</v>
      </c>
      <c r="I279" s="86">
        <v>0</v>
      </c>
      <c r="J279" s="86"/>
      <c r="K279" s="86">
        <v>0</v>
      </c>
      <c r="L279" s="86">
        <v>0</v>
      </c>
      <c r="M279" s="86">
        <v>0</v>
      </c>
      <c r="N279" s="86">
        <v>0</v>
      </c>
      <c r="O279" s="86">
        <v>0</v>
      </c>
      <c r="P279" s="86"/>
      <c r="Q279" s="86">
        <v>0</v>
      </c>
      <c r="R279" s="86"/>
      <c r="S279" s="86">
        <v>0</v>
      </c>
      <c r="T279" s="86"/>
      <c r="U279" s="86">
        <v>0</v>
      </c>
      <c r="V279" s="2"/>
    </row>
    <row r="280" spans="1:22" x14ac:dyDescent="0.25">
      <c r="A280" s="62">
        <v>851</v>
      </c>
      <c r="B280" s="63" t="s">
        <v>291</v>
      </c>
      <c r="C280" s="85">
        <v>1.6087171165396984E-4</v>
      </c>
      <c r="D280" s="16">
        <v>161779</v>
      </c>
      <c r="E280" s="86">
        <v>0</v>
      </c>
      <c r="F280" s="86">
        <v>0</v>
      </c>
      <c r="G280" s="86">
        <v>0</v>
      </c>
      <c r="H280" s="86">
        <v>20341</v>
      </c>
      <c r="I280" s="86">
        <v>20341</v>
      </c>
      <c r="J280" s="86"/>
      <c r="K280" s="86">
        <v>32619</v>
      </c>
      <c r="L280" s="86">
        <v>0</v>
      </c>
      <c r="M280" s="86">
        <v>64704</v>
      </c>
      <c r="N280" s="86">
        <v>0</v>
      </c>
      <c r="O280" s="86">
        <v>97323</v>
      </c>
      <c r="P280" s="86"/>
      <c r="Q280" s="86">
        <v>2983</v>
      </c>
      <c r="R280" s="86"/>
      <c r="S280" s="86">
        <v>4482</v>
      </c>
      <c r="T280" s="86"/>
      <c r="U280" s="86">
        <v>7465</v>
      </c>
      <c r="V280" s="2"/>
    </row>
    <row r="281" spans="1:22" x14ac:dyDescent="0.25">
      <c r="A281" s="62">
        <v>852</v>
      </c>
      <c r="B281" s="63" t="s">
        <v>292</v>
      </c>
      <c r="C281" s="85">
        <v>1.9975724912383393E-4</v>
      </c>
      <c r="D281" s="16">
        <v>200884</v>
      </c>
      <c r="E281" s="86">
        <v>0</v>
      </c>
      <c r="F281" s="86">
        <v>0</v>
      </c>
      <c r="G281" s="86">
        <v>0</v>
      </c>
      <c r="H281" s="86">
        <v>0</v>
      </c>
      <c r="I281" s="86">
        <v>0</v>
      </c>
      <c r="J281" s="86"/>
      <c r="K281" s="86">
        <v>40504</v>
      </c>
      <c r="L281" s="86">
        <v>0</v>
      </c>
      <c r="M281" s="86">
        <v>80344</v>
      </c>
      <c r="N281" s="86">
        <v>7994</v>
      </c>
      <c r="O281" s="86">
        <v>128842</v>
      </c>
      <c r="P281" s="86"/>
      <c r="Q281" s="86">
        <v>3704</v>
      </c>
      <c r="R281" s="86"/>
      <c r="S281" s="86">
        <v>-1704</v>
      </c>
      <c r="T281" s="86"/>
      <c r="U281" s="86">
        <v>2000</v>
      </c>
      <c r="V281" s="2"/>
    </row>
    <row r="282" spans="1:22" x14ac:dyDescent="0.25">
      <c r="A282" s="62">
        <v>853</v>
      </c>
      <c r="B282" s="63" t="s">
        <v>293</v>
      </c>
      <c r="C282" s="85">
        <v>0</v>
      </c>
      <c r="D282" s="16">
        <v>0</v>
      </c>
      <c r="E282" s="86">
        <v>0</v>
      </c>
      <c r="F282" s="86">
        <v>0</v>
      </c>
      <c r="G282" s="86">
        <v>0</v>
      </c>
      <c r="H282" s="86">
        <v>0</v>
      </c>
      <c r="I282" s="86">
        <v>0</v>
      </c>
      <c r="J282" s="86"/>
      <c r="K282" s="86">
        <v>0</v>
      </c>
      <c r="L282" s="86">
        <v>0</v>
      </c>
      <c r="M282" s="86">
        <v>0</v>
      </c>
      <c r="N282" s="86">
        <v>0</v>
      </c>
      <c r="O282" s="86">
        <v>0</v>
      </c>
      <c r="P282" s="86"/>
      <c r="Q282" s="86">
        <v>0</v>
      </c>
      <c r="R282" s="86"/>
      <c r="S282" s="86">
        <v>0</v>
      </c>
      <c r="T282" s="86"/>
      <c r="U282" s="86">
        <v>0</v>
      </c>
      <c r="V282" s="2"/>
    </row>
    <row r="283" spans="1:22" x14ac:dyDescent="0.25">
      <c r="A283" s="62">
        <v>859</v>
      </c>
      <c r="B283" s="63" t="s">
        <v>294</v>
      </c>
      <c r="C283" s="85">
        <v>0</v>
      </c>
      <c r="D283" s="16">
        <v>0</v>
      </c>
      <c r="E283" s="86">
        <v>0</v>
      </c>
      <c r="F283" s="86">
        <v>0</v>
      </c>
      <c r="G283" s="86">
        <v>0</v>
      </c>
      <c r="H283" s="86">
        <v>0</v>
      </c>
      <c r="I283" s="86">
        <v>0</v>
      </c>
      <c r="J283" s="86"/>
      <c r="K283" s="86">
        <v>0</v>
      </c>
      <c r="L283" s="86">
        <v>0</v>
      </c>
      <c r="M283" s="86">
        <v>0</v>
      </c>
      <c r="N283" s="86">
        <v>0</v>
      </c>
      <c r="O283" s="86">
        <v>0</v>
      </c>
      <c r="P283" s="86"/>
      <c r="Q283" s="86">
        <v>0</v>
      </c>
      <c r="R283" s="86"/>
      <c r="S283" s="86">
        <v>0</v>
      </c>
      <c r="T283" s="86"/>
      <c r="U283" s="86">
        <v>0</v>
      </c>
      <c r="V283" s="2"/>
    </row>
    <row r="284" spans="1:22" x14ac:dyDescent="0.25">
      <c r="A284" s="62">
        <v>861</v>
      </c>
      <c r="B284" s="63" t="s">
        <v>295</v>
      </c>
      <c r="C284" s="85">
        <v>0</v>
      </c>
      <c r="D284" s="16">
        <v>0</v>
      </c>
      <c r="E284" s="86">
        <v>0</v>
      </c>
      <c r="F284" s="86">
        <v>0</v>
      </c>
      <c r="G284" s="86">
        <v>0</v>
      </c>
      <c r="H284" s="86">
        <v>0</v>
      </c>
      <c r="I284" s="86">
        <v>0</v>
      </c>
      <c r="J284" s="86"/>
      <c r="K284" s="86">
        <v>0</v>
      </c>
      <c r="L284" s="86">
        <v>0</v>
      </c>
      <c r="M284" s="86">
        <v>0</v>
      </c>
      <c r="N284" s="86">
        <v>0</v>
      </c>
      <c r="O284" s="86">
        <v>0</v>
      </c>
      <c r="P284" s="86"/>
      <c r="Q284" s="86">
        <v>0</v>
      </c>
      <c r="R284" s="86"/>
      <c r="S284" s="86">
        <v>0</v>
      </c>
      <c r="T284" s="86"/>
      <c r="U284" s="86">
        <v>0</v>
      </c>
      <c r="V284" s="2"/>
    </row>
    <row r="285" spans="1:22" x14ac:dyDescent="0.25">
      <c r="A285" s="62">
        <v>862</v>
      </c>
      <c r="B285" s="63" t="s">
        <v>296</v>
      </c>
      <c r="C285" s="85">
        <v>0</v>
      </c>
      <c r="D285" s="16">
        <v>0</v>
      </c>
      <c r="E285" s="86">
        <v>0</v>
      </c>
      <c r="F285" s="86">
        <v>0</v>
      </c>
      <c r="G285" s="86">
        <v>0</v>
      </c>
      <c r="H285" s="86">
        <v>0</v>
      </c>
      <c r="I285" s="86">
        <v>0</v>
      </c>
      <c r="J285" s="86"/>
      <c r="K285" s="86">
        <v>0</v>
      </c>
      <c r="L285" s="86">
        <v>0</v>
      </c>
      <c r="M285" s="86">
        <v>0</v>
      </c>
      <c r="N285" s="86">
        <v>0</v>
      </c>
      <c r="O285" s="86">
        <v>0</v>
      </c>
      <c r="P285" s="86"/>
      <c r="Q285" s="86">
        <v>0</v>
      </c>
      <c r="R285" s="86"/>
      <c r="S285" s="86">
        <v>0</v>
      </c>
      <c r="T285" s="86"/>
      <c r="U285" s="86">
        <v>0</v>
      </c>
      <c r="V285" s="2"/>
    </row>
    <row r="286" spans="1:22" x14ac:dyDescent="0.25">
      <c r="A286" s="62">
        <v>863</v>
      </c>
      <c r="B286" s="63" t="s">
        <v>297</v>
      </c>
      <c r="C286" s="85">
        <v>0</v>
      </c>
      <c r="D286" s="16">
        <v>0</v>
      </c>
      <c r="E286" s="86">
        <v>0</v>
      </c>
      <c r="F286" s="86">
        <v>0</v>
      </c>
      <c r="G286" s="86">
        <v>0</v>
      </c>
      <c r="H286" s="86">
        <v>0</v>
      </c>
      <c r="I286" s="86">
        <v>0</v>
      </c>
      <c r="J286" s="86"/>
      <c r="K286" s="86">
        <v>0</v>
      </c>
      <c r="L286" s="86">
        <v>0</v>
      </c>
      <c r="M286" s="86">
        <v>0</v>
      </c>
      <c r="N286" s="86">
        <v>0</v>
      </c>
      <c r="O286" s="86">
        <v>0</v>
      </c>
      <c r="P286" s="86"/>
      <c r="Q286" s="86">
        <v>0</v>
      </c>
      <c r="R286" s="86"/>
      <c r="S286" s="86">
        <v>0</v>
      </c>
      <c r="T286" s="86"/>
      <c r="U286" s="86">
        <v>0</v>
      </c>
      <c r="V286" s="2"/>
    </row>
    <row r="287" spans="1:22" x14ac:dyDescent="0.25">
      <c r="A287" s="62">
        <v>864</v>
      </c>
      <c r="B287" s="63" t="s">
        <v>298</v>
      </c>
      <c r="C287" s="85">
        <v>0</v>
      </c>
      <c r="D287" s="16">
        <v>0</v>
      </c>
      <c r="E287" s="86">
        <v>0</v>
      </c>
      <c r="F287" s="86">
        <v>0</v>
      </c>
      <c r="G287" s="86">
        <v>0</v>
      </c>
      <c r="H287" s="86">
        <v>0</v>
      </c>
      <c r="I287" s="86">
        <v>0</v>
      </c>
      <c r="J287" s="86"/>
      <c r="K287" s="86">
        <v>0</v>
      </c>
      <c r="L287" s="86">
        <v>0</v>
      </c>
      <c r="M287" s="86">
        <v>0</v>
      </c>
      <c r="N287" s="86">
        <v>0</v>
      </c>
      <c r="O287" s="86">
        <v>0</v>
      </c>
      <c r="P287" s="86"/>
      <c r="Q287" s="86">
        <v>0</v>
      </c>
      <c r="R287" s="86"/>
      <c r="S287" s="86">
        <v>0</v>
      </c>
      <c r="T287" s="86"/>
      <c r="U287" s="86">
        <v>0</v>
      </c>
      <c r="V287" s="2"/>
    </row>
    <row r="288" spans="1:22" x14ac:dyDescent="0.25">
      <c r="A288" s="62">
        <v>865</v>
      </c>
      <c r="B288" s="63" t="s">
        <v>299</v>
      </c>
      <c r="C288" s="85">
        <v>0</v>
      </c>
      <c r="D288" s="16">
        <v>0</v>
      </c>
      <c r="E288" s="86">
        <v>0</v>
      </c>
      <c r="F288" s="86">
        <v>0</v>
      </c>
      <c r="G288" s="86">
        <v>0</v>
      </c>
      <c r="H288" s="86">
        <v>0</v>
      </c>
      <c r="I288" s="86">
        <v>0</v>
      </c>
      <c r="J288" s="86"/>
      <c r="K288" s="86">
        <v>0</v>
      </c>
      <c r="L288" s="86">
        <v>0</v>
      </c>
      <c r="M288" s="86">
        <v>0</v>
      </c>
      <c r="N288" s="86">
        <v>0</v>
      </c>
      <c r="O288" s="86">
        <v>0</v>
      </c>
      <c r="P288" s="86"/>
      <c r="Q288" s="86">
        <v>0</v>
      </c>
      <c r="R288" s="86"/>
      <c r="S288" s="86">
        <v>0</v>
      </c>
      <c r="T288" s="86"/>
      <c r="U288" s="86">
        <v>0</v>
      </c>
      <c r="V288" s="2"/>
    </row>
    <row r="289" spans="1:22" x14ac:dyDescent="0.25">
      <c r="A289" s="62">
        <v>866</v>
      </c>
      <c r="B289" s="63" t="s">
        <v>300</v>
      </c>
      <c r="C289" s="85">
        <v>0</v>
      </c>
      <c r="D289" s="16">
        <v>0</v>
      </c>
      <c r="E289" s="86">
        <v>0</v>
      </c>
      <c r="F289" s="86">
        <v>0</v>
      </c>
      <c r="G289" s="86">
        <v>0</v>
      </c>
      <c r="H289" s="86">
        <v>0</v>
      </c>
      <c r="I289" s="86">
        <v>0</v>
      </c>
      <c r="J289" s="86"/>
      <c r="K289" s="86">
        <v>0</v>
      </c>
      <c r="L289" s="86">
        <v>0</v>
      </c>
      <c r="M289" s="86">
        <v>0</v>
      </c>
      <c r="N289" s="86">
        <v>0</v>
      </c>
      <c r="O289" s="86">
        <v>0</v>
      </c>
      <c r="P289" s="86"/>
      <c r="Q289" s="86">
        <v>0</v>
      </c>
      <c r="R289" s="86"/>
      <c r="S289" s="86">
        <v>0</v>
      </c>
      <c r="T289" s="86"/>
      <c r="U289" s="86">
        <v>0</v>
      </c>
      <c r="V289" s="2"/>
    </row>
    <row r="290" spans="1:22" x14ac:dyDescent="0.25">
      <c r="A290" s="62">
        <v>867</v>
      </c>
      <c r="B290" s="63" t="s">
        <v>301</v>
      </c>
      <c r="C290" s="85">
        <v>0</v>
      </c>
      <c r="D290" s="16">
        <v>0</v>
      </c>
      <c r="E290" s="86">
        <v>0</v>
      </c>
      <c r="F290" s="86">
        <v>0</v>
      </c>
      <c r="G290" s="86">
        <v>0</v>
      </c>
      <c r="H290" s="86">
        <v>0</v>
      </c>
      <c r="I290" s="86">
        <v>0</v>
      </c>
      <c r="J290" s="86"/>
      <c r="K290" s="86">
        <v>0</v>
      </c>
      <c r="L290" s="86">
        <v>0</v>
      </c>
      <c r="M290" s="86">
        <v>0</v>
      </c>
      <c r="N290" s="86">
        <v>0</v>
      </c>
      <c r="O290" s="86">
        <v>0</v>
      </c>
      <c r="P290" s="86"/>
      <c r="Q290" s="86">
        <v>0</v>
      </c>
      <c r="R290" s="86"/>
      <c r="S290" s="86">
        <v>0</v>
      </c>
      <c r="T290" s="86"/>
      <c r="U290" s="86">
        <v>0</v>
      </c>
      <c r="V290" s="2"/>
    </row>
    <row r="291" spans="1:22" x14ac:dyDescent="0.25">
      <c r="A291" s="62">
        <v>868</v>
      </c>
      <c r="B291" s="63" t="s">
        <v>302</v>
      </c>
      <c r="C291" s="85">
        <v>0</v>
      </c>
      <c r="D291" s="16">
        <v>0</v>
      </c>
      <c r="E291" s="86">
        <v>0</v>
      </c>
      <c r="F291" s="86">
        <v>0</v>
      </c>
      <c r="G291" s="86">
        <v>0</v>
      </c>
      <c r="H291" s="86">
        <v>0</v>
      </c>
      <c r="I291" s="86">
        <v>0</v>
      </c>
      <c r="J291" s="86"/>
      <c r="K291" s="86">
        <v>0</v>
      </c>
      <c r="L291" s="86">
        <v>0</v>
      </c>
      <c r="M291" s="86">
        <v>0</v>
      </c>
      <c r="N291" s="86">
        <v>0</v>
      </c>
      <c r="O291" s="86">
        <v>0</v>
      </c>
      <c r="P291" s="86"/>
      <c r="Q291" s="86">
        <v>0</v>
      </c>
      <c r="R291" s="86"/>
      <c r="S291" s="86">
        <v>0</v>
      </c>
      <c r="T291" s="86"/>
      <c r="U291" s="86">
        <v>0</v>
      </c>
      <c r="V291" s="2"/>
    </row>
    <row r="292" spans="1:22" x14ac:dyDescent="0.25">
      <c r="A292" s="62">
        <v>869</v>
      </c>
      <c r="B292" s="63" t="s">
        <v>303</v>
      </c>
      <c r="C292" s="85">
        <v>0</v>
      </c>
      <c r="D292" s="16">
        <v>0</v>
      </c>
      <c r="E292" s="86">
        <v>0</v>
      </c>
      <c r="F292" s="86">
        <v>0</v>
      </c>
      <c r="G292" s="86">
        <v>0</v>
      </c>
      <c r="H292" s="86">
        <v>0</v>
      </c>
      <c r="I292" s="86">
        <v>0</v>
      </c>
      <c r="J292" s="86"/>
      <c r="K292" s="86">
        <v>0</v>
      </c>
      <c r="L292" s="86">
        <v>0</v>
      </c>
      <c r="M292" s="86">
        <v>0</v>
      </c>
      <c r="N292" s="86">
        <v>0</v>
      </c>
      <c r="O292" s="86">
        <v>0</v>
      </c>
      <c r="P292" s="86"/>
      <c r="Q292" s="86">
        <v>0</v>
      </c>
      <c r="R292" s="86"/>
      <c r="S292" s="86">
        <v>0</v>
      </c>
      <c r="T292" s="86"/>
      <c r="U292" s="86">
        <v>0</v>
      </c>
      <c r="V292" s="2"/>
    </row>
    <row r="293" spans="1:22" x14ac:dyDescent="0.25">
      <c r="A293" s="62">
        <v>879</v>
      </c>
      <c r="B293" s="63" t="s">
        <v>304</v>
      </c>
      <c r="C293" s="85">
        <v>0</v>
      </c>
      <c r="D293" s="16">
        <v>0</v>
      </c>
      <c r="E293" s="86">
        <v>0</v>
      </c>
      <c r="F293" s="86">
        <v>0</v>
      </c>
      <c r="G293" s="86">
        <v>0</v>
      </c>
      <c r="H293" s="86">
        <v>0</v>
      </c>
      <c r="I293" s="86">
        <v>0</v>
      </c>
      <c r="J293" s="86"/>
      <c r="K293" s="86">
        <v>0</v>
      </c>
      <c r="L293" s="86">
        <v>0</v>
      </c>
      <c r="M293" s="86">
        <v>0</v>
      </c>
      <c r="N293" s="86">
        <v>0</v>
      </c>
      <c r="O293" s="86">
        <v>0</v>
      </c>
      <c r="P293" s="86"/>
      <c r="Q293" s="86">
        <v>0</v>
      </c>
      <c r="R293" s="86"/>
      <c r="S293" s="86">
        <v>0</v>
      </c>
      <c r="T293" s="86"/>
      <c r="U293" s="86">
        <v>0</v>
      </c>
      <c r="V293" s="2"/>
    </row>
    <row r="294" spans="1:22" x14ac:dyDescent="0.25">
      <c r="A294" s="62">
        <v>911</v>
      </c>
      <c r="B294" s="63" t="s">
        <v>305</v>
      </c>
      <c r="C294" s="85">
        <v>0</v>
      </c>
      <c r="D294" s="16">
        <v>0</v>
      </c>
      <c r="E294" s="86">
        <v>0</v>
      </c>
      <c r="F294" s="86">
        <v>0</v>
      </c>
      <c r="G294" s="86">
        <v>0</v>
      </c>
      <c r="H294" s="86">
        <v>0</v>
      </c>
      <c r="I294" s="86">
        <v>0</v>
      </c>
      <c r="J294" s="86"/>
      <c r="K294" s="86">
        <v>0</v>
      </c>
      <c r="L294" s="86">
        <v>0</v>
      </c>
      <c r="M294" s="86">
        <v>0</v>
      </c>
      <c r="N294" s="86">
        <v>0</v>
      </c>
      <c r="O294" s="86">
        <v>0</v>
      </c>
      <c r="P294" s="86"/>
      <c r="Q294" s="86">
        <v>0</v>
      </c>
      <c r="R294" s="86"/>
      <c r="S294" s="86">
        <v>0</v>
      </c>
      <c r="T294" s="86"/>
      <c r="U294" s="86">
        <v>0</v>
      </c>
      <c r="V294" s="2"/>
    </row>
    <row r="295" spans="1:22" x14ac:dyDescent="0.25">
      <c r="A295" s="62">
        <v>912</v>
      </c>
      <c r="B295" s="63" t="s">
        <v>306</v>
      </c>
      <c r="C295" s="85">
        <v>1.7472264365009065E-3</v>
      </c>
      <c r="D295" s="16">
        <v>1757082</v>
      </c>
      <c r="E295" s="86">
        <v>0</v>
      </c>
      <c r="F295" s="86">
        <v>0</v>
      </c>
      <c r="G295" s="86">
        <v>0</v>
      </c>
      <c r="H295" s="86">
        <v>570515</v>
      </c>
      <c r="I295" s="86">
        <v>570515</v>
      </c>
      <c r="J295" s="86"/>
      <c r="K295" s="86">
        <v>354278</v>
      </c>
      <c r="L295" s="86">
        <v>0</v>
      </c>
      <c r="M295" s="86">
        <v>702748</v>
      </c>
      <c r="N295" s="86">
        <v>0</v>
      </c>
      <c r="O295" s="86">
        <v>1057026</v>
      </c>
      <c r="P295" s="86"/>
      <c r="Q295" s="86">
        <v>32399</v>
      </c>
      <c r="R295" s="86"/>
      <c r="S295" s="86">
        <v>113493</v>
      </c>
      <c r="T295" s="86"/>
      <c r="U295" s="86">
        <v>145892</v>
      </c>
      <c r="V295" s="2"/>
    </row>
    <row r="296" spans="1:22" x14ac:dyDescent="0.25">
      <c r="A296" s="62">
        <v>913</v>
      </c>
      <c r="B296" s="63" t="s">
        <v>307</v>
      </c>
      <c r="C296" s="85">
        <v>6.3232688760871295E-6</v>
      </c>
      <c r="D296" s="16">
        <v>6359</v>
      </c>
      <c r="E296" s="86">
        <v>0</v>
      </c>
      <c r="F296" s="86">
        <v>0</v>
      </c>
      <c r="G296" s="86">
        <v>0</v>
      </c>
      <c r="H296" s="86">
        <v>8623</v>
      </c>
      <c r="I296" s="86">
        <v>8623</v>
      </c>
      <c r="J296" s="86"/>
      <c r="K296" s="86">
        <v>1282</v>
      </c>
      <c r="L296" s="86">
        <v>0</v>
      </c>
      <c r="M296" s="86">
        <v>2543</v>
      </c>
      <c r="N296" s="86">
        <v>0</v>
      </c>
      <c r="O296" s="86">
        <v>3825</v>
      </c>
      <c r="P296" s="86"/>
      <c r="Q296" s="86">
        <v>117</v>
      </c>
      <c r="R296" s="86"/>
      <c r="S296" s="86">
        <v>1662</v>
      </c>
      <c r="T296" s="86"/>
      <c r="U296" s="86">
        <v>1779</v>
      </c>
      <c r="V296" s="2"/>
    </row>
    <row r="297" spans="1:22" x14ac:dyDescent="0.25">
      <c r="A297" s="62">
        <v>916</v>
      </c>
      <c r="B297" s="63" t="s">
        <v>308</v>
      </c>
      <c r="C297" s="85">
        <v>0</v>
      </c>
      <c r="D297" s="16">
        <v>0</v>
      </c>
      <c r="E297" s="86">
        <v>0</v>
      </c>
      <c r="F297" s="86">
        <v>0</v>
      </c>
      <c r="G297" s="86">
        <v>0</v>
      </c>
      <c r="H297" s="86">
        <v>0</v>
      </c>
      <c r="I297" s="86">
        <v>0</v>
      </c>
      <c r="J297" s="86"/>
      <c r="K297" s="86">
        <v>0</v>
      </c>
      <c r="L297" s="86">
        <v>0</v>
      </c>
      <c r="M297" s="86">
        <v>0</v>
      </c>
      <c r="N297" s="86">
        <v>0</v>
      </c>
      <c r="O297" s="86">
        <v>0</v>
      </c>
      <c r="P297" s="86"/>
      <c r="Q297" s="86">
        <v>0</v>
      </c>
      <c r="R297" s="86"/>
      <c r="S297" s="86">
        <v>0</v>
      </c>
      <c r="T297" s="86"/>
      <c r="U297" s="86">
        <v>0</v>
      </c>
      <c r="V297" s="2"/>
    </row>
    <row r="298" spans="1:22" x14ac:dyDescent="0.25">
      <c r="A298" s="62">
        <v>920</v>
      </c>
      <c r="B298" s="63" t="s">
        <v>309</v>
      </c>
      <c r="C298" s="85">
        <v>0</v>
      </c>
      <c r="D298" s="16">
        <v>0</v>
      </c>
      <c r="E298" s="86">
        <v>0</v>
      </c>
      <c r="F298" s="86">
        <v>0</v>
      </c>
      <c r="G298" s="86">
        <v>0</v>
      </c>
      <c r="H298" s="86">
        <v>0</v>
      </c>
      <c r="I298" s="86">
        <v>0</v>
      </c>
      <c r="J298" s="86"/>
      <c r="K298" s="86">
        <v>0</v>
      </c>
      <c r="L298" s="86">
        <v>0</v>
      </c>
      <c r="M298" s="86">
        <v>0</v>
      </c>
      <c r="N298" s="86">
        <v>0</v>
      </c>
      <c r="O298" s="86">
        <v>0</v>
      </c>
      <c r="P298" s="86"/>
      <c r="Q298" s="86">
        <v>0</v>
      </c>
      <c r="R298" s="86"/>
      <c r="S298" s="86">
        <v>0</v>
      </c>
      <c r="T298" s="86"/>
      <c r="U298" s="86">
        <v>0</v>
      </c>
      <c r="V298" s="2"/>
    </row>
    <row r="299" spans="1:22" x14ac:dyDescent="0.25">
      <c r="A299" s="62">
        <v>922</v>
      </c>
      <c r="B299" s="63" t="s">
        <v>310</v>
      </c>
      <c r="C299" s="85">
        <v>2.7812569865329718E-3</v>
      </c>
      <c r="D299" s="16">
        <v>2796945</v>
      </c>
      <c r="E299" s="86">
        <v>0</v>
      </c>
      <c r="F299" s="86">
        <v>0</v>
      </c>
      <c r="G299" s="86">
        <v>0</v>
      </c>
      <c r="H299" s="86">
        <v>481683</v>
      </c>
      <c r="I299" s="86">
        <v>481683</v>
      </c>
      <c r="J299" s="86"/>
      <c r="K299" s="86">
        <v>563944</v>
      </c>
      <c r="L299" s="86">
        <v>0</v>
      </c>
      <c r="M299" s="86">
        <v>1118644</v>
      </c>
      <c r="N299" s="86">
        <v>0</v>
      </c>
      <c r="O299" s="86">
        <v>1682588</v>
      </c>
      <c r="P299" s="86"/>
      <c r="Q299" s="86">
        <v>51573</v>
      </c>
      <c r="R299" s="86"/>
      <c r="S299" s="86">
        <v>103809</v>
      </c>
      <c r="T299" s="86"/>
      <c r="U299" s="86">
        <v>155382</v>
      </c>
      <c r="V299" s="2"/>
    </row>
    <row r="300" spans="1:22" x14ac:dyDescent="0.25">
      <c r="A300" s="62">
        <v>937</v>
      </c>
      <c r="B300" s="63" t="s">
        <v>311</v>
      </c>
      <c r="C300" s="85">
        <v>4.0120813617501615E-4</v>
      </c>
      <c r="D300" s="16">
        <v>403471</v>
      </c>
      <c r="E300" s="86">
        <v>0</v>
      </c>
      <c r="F300" s="86">
        <v>0</v>
      </c>
      <c r="G300" s="86">
        <v>0</v>
      </c>
      <c r="H300" s="86">
        <v>42793</v>
      </c>
      <c r="I300" s="86">
        <v>42793</v>
      </c>
      <c r="J300" s="86"/>
      <c r="K300" s="86">
        <v>81351</v>
      </c>
      <c r="L300" s="86">
        <v>0</v>
      </c>
      <c r="M300" s="86">
        <v>161369</v>
      </c>
      <c r="N300" s="86">
        <v>0</v>
      </c>
      <c r="O300" s="86">
        <v>242720</v>
      </c>
      <c r="P300" s="86"/>
      <c r="Q300" s="86">
        <v>7440</v>
      </c>
      <c r="R300" s="86"/>
      <c r="S300" s="86">
        <v>9052</v>
      </c>
      <c r="T300" s="86"/>
      <c r="U300" s="86">
        <v>16492</v>
      </c>
      <c r="V300" s="2"/>
    </row>
    <row r="301" spans="1:22" x14ac:dyDescent="0.25">
      <c r="A301" s="62">
        <v>938</v>
      </c>
      <c r="B301" s="63" t="s">
        <v>312</v>
      </c>
      <c r="C301" s="85">
        <v>1.3142860381980763E-4</v>
      </c>
      <c r="D301" s="16">
        <v>132170</v>
      </c>
      <c r="E301" s="86">
        <v>0</v>
      </c>
      <c r="F301" s="86">
        <v>0</v>
      </c>
      <c r="G301" s="86">
        <v>0</v>
      </c>
      <c r="H301" s="86">
        <v>15086</v>
      </c>
      <c r="I301" s="86">
        <v>15086</v>
      </c>
      <c r="J301" s="86"/>
      <c r="K301" s="86">
        <v>26649</v>
      </c>
      <c r="L301" s="86">
        <v>0</v>
      </c>
      <c r="M301" s="86">
        <v>52862</v>
      </c>
      <c r="N301" s="86">
        <v>54</v>
      </c>
      <c r="O301" s="86">
        <v>79565</v>
      </c>
      <c r="P301" s="86"/>
      <c r="Q301" s="86">
        <v>2437</v>
      </c>
      <c r="R301" s="86"/>
      <c r="S301" s="86">
        <v>2895</v>
      </c>
      <c r="T301" s="86"/>
      <c r="U301" s="86">
        <v>5332</v>
      </c>
      <c r="V301" s="2"/>
    </row>
    <row r="302" spans="1:22" x14ac:dyDescent="0.25">
      <c r="A302" s="62">
        <v>942</v>
      </c>
      <c r="B302" s="63" t="s">
        <v>313</v>
      </c>
      <c r="C302" s="85">
        <v>3.832868984829657E-4</v>
      </c>
      <c r="D302" s="16">
        <v>385449</v>
      </c>
      <c r="E302" s="86">
        <v>0</v>
      </c>
      <c r="F302" s="86">
        <v>0</v>
      </c>
      <c r="G302" s="86">
        <v>0</v>
      </c>
      <c r="H302" s="86">
        <v>12460</v>
      </c>
      <c r="I302" s="86">
        <v>12460</v>
      </c>
      <c r="J302" s="86"/>
      <c r="K302" s="86">
        <v>77718</v>
      </c>
      <c r="L302" s="86">
        <v>0</v>
      </c>
      <c r="M302" s="86">
        <v>154161</v>
      </c>
      <c r="N302" s="86">
        <v>17856</v>
      </c>
      <c r="O302" s="86">
        <v>249735</v>
      </c>
      <c r="P302" s="86"/>
      <c r="Q302" s="86">
        <v>7107</v>
      </c>
      <c r="R302" s="86"/>
      <c r="S302" s="86">
        <v>-627</v>
      </c>
      <c r="T302" s="86"/>
      <c r="U302" s="86">
        <v>6480</v>
      </c>
      <c r="V302" s="2"/>
    </row>
    <row r="303" spans="1:22" x14ac:dyDescent="0.25">
      <c r="A303" s="62">
        <v>946</v>
      </c>
      <c r="B303" s="63" t="s">
        <v>314</v>
      </c>
      <c r="C303" s="85">
        <v>0</v>
      </c>
      <c r="D303" s="16">
        <v>0</v>
      </c>
      <c r="E303" s="86">
        <v>0</v>
      </c>
      <c r="F303" s="86">
        <v>0</v>
      </c>
      <c r="G303" s="86">
        <v>0</v>
      </c>
      <c r="H303" s="86">
        <v>0</v>
      </c>
      <c r="I303" s="86">
        <v>0</v>
      </c>
      <c r="J303" s="86"/>
      <c r="K303" s="86">
        <v>0</v>
      </c>
      <c r="L303" s="86">
        <v>0</v>
      </c>
      <c r="M303" s="86">
        <v>0</v>
      </c>
      <c r="N303" s="86">
        <v>0</v>
      </c>
      <c r="O303" s="86">
        <v>0</v>
      </c>
      <c r="P303" s="86"/>
      <c r="Q303" s="86">
        <v>0</v>
      </c>
      <c r="R303" s="86"/>
      <c r="S303" s="86">
        <v>0</v>
      </c>
      <c r="T303" s="86"/>
      <c r="U303" s="86">
        <v>0</v>
      </c>
      <c r="V303" s="2"/>
    </row>
    <row r="304" spans="1:22" x14ac:dyDescent="0.25">
      <c r="A304" s="62">
        <v>948</v>
      </c>
      <c r="B304" s="63" t="s">
        <v>315</v>
      </c>
      <c r="C304" s="85">
        <v>2.3597667840399045E-4</v>
      </c>
      <c r="D304" s="16">
        <v>237308</v>
      </c>
      <c r="E304" s="86">
        <v>0</v>
      </c>
      <c r="F304" s="86">
        <v>0</v>
      </c>
      <c r="G304" s="86">
        <v>0</v>
      </c>
      <c r="H304" s="86">
        <v>0</v>
      </c>
      <c r="I304" s="86">
        <v>0</v>
      </c>
      <c r="J304" s="86"/>
      <c r="K304" s="86">
        <v>47848</v>
      </c>
      <c r="L304" s="86">
        <v>0</v>
      </c>
      <c r="M304" s="86">
        <v>94912</v>
      </c>
      <c r="N304" s="86">
        <v>33058</v>
      </c>
      <c r="O304" s="86">
        <v>175818</v>
      </c>
      <c r="P304" s="86"/>
      <c r="Q304" s="86">
        <v>4376</v>
      </c>
      <c r="R304" s="86"/>
      <c r="S304" s="86">
        <v>-6854</v>
      </c>
      <c r="T304" s="86"/>
      <c r="U304" s="86">
        <v>-2478</v>
      </c>
      <c r="V304" s="2"/>
    </row>
    <row r="305" spans="1:22" x14ac:dyDescent="0.25">
      <c r="A305" s="62">
        <v>957</v>
      </c>
      <c r="B305" s="63" t="s">
        <v>316</v>
      </c>
      <c r="C305" s="85">
        <v>7.1733618524734861E-5</v>
      </c>
      <c r="D305" s="16">
        <v>72138</v>
      </c>
      <c r="E305" s="86">
        <v>0</v>
      </c>
      <c r="F305" s="86">
        <v>0</v>
      </c>
      <c r="G305" s="86">
        <v>0</v>
      </c>
      <c r="H305" s="86">
        <v>16564</v>
      </c>
      <c r="I305" s="86">
        <v>16564</v>
      </c>
      <c r="J305" s="86"/>
      <c r="K305" s="86">
        <v>14545</v>
      </c>
      <c r="L305" s="86">
        <v>0</v>
      </c>
      <c r="M305" s="86">
        <v>28852</v>
      </c>
      <c r="N305" s="86">
        <v>9561</v>
      </c>
      <c r="O305" s="86">
        <v>52958</v>
      </c>
      <c r="P305" s="86"/>
      <c r="Q305" s="86">
        <v>1330</v>
      </c>
      <c r="R305" s="86"/>
      <c r="S305" s="86">
        <v>1033</v>
      </c>
      <c r="T305" s="86"/>
      <c r="U305" s="86">
        <v>2363</v>
      </c>
      <c r="V305" s="2"/>
    </row>
    <row r="306" spans="1:22" x14ac:dyDescent="0.25">
      <c r="A306" s="62">
        <v>960</v>
      </c>
      <c r="B306" s="63" t="s">
        <v>317</v>
      </c>
      <c r="C306" s="85">
        <v>7.8020165366347091E-4</v>
      </c>
      <c r="D306" s="16">
        <v>784602</v>
      </c>
      <c r="E306" s="86">
        <v>0</v>
      </c>
      <c r="F306" s="86">
        <v>0</v>
      </c>
      <c r="G306" s="86">
        <v>0</v>
      </c>
      <c r="H306" s="86">
        <v>35446</v>
      </c>
      <c r="I306" s="86">
        <v>35446</v>
      </c>
      <c r="J306" s="86"/>
      <c r="K306" s="86">
        <v>158198</v>
      </c>
      <c r="L306" s="86">
        <v>0</v>
      </c>
      <c r="M306" s="86">
        <v>313803</v>
      </c>
      <c r="N306" s="86">
        <v>26960</v>
      </c>
      <c r="O306" s="86">
        <v>498961</v>
      </c>
      <c r="P306" s="86"/>
      <c r="Q306" s="86">
        <v>14467</v>
      </c>
      <c r="R306" s="86"/>
      <c r="S306" s="86">
        <v>744</v>
      </c>
      <c r="T306" s="86"/>
      <c r="U306" s="86">
        <v>15211</v>
      </c>
      <c r="V306" s="2"/>
    </row>
    <row r="307" spans="1:22" x14ac:dyDescent="0.25">
      <c r="A307" s="62">
        <v>961</v>
      </c>
      <c r="B307" s="63" t="s">
        <v>318</v>
      </c>
      <c r="C307" s="85">
        <v>8.2149491777926749E-4</v>
      </c>
      <c r="D307" s="16">
        <v>826129</v>
      </c>
      <c r="E307" s="86">
        <v>0</v>
      </c>
      <c r="F307" s="86">
        <v>0</v>
      </c>
      <c r="G307" s="86">
        <v>0</v>
      </c>
      <c r="H307" s="86">
        <v>0</v>
      </c>
      <c r="I307" s="86">
        <v>0</v>
      </c>
      <c r="J307" s="86"/>
      <c r="K307" s="86">
        <v>166571</v>
      </c>
      <c r="L307" s="86">
        <v>0</v>
      </c>
      <c r="M307" s="86">
        <v>330412</v>
      </c>
      <c r="N307" s="86">
        <v>97227</v>
      </c>
      <c r="O307" s="86">
        <v>594210</v>
      </c>
      <c r="P307" s="86"/>
      <c r="Q307" s="86">
        <v>15233</v>
      </c>
      <c r="R307" s="86"/>
      <c r="S307" s="86">
        <v>-21084</v>
      </c>
      <c r="T307" s="86"/>
      <c r="U307" s="86">
        <v>-5851</v>
      </c>
      <c r="V307" s="2"/>
    </row>
    <row r="308" spans="1:22" x14ac:dyDescent="0.25">
      <c r="A308" s="62">
        <v>962</v>
      </c>
      <c r="B308" s="63" t="s">
        <v>319</v>
      </c>
      <c r="C308" s="85">
        <v>0</v>
      </c>
      <c r="D308" s="16">
        <v>0</v>
      </c>
      <c r="E308" s="86">
        <v>0</v>
      </c>
      <c r="F308" s="86">
        <v>0</v>
      </c>
      <c r="G308" s="86">
        <v>0</v>
      </c>
      <c r="H308" s="86">
        <v>0</v>
      </c>
      <c r="I308" s="86">
        <v>0</v>
      </c>
      <c r="J308" s="86"/>
      <c r="K308" s="86">
        <v>0</v>
      </c>
      <c r="L308" s="86">
        <v>0</v>
      </c>
      <c r="M308" s="86">
        <v>0</v>
      </c>
      <c r="N308" s="86">
        <v>0</v>
      </c>
      <c r="O308" s="86">
        <v>0</v>
      </c>
      <c r="P308" s="86"/>
      <c r="Q308" s="86">
        <v>0</v>
      </c>
      <c r="R308" s="86"/>
      <c r="S308" s="86">
        <v>0</v>
      </c>
      <c r="T308" s="86"/>
      <c r="U308" s="86">
        <v>0</v>
      </c>
      <c r="V308" s="2"/>
    </row>
    <row r="309" spans="1:22" x14ac:dyDescent="0.25">
      <c r="A309" s="62">
        <v>963</v>
      </c>
      <c r="B309" s="63" t="s">
        <v>320</v>
      </c>
      <c r="C309" s="85">
        <v>0</v>
      </c>
      <c r="D309" s="16">
        <v>0</v>
      </c>
      <c r="E309" s="86">
        <v>0</v>
      </c>
      <c r="F309" s="86">
        <v>0</v>
      </c>
      <c r="G309" s="86">
        <v>0</v>
      </c>
      <c r="H309" s="86">
        <v>0</v>
      </c>
      <c r="I309" s="86">
        <v>0</v>
      </c>
      <c r="J309" s="86"/>
      <c r="K309" s="86">
        <v>0</v>
      </c>
      <c r="L309" s="86">
        <v>0</v>
      </c>
      <c r="M309" s="86">
        <v>0</v>
      </c>
      <c r="N309" s="86">
        <v>0</v>
      </c>
      <c r="O309" s="86">
        <v>0</v>
      </c>
      <c r="P309" s="86"/>
      <c r="Q309" s="86">
        <v>0</v>
      </c>
      <c r="R309" s="86"/>
      <c r="S309" s="86">
        <v>0</v>
      </c>
      <c r="T309" s="86"/>
      <c r="U309" s="86">
        <v>0</v>
      </c>
      <c r="V309" s="2"/>
    </row>
    <row r="310" spans="1:22" x14ac:dyDescent="0.25">
      <c r="A310" s="62">
        <v>964</v>
      </c>
      <c r="B310" s="63" t="s">
        <v>321</v>
      </c>
      <c r="C310" s="85">
        <v>0</v>
      </c>
      <c r="D310" s="16">
        <v>0</v>
      </c>
      <c r="E310" s="86">
        <v>0</v>
      </c>
      <c r="F310" s="86">
        <v>0</v>
      </c>
      <c r="G310" s="86">
        <v>0</v>
      </c>
      <c r="H310" s="86">
        <v>0</v>
      </c>
      <c r="I310" s="86">
        <v>0</v>
      </c>
      <c r="J310" s="86"/>
      <c r="K310" s="86">
        <v>0</v>
      </c>
      <c r="L310" s="86">
        <v>0</v>
      </c>
      <c r="M310" s="86">
        <v>0</v>
      </c>
      <c r="N310" s="86">
        <v>0</v>
      </c>
      <c r="O310" s="86">
        <v>0</v>
      </c>
      <c r="P310" s="86"/>
      <c r="Q310" s="86">
        <v>0</v>
      </c>
      <c r="R310" s="86"/>
      <c r="S310" s="86">
        <v>0</v>
      </c>
      <c r="T310" s="86"/>
      <c r="U310" s="86">
        <v>0</v>
      </c>
      <c r="V310" s="2"/>
    </row>
    <row r="311" spans="1:22" x14ac:dyDescent="0.25">
      <c r="A311" s="62">
        <v>968</v>
      </c>
      <c r="B311" s="63" t="s">
        <v>322</v>
      </c>
      <c r="C311" s="85">
        <v>0</v>
      </c>
      <c r="D311" s="16">
        <v>0</v>
      </c>
      <c r="E311" s="86">
        <v>0</v>
      </c>
      <c r="F311" s="86">
        <v>0</v>
      </c>
      <c r="G311" s="86">
        <v>0</v>
      </c>
      <c r="H311" s="86">
        <v>0</v>
      </c>
      <c r="I311" s="86">
        <v>0</v>
      </c>
      <c r="J311" s="86"/>
      <c r="K311" s="86">
        <v>0</v>
      </c>
      <c r="L311" s="86">
        <v>0</v>
      </c>
      <c r="M311" s="86">
        <v>0</v>
      </c>
      <c r="N311" s="86">
        <v>0</v>
      </c>
      <c r="O311" s="86">
        <v>0</v>
      </c>
      <c r="P311" s="86"/>
      <c r="Q311" s="86">
        <v>0</v>
      </c>
      <c r="R311" s="86"/>
      <c r="S311" s="86">
        <v>0</v>
      </c>
      <c r="T311" s="86"/>
      <c r="U311" s="86">
        <v>0</v>
      </c>
      <c r="V311" s="2"/>
    </row>
    <row r="312" spans="1:22" x14ac:dyDescent="0.25">
      <c r="A312" s="62">
        <v>972</v>
      </c>
      <c r="B312" s="63" t="s">
        <v>323</v>
      </c>
      <c r="C312" s="85">
        <v>0</v>
      </c>
      <c r="D312" s="16">
        <v>0</v>
      </c>
      <c r="E312" s="86">
        <v>0</v>
      </c>
      <c r="F312" s="86">
        <v>0</v>
      </c>
      <c r="G312" s="86">
        <v>0</v>
      </c>
      <c r="H312" s="86">
        <v>0</v>
      </c>
      <c r="I312" s="86">
        <v>0</v>
      </c>
      <c r="J312" s="86"/>
      <c r="K312" s="86">
        <v>0</v>
      </c>
      <c r="L312" s="86">
        <v>0</v>
      </c>
      <c r="M312" s="86">
        <v>0</v>
      </c>
      <c r="N312" s="86">
        <v>0</v>
      </c>
      <c r="O312" s="86">
        <v>0</v>
      </c>
      <c r="P312" s="86"/>
      <c r="Q312" s="86">
        <v>0</v>
      </c>
      <c r="R312" s="86"/>
      <c r="S312" s="86">
        <v>0</v>
      </c>
      <c r="T312" s="86"/>
      <c r="U312" s="86">
        <v>0</v>
      </c>
      <c r="V312" s="2"/>
    </row>
    <row r="313" spans="1:22" x14ac:dyDescent="0.25">
      <c r="A313" s="62">
        <v>980</v>
      </c>
      <c r="B313" s="63" t="s">
        <v>324</v>
      </c>
      <c r="C313" s="85">
        <v>0</v>
      </c>
      <c r="D313" s="16">
        <v>0</v>
      </c>
      <c r="E313" s="86">
        <v>0</v>
      </c>
      <c r="F313" s="86">
        <v>0</v>
      </c>
      <c r="G313" s="86">
        <v>0</v>
      </c>
      <c r="H313" s="86">
        <v>0</v>
      </c>
      <c r="I313" s="86">
        <v>0</v>
      </c>
      <c r="J313" s="86"/>
      <c r="K313" s="86">
        <v>0</v>
      </c>
      <c r="L313" s="86">
        <v>0</v>
      </c>
      <c r="M313" s="86">
        <v>0</v>
      </c>
      <c r="N313" s="86">
        <v>0</v>
      </c>
      <c r="O313" s="86">
        <v>0</v>
      </c>
      <c r="P313" s="86"/>
      <c r="Q313" s="86">
        <v>0</v>
      </c>
      <c r="R313" s="86"/>
      <c r="S313" s="86">
        <v>0</v>
      </c>
      <c r="T313" s="86"/>
      <c r="U313" s="86">
        <v>0</v>
      </c>
      <c r="V313" s="2"/>
    </row>
    <row r="314" spans="1:22" x14ac:dyDescent="0.25">
      <c r="A314" s="62">
        <v>986</v>
      </c>
      <c r="B314" s="63" t="s">
        <v>325</v>
      </c>
      <c r="C314" s="85">
        <v>0</v>
      </c>
      <c r="D314" s="16">
        <v>0</v>
      </c>
      <c r="E314" s="86">
        <v>0</v>
      </c>
      <c r="F314" s="86">
        <v>0</v>
      </c>
      <c r="G314" s="86">
        <v>0</v>
      </c>
      <c r="H314" s="86">
        <v>0</v>
      </c>
      <c r="I314" s="86">
        <v>0</v>
      </c>
      <c r="J314" s="86"/>
      <c r="K314" s="86">
        <v>0</v>
      </c>
      <c r="L314" s="86">
        <v>0</v>
      </c>
      <c r="M314" s="86">
        <v>0</v>
      </c>
      <c r="N314" s="86">
        <v>0</v>
      </c>
      <c r="O314" s="86">
        <v>0</v>
      </c>
      <c r="P314" s="86"/>
      <c r="Q314" s="86">
        <v>0</v>
      </c>
      <c r="R314" s="86"/>
      <c r="S314" s="86">
        <v>0</v>
      </c>
      <c r="T314" s="86"/>
      <c r="U314" s="86">
        <v>0</v>
      </c>
      <c r="V314" s="2"/>
    </row>
    <row r="315" spans="1:22" x14ac:dyDescent="0.25">
      <c r="A315" s="62">
        <v>989</v>
      </c>
      <c r="B315" s="63" t="s">
        <v>326</v>
      </c>
      <c r="C315" s="85">
        <v>0</v>
      </c>
      <c r="D315" s="16">
        <v>0</v>
      </c>
      <c r="E315" s="86">
        <v>0</v>
      </c>
      <c r="F315" s="86">
        <v>0</v>
      </c>
      <c r="G315" s="86">
        <v>0</v>
      </c>
      <c r="H315" s="86">
        <v>0</v>
      </c>
      <c r="I315" s="86">
        <v>0</v>
      </c>
      <c r="J315" s="86"/>
      <c r="K315" s="86">
        <v>0</v>
      </c>
      <c r="L315" s="86">
        <v>0</v>
      </c>
      <c r="M315" s="86">
        <v>0</v>
      </c>
      <c r="N315" s="86">
        <v>0</v>
      </c>
      <c r="O315" s="86">
        <v>0</v>
      </c>
      <c r="P315" s="86"/>
      <c r="Q315" s="86">
        <v>0</v>
      </c>
      <c r="R315" s="86"/>
      <c r="S315" s="86">
        <v>0</v>
      </c>
      <c r="T315" s="86"/>
      <c r="U315" s="86">
        <v>0</v>
      </c>
      <c r="V315" s="2"/>
    </row>
    <row r="316" spans="1:22" x14ac:dyDescent="0.25">
      <c r="A316" s="62">
        <v>992</v>
      </c>
      <c r="B316" s="63" t="s">
        <v>327</v>
      </c>
      <c r="C316" s="85">
        <v>0</v>
      </c>
      <c r="D316" s="16">
        <v>0</v>
      </c>
      <c r="E316" s="86">
        <v>0</v>
      </c>
      <c r="F316" s="86">
        <v>0</v>
      </c>
      <c r="G316" s="86">
        <v>0</v>
      </c>
      <c r="H316" s="86">
        <v>0</v>
      </c>
      <c r="I316" s="86">
        <v>0</v>
      </c>
      <c r="J316" s="86"/>
      <c r="K316" s="86">
        <v>0</v>
      </c>
      <c r="L316" s="86">
        <v>0</v>
      </c>
      <c r="M316" s="86">
        <v>0</v>
      </c>
      <c r="N316" s="86">
        <v>0</v>
      </c>
      <c r="O316" s="86">
        <v>0</v>
      </c>
      <c r="P316" s="86"/>
      <c r="Q316" s="86">
        <v>0</v>
      </c>
      <c r="R316" s="86"/>
      <c r="S316" s="86">
        <v>0</v>
      </c>
      <c r="T316" s="86"/>
      <c r="U316" s="86">
        <v>0</v>
      </c>
      <c r="V316" s="2"/>
    </row>
    <row r="317" spans="1:22" x14ac:dyDescent="0.25">
      <c r="A317" s="62">
        <v>993</v>
      </c>
      <c r="B317" s="63" t="s">
        <v>328</v>
      </c>
      <c r="C317" s="85">
        <v>0</v>
      </c>
      <c r="D317" s="16">
        <v>0</v>
      </c>
      <c r="E317" s="86">
        <v>0</v>
      </c>
      <c r="F317" s="86">
        <v>0</v>
      </c>
      <c r="G317" s="86">
        <v>0</v>
      </c>
      <c r="H317" s="86">
        <v>0</v>
      </c>
      <c r="I317" s="86">
        <v>0</v>
      </c>
      <c r="J317" s="86"/>
      <c r="K317" s="86">
        <v>0</v>
      </c>
      <c r="L317" s="86">
        <v>0</v>
      </c>
      <c r="M317" s="86">
        <v>0</v>
      </c>
      <c r="N317" s="86">
        <v>0</v>
      </c>
      <c r="O317" s="86">
        <v>0</v>
      </c>
      <c r="P317" s="86"/>
      <c r="Q317" s="86">
        <v>0</v>
      </c>
      <c r="R317" s="86"/>
      <c r="S317" s="86">
        <v>0</v>
      </c>
      <c r="T317" s="86"/>
      <c r="U317" s="86">
        <v>0</v>
      </c>
      <c r="V317" s="2"/>
    </row>
    <row r="318" spans="1:22" x14ac:dyDescent="0.25">
      <c r="A318" s="62">
        <v>995</v>
      </c>
      <c r="B318" s="63" t="s">
        <v>329</v>
      </c>
      <c r="C318" s="85">
        <v>0</v>
      </c>
      <c r="D318" s="16">
        <v>0</v>
      </c>
      <c r="E318" s="86">
        <v>0</v>
      </c>
      <c r="F318" s="86">
        <v>0</v>
      </c>
      <c r="G318" s="86">
        <v>0</v>
      </c>
      <c r="H318" s="86">
        <v>0</v>
      </c>
      <c r="I318" s="86">
        <v>0</v>
      </c>
      <c r="J318" s="86"/>
      <c r="K318" s="86">
        <v>0</v>
      </c>
      <c r="L318" s="86">
        <v>0</v>
      </c>
      <c r="M318" s="86">
        <v>0</v>
      </c>
      <c r="N318" s="86">
        <v>0</v>
      </c>
      <c r="O318" s="86">
        <v>0</v>
      </c>
      <c r="P318" s="86"/>
      <c r="Q318" s="86">
        <v>0</v>
      </c>
      <c r="R318" s="86"/>
      <c r="S318" s="86">
        <v>0</v>
      </c>
      <c r="T318" s="86"/>
      <c r="U318" s="86">
        <v>0</v>
      </c>
      <c r="V318" s="2"/>
    </row>
    <row r="319" spans="1:22" x14ac:dyDescent="0.25">
      <c r="A319" s="62">
        <v>999</v>
      </c>
      <c r="B319" s="63" t="s">
        <v>330</v>
      </c>
      <c r="C319" s="88">
        <v>1.1471092859550116E-2</v>
      </c>
      <c r="D319" s="45">
        <v>11535795</v>
      </c>
      <c r="E319" s="89">
        <v>0</v>
      </c>
      <c r="F319" s="89">
        <v>0</v>
      </c>
      <c r="G319" s="89">
        <v>0</v>
      </c>
      <c r="H319" s="89">
        <v>751865</v>
      </c>
      <c r="I319" s="89">
        <v>751865</v>
      </c>
      <c r="J319" s="89"/>
      <c r="K319" s="89">
        <v>2325948</v>
      </c>
      <c r="L319" s="89">
        <v>0</v>
      </c>
      <c r="M319" s="89">
        <v>4613766</v>
      </c>
      <c r="N319" s="89">
        <v>0</v>
      </c>
      <c r="O319" s="89">
        <v>6939714</v>
      </c>
      <c r="P319" s="89"/>
      <c r="Q319" s="89">
        <v>212707</v>
      </c>
      <c r="R319" s="89"/>
      <c r="S319" s="89">
        <v>154051</v>
      </c>
      <c r="T319" s="89"/>
      <c r="U319" s="89">
        <v>366758</v>
      </c>
      <c r="V319" s="2"/>
    </row>
    <row r="320" spans="1:22" x14ac:dyDescent="0.25">
      <c r="A320" s="62"/>
      <c r="B320" s="63"/>
      <c r="C320" s="90"/>
      <c r="D320" s="2"/>
      <c r="E320" s="2"/>
      <c r="F320" s="2"/>
      <c r="G320" s="2"/>
      <c r="H320" s="2"/>
      <c r="I320" s="2"/>
      <c r="J320" s="2"/>
      <c r="K320" s="2"/>
      <c r="L320" s="2"/>
      <c r="M320" s="2"/>
      <c r="N320" s="2"/>
      <c r="O320" s="2"/>
      <c r="P320" s="2"/>
      <c r="Q320" s="2"/>
      <c r="R320" s="2"/>
      <c r="S320" s="2"/>
      <c r="T320" s="2"/>
      <c r="U320" s="2"/>
      <c r="V320" s="2"/>
    </row>
    <row r="321" spans="1:22" ht="16.5" x14ac:dyDescent="0.35">
      <c r="A321" s="62" t="s">
        <v>331</v>
      </c>
      <c r="B321" s="63"/>
      <c r="C321" s="85">
        <v>1</v>
      </c>
      <c r="D321" s="52">
        <v>1005640487</v>
      </c>
      <c r="E321" s="52">
        <v>0</v>
      </c>
      <c r="F321" s="52">
        <v>0</v>
      </c>
      <c r="G321" s="52">
        <v>0</v>
      </c>
      <c r="H321" s="52">
        <v>35258253</v>
      </c>
      <c r="I321" s="52">
        <v>35258253</v>
      </c>
      <c r="J321" s="52"/>
      <c r="K321" s="52">
        <v>202766044</v>
      </c>
      <c r="L321" s="52">
        <v>0</v>
      </c>
      <c r="M321" s="52">
        <v>402208017</v>
      </c>
      <c r="N321" s="52">
        <v>35258238</v>
      </c>
      <c r="O321" s="52">
        <v>640232299</v>
      </c>
      <c r="P321" s="52"/>
      <c r="Q321" s="52">
        <v>18542883</v>
      </c>
      <c r="R321" s="86"/>
      <c r="S321" s="52">
        <v>0</v>
      </c>
      <c r="T321" s="52"/>
      <c r="U321" s="52">
        <v>18542883</v>
      </c>
      <c r="V321" s="2"/>
    </row>
  </sheetData>
  <sheetProtection algorithmName="SHA-512" hashValue="8H5YX5iJpj1xA/ePBzfCpEBf0eGlENiUtMsTG2jX2+WdqMzymKrJvyxsILoXKiTR0caETJWuYfP9OAn/XapfUQ==" saltValue="ywp3CpTLbFIAFfk3AszR7Q==" spinCount="100000" sheet="1" objects="1" scenarios="1"/>
  <mergeCells count="3">
    <mergeCell ref="E2:I2"/>
    <mergeCell ref="K2:O2"/>
    <mergeCell ref="Q2:U2"/>
  </mergeCells>
  <pageMargins left="0.7" right="0.7" top="0.75" bottom="0.75" header="0.3" footer="0.3"/>
  <pageSetup scale="41" fitToHeight="0" orientation="landscape"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315"/>
  <sheetViews>
    <sheetView showGridLines="0" showRowColHeaders="0" zoomScale="85" zoomScaleNormal="85" workbookViewId="0">
      <pane xSplit="4" ySplit="5" topLeftCell="E300" activePane="bottomRight" state="frozen"/>
      <selection activeCell="M31" sqref="M31"/>
      <selection pane="topRight" activeCell="M31" sqref="M31"/>
      <selection pane="bottomLeft" activeCell="M31" sqref="M31"/>
      <selection pane="bottomRight" activeCell="G308" sqref="G308"/>
    </sheetView>
  </sheetViews>
  <sheetFormatPr defaultColWidth="9.140625" defaultRowHeight="12.75" x14ac:dyDescent="0.2"/>
  <cols>
    <col min="1" max="1" width="10.42578125" style="2" bestFit="1" customWidth="1"/>
    <col min="2" max="2" width="1.42578125" style="2" customWidth="1"/>
    <col min="3" max="3" width="54.28515625" style="2" bestFit="1" customWidth="1"/>
    <col min="4" max="4" width="1.42578125" style="2" customWidth="1"/>
    <col min="5" max="5" width="18" style="2" bestFit="1" customWidth="1"/>
    <col min="6" max="6" width="1.42578125" style="2" customWidth="1"/>
    <col min="7" max="7" width="10.42578125" style="2" bestFit="1" customWidth="1"/>
    <col min="8" max="8" width="1.28515625" style="2" customWidth="1"/>
    <col min="9" max="9" width="16.140625" style="2" customWidth="1"/>
    <col min="10" max="10" width="1.28515625" style="2" customWidth="1"/>
    <col min="11" max="11" width="14.7109375" style="2" customWidth="1"/>
    <col min="12" max="12" width="1.42578125" style="2" customWidth="1"/>
    <col min="13" max="13" width="10.42578125" style="2" bestFit="1" customWidth="1"/>
    <col min="14" max="14" width="1.42578125" style="2" customWidth="1"/>
    <col min="15" max="15" width="15.5703125" style="2" customWidth="1"/>
    <col min="16" max="16" width="2.28515625" style="2" customWidth="1"/>
    <col min="17" max="18" width="18" style="2" bestFit="1" customWidth="1"/>
    <col min="19" max="20" width="16.28515625" style="2" bestFit="1" customWidth="1"/>
    <col min="21" max="22" width="18" style="2" bestFit="1" customWidth="1"/>
    <col min="23" max="23" width="1.85546875" style="2" customWidth="1"/>
    <col min="24" max="24" width="13.7109375" style="2" customWidth="1"/>
    <col min="25" max="25" width="11.85546875" style="2" customWidth="1"/>
    <col min="26" max="16384" width="9.140625" style="2"/>
  </cols>
  <sheetData>
    <row r="1" spans="1:25" ht="15.75" x14ac:dyDescent="0.25">
      <c r="A1" s="1" t="s">
        <v>0</v>
      </c>
      <c r="E1" s="3" t="s">
        <v>1</v>
      </c>
      <c r="F1" s="3"/>
      <c r="G1" s="3" t="s">
        <v>2</v>
      </c>
      <c r="H1" s="3"/>
      <c r="I1" s="3" t="s">
        <v>3</v>
      </c>
      <c r="J1" s="3"/>
      <c r="K1" s="3" t="s">
        <v>4</v>
      </c>
      <c r="L1" s="3"/>
      <c r="M1" s="3" t="s">
        <v>5</v>
      </c>
      <c r="N1" s="3"/>
      <c r="O1" s="3" t="s">
        <v>6</v>
      </c>
      <c r="Q1" s="3" t="s">
        <v>7</v>
      </c>
      <c r="R1" s="3" t="s">
        <v>8</v>
      </c>
      <c r="S1" s="3" t="s">
        <v>9</v>
      </c>
      <c r="T1" s="3" t="s">
        <v>10</v>
      </c>
      <c r="U1" s="3" t="s">
        <v>11</v>
      </c>
      <c r="V1" s="3" t="s">
        <v>12</v>
      </c>
    </row>
    <row r="2" spans="1:25" x14ac:dyDescent="0.2">
      <c r="E2" s="159" t="s">
        <v>422</v>
      </c>
      <c r="F2" s="159"/>
      <c r="G2" s="159"/>
      <c r="H2" s="159"/>
      <c r="I2" s="159"/>
      <c r="J2" s="4"/>
      <c r="K2" s="159" t="s">
        <v>421</v>
      </c>
      <c r="L2" s="159"/>
      <c r="M2" s="159"/>
      <c r="N2" s="159"/>
      <c r="O2" s="159"/>
    </row>
    <row r="3" spans="1:25" x14ac:dyDescent="0.2">
      <c r="E3" s="5" t="s">
        <v>13</v>
      </c>
      <c r="G3" s="5" t="s">
        <v>14</v>
      </c>
      <c r="I3" s="5" t="s">
        <v>15</v>
      </c>
      <c r="K3" s="5" t="s">
        <v>13</v>
      </c>
      <c r="M3" s="5" t="s">
        <v>14</v>
      </c>
      <c r="O3" s="5" t="s">
        <v>15</v>
      </c>
      <c r="Q3" s="160" t="s">
        <v>16</v>
      </c>
      <c r="R3" s="160"/>
      <c r="S3" s="160"/>
      <c r="T3" s="160" t="s">
        <v>17</v>
      </c>
      <c r="U3" s="160"/>
      <c r="V3" s="160"/>
    </row>
    <row r="4" spans="1:25" s="10" customFormat="1" ht="13.5" customHeight="1" x14ac:dyDescent="0.2">
      <c r="A4" s="6" t="s">
        <v>18</v>
      </c>
      <c r="B4" s="7"/>
      <c r="C4" s="6" t="s">
        <v>13</v>
      </c>
      <c r="D4" s="8"/>
      <c r="E4" s="9" t="s">
        <v>19</v>
      </c>
      <c r="F4" s="7"/>
      <c r="G4" s="9" t="s">
        <v>20</v>
      </c>
      <c r="H4" s="2"/>
      <c r="I4" s="9" t="s">
        <v>21</v>
      </c>
      <c r="J4" s="2"/>
      <c r="K4" s="9" t="s">
        <v>19</v>
      </c>
      <c r="L4" s="7"/>
      <c r="M4" s="9" t="s">
        <v>20</v>
      </c>
      <c r="N4" s="7"/>
      <c r="O4" s="9" t="s">
        <v>21</v>
      </c>
      <c r="Q4" s="9" t="s">
        <v>22</v>
      </c>
      <c r="R4" s="9" t="s">
        <v>23</v>
      </c>
      <c r="S4" s="9" t="s">
        <v>24</v>
      </c>
      <c r="T4" s="9" t="s">
        <v>22</v>
      </c>
      <c r="U4" s="9" t="s">
        <v>23</v>
      </c>
      <c r="V4" s="9" t="s">
        <v>24</v>
      </c>
    </row>
    <row r="5" spans="1:25" x14ac:dyDescent="0.2">
      <c r="D5" s="11"/>
    </row>
    <row r="6" spans="1:25" x14ac:dyDescent="0.2">
      <c r="A6" s="12">
        <v>5</v>
      </c>
      <c r="B6" s="13"/>
      <c r="C6" s="13" t="s">
        <v>25</v>
      </c>
      <c r="D6" s="10"/>
      <c r="E6" s="14">
        <v>0</v>
      </c>
      <c r="F6" s="10"/>
      <c r="G6" s="15">
        <v>0</v>
      </c>
      <c r="I6" s="14">
        <v>0</v>
      </c>
      <c r="K6" s="14">
        <v>0</v>
      </c>
      <c r="L6" s="10"/>
      <c r="M6" s="15">
        <v>0</v>
      </c>
      <c r="N6" s="10"/>
      <c r="O6" s="14">
        <v>0</v>
      </c>
      <c r="Q6" s="14">
        <v>0</v>
      </c>
      <c r="R6" s="14">
        <v>0</v>
      </c>
      <c r="S6" s="14">
        <v>0</v>
      </c>
      <c r="T6" s="14">
        <v>0</v>
      </c>
      <c r="U6" s="14">
        <v>0</v>
      </c>
      <c r="V6" s="14">
        <v>0</v>
      </c>
      <c r="X6" s="14"/>
      <c r="Y6" s="14"/>
    </row>
    <row r="7" spans="1:25" x14ac:dyDescent="0.2">
      <c r="A7" s="12">
        <v>6</v>
      </c>
      <c r="B7" s="13"/>
      <c r="C7" s="13" t="s">
        <v>26</v>
      </c>
      <c r="D7" s="10"/>
      <c r="E7" s="16">
        <v>0</v>
      </c>
      <c r="F7" s="10"/>
      <c r="G7" s="15">
        <v>0</v>
      </c>
      <c r="I7" s="16">
        <v>0</v>
      </c>
      <c r="K7" s="16">
        <v>0</v>
      </c>
      <c r="L7" s="10"/>
      <c r="M7" s="15">
        <v>0</v>
      </c>
      <c r="N7" s="10"/>
      <c r="O7" s="16">
        <v>0</v>
      </c>
      <c r="Q7" s="16">
        <v>0</v>
      </c>
      <c r="R7" s="16">
        <v>0</v>
      </c>
      <c r="S7" s="16">
        <v>0</v>
      </c>
      <c r="T7" s="16">
        <v>0</v>
      </c>
      <c r="U7" s="16">
        <v>0</v>
      </c>
      <c r="V7" s="16">
        <v>0</v>
      </c>
      <c r="X7" s="16"/>
      <c r="Y7" s="16"/>
    </row>
    <row r="8" spans="1:25" x14ac:dyDescent="0.2">
      <c r="A8" s="12">
        <v>7</v>
      </c>
      <c r="B8" s="13"/>
      <c r="C8" s="13" t="s">
        <v>27</v>
      </c>
      <c r="D8" s="10"/>
      <c r="E8" s="16">
        <v>0</v>
      </c>
      <c r="F8" s="10"/>
      <c r="G8" s="15">
        <v>0</v>
      </c>
      <c r="I8" s="16">
        <v>0</v>
      </c>
      <c r="K8" s="16">
        <v>0</v>
      </c>
      <c r="L8" s="10"/>
      <c r="M8" s="15">
        <v>0</v>
      </c>
      <c r="N8" s="10"/>
      <c r="O8" s="16">
        <v>0</v>
      </c>
      <c r="Q8" s="16">
        <v>0</v>
      </c>
      <c r="R8" s="16">
        <v>0</v>
      </c>
      <c r="S8" s="16">
        <v>0</v>
      </c>
      <c r="T8" s="16">
        <v>0</v>
      </c>
      <c r="U8" s="16">
        <v>0</v>
      </c>
      <c r="V8" s="16">
        <v>0</v>
      </c>
      <c r="X8" s="16"/>
      <c r="Y8" s="16"/>
    </row>
    <row r="9" spans="1:25" x14ac:dyDescent="0.2">
      <c r="A9" s="12">
        <v>47</v>
      </c>
      <c r="B9" s="13"/>
      <c r="C9" s="13" t="s">
        <v>28</v>
      </c>
      <c r="D9" s="10"/>
      <c r="E9" s="16">
        <v>0</v>
      </c>
      <c r="F9" s="10"/>
      <c r="G9" s="15">
        <v>0</v>
      </c>
      <c r="I9" s="16">
        <v>0</v>
      </c>
      <c r="K9" s="16">
        <v>0</v>
      </c>
      <c r="L9" s="10"/>
      <c r="M9" s="15">
        <v>0</v>
      </c>
      <c r="N9" s="10"/>
      <c r="O9" s="16">
        <v>0</v>
      </c>
      <c r="Q9" s="16">
        <v>0</v>
      </c>
      <c r="R9" s="16">
        <v>0</v>
      </c>
      <c r="S9" s="16">
        <v>0</v>
      </c>
      <c r="T9" s="16">
        <v>0</v>
      </c>
      <c r="U9" s="16">
        <v>0</v>
      </c>
      <c r="V9" s="16">
        <v>0</v>
      </c>
      <c r="X9" s="16"/>
      <c r="Y9" s="16"/>
    </row>
    <row r="10" spans="1:25" x14ac:dyDescent="0.2">
      <c r="A10" s="12">
        <v>48</v>
      </c>
      <c r="B10" s="13"/>
      <c r="C10" s="13" t="s">
        <v>29</v>
      </c>
      <c r="D10" s="10"/>
      <c r="E10" s="16">
        <v>0</v>
      </c>
      <c r="F10" s="10"/>
      <c r="G10" s="15">
        <v>0</v>
      </c>
      <c r="I10" s="16">
        <v>0</v>
      </c>
      <c r="K10" s="16">
        <v>0</v>
      </c>
      <c r="L10" s="10"/>
      <c r="M10" s="15">
        <v>0</v>
      </c>
      <c r="N10" s="10"/>
      <c r="O10" s="16">
        <v>0</v>
      </c>
      <c r="Q10" s="16">
        <v>0</v>
      </c>
      <c r="R10" s="16">
        <v>0</v>
      </c>
      <c r="S10" s="16">
        <v>0</v>
      </c>
      <c r="T10" s="16">
        <v>0</v>
      </c>
      <c r="U10" s="16">
        <v>0</v>
      </c>
      <c r="V10" s="16">
        <v>0</v>
      </c>
      <c r="X10" s="16"/>
      <c r="Y10" s="16"/>
    </row>
    <row r="11" spans="1:25" x14ac:dyDescent="0.2">
      <c r="A11" s="12">
        <v>90</v>
      </c>
      <c r="B11" s="13"/>
      <c r="C11" s="13" t="s">
        <v>30</v>
      </c>
      <c r="D11" s="10"/>
      <c r="E11" s="16">
        <v>49606</v>
      </c>
      <c r="F11" s="10"/>
      <c r="G11" s="15">
        <v>4.152744606975171E-5</v>
      </c>
      <c r="I11" s="16">
        <v>28192</v>
      </c>
      <c r="K11" s="16">
        <v>48393</v>
      </c>
      <c r="L11" s="10"/>
      <c r="M11" s="15">
        <v>4.2821431670932617E-5</v>
      </c>
      <c r="N11" s="10"/>
      <c r="O11" s="16">
        <v>43062</v>
      </c>
      <c r="Q11" s="16">
        <v>30156</v>
      </c>
      <c r="R11" s="16">
        <v>28192</v>
      </c>
      <c r="S11" s="16">
        <v>26350</v>
      </c>
      <c r="T11" s="16">
        <v>25177</v>
      </c>
      <c r="U11" s="16">
        <v>28192</v>
      </c>
      <c r="V11" s="16">
        <v>31761</v>
      </c>
      <c r="X11" s="16"/>
      <c r="Y11" s="16"/>
    </row>
    <row r="12" spans="1:25" x14ac:dyDescent="0.2">
      <c r="A12" s="12">
        <v>91</v>
      </c>
      <c r="B12" s="13"/>
      <c r="C12" s="13" t="s">
        <v>31</v>
      </c>
      <c r="D12" s="10"/>
      <c r="E12" s="16">
        <v>51706</v>
      </c>
      <c r="F12" s="10"/>
      <c r="G12" s="15">
        <v>4.328545189054916E-5</v>
      </c>
      <c r="I12" s="16">
        <v>29385</v>
      </c>
      <c r="K12" s="16">
        <v>54199</v>
      </c>
      <c r="L12" s="10"/>
      <c r="M12" s="15">
        <v>4.7958977024215828E-5</v>
      </c>
      <c r="N12" s="10"/>
      <c r="O12" s="16">
        <v>48230</v>
      </c>
      <c r="Q12" s="16">
        <v>31432</v>
      </c>
      <c r="R12" s="16">
        <v>29385</v>
      </c>
      <c r="S12" s="16">
        <v>27466</v>
      </c>
      <c r="T12" s="16">
        <v>26242</v>
      </c>
      <c r="U12" s="16">
        <v>29385</v>
      </c>
      <c r="V12" s="16">
        <v>33105</v>
      </c>
      <c r="X12" s="16"/>
      <c r="Y12" s="16"/>
    </row>
    <row r="13" spans="1:25" x14ac:dyDescent="0.2">
      <c r="A13" s="12">
        <v>100</v>
      </c>
      <c r="B13" s="13"/>
      <c r="C13" s="13" t="s">
        <v>32</v>
      </c>
      <c r="D13" s="10"/>
      <c r="E13" s="16">
        <v>1401795</v>
      </c>
      <c r="F13" s="10"/>
      <c r="G13" s="15">
        <v>1.1735065569356043E-3</v>
      </c>
      <c r="I13" s="16">
        <v>796672</v>
      </c>
      <c r="K13" s="16">
        <v>1344282</v>
      </c>
      <c r="L13" s="10"/>
      <c r="M13" s="15">
        <v>1.1895125288670808E-3</v>
      </c>
      <c r="N13" s="10"/>
      <c r="O13" s="16">
        <v>1196224</v>
      </c>
      <c r="Q13" s="16">
        <v>852161</v>
      </c>
      <c r="R13" s="16">
        <v>796672</v>
      </c>
      <c r="S13" s="16">
        <v>744633</v>
      </c>
      <c r="T13" s="16">
        <v>711461</v>
      </c>
      <c r="U13" s="16">
        <v>796672</v>
      </c>
      <c r="V13" s="16">
        <v>897519</v>
      </c>
      <c r="X13" s="16"/>
      <c r="Y13" s="16"/>
    </row>
    <row r="14" spans="1:25" x14ac:dyDescent="0.2">
      <c r="A14" s="12">
        <v>101</v>
      </c>
      <c r="B14" s="13"/>
      <c r="C14" s="13" t="s">
        <v>33</v>
      </c>
      <c r="D14" s="10"/>
      <c r="E14" s="16">
        <v>2975703</v>
      </c>
      <c r="F14" s="10"/>
      <c r="G14" s="15">
        <v>2.4910967595068814E-3</v>
      </c>
      <c r="I14" s="16">
        <v>1691156</v>
      </c>
      <c r="K14" s="16">
        <v>2791675</v>
      </c>
      <c r="L14" s="10"/>
      <c r="M14" s="15">
        <v>2.4702647130773214E-3</v>
      </c>
      <c r="N14" s="10"/>
      <c r="O14" s="16">
        <v>2484199</v>
      </c>
      <c r="Q14" s="16">
        <v>1808947</v>
      </c>
      <c r="R14" s="16">
        <v>1691156</v>
      </c>
      <c r="S14" s="16">
        <v>1580689</v>
      </c>
      <c r="T14" s="16">
        <v>1510273</v>
      </c>
      <c r="U14" s="16">
        <v>1691156</v>
      </c>
      <c r="V14" s="16">
        <v>1905231</v>
      </c>
      <c r="X14" s="16"/>
      <c r="Y14" s="16"/>
    </row>
    <row r="15" spans="1:25" x14ac:dyDescent="0.2">
      <c r="A15" s="12">
        <v>102</v>
      </c>
      <c r="B15" s="13"/>
      <c r="C15" s="13" t="s">
        <v>34</v>
      </c>
      <c r="D15" s="10"/>
      <c r="E15" s="16">
        <v>0</v>
      </c>
      <c r="F15" s="10"/>
      <c r="G15" s="15">
        <v>0</v>
      </c>
      <c r="I15" s="16">
        <v>0</v>
      </c>
      <c r="K15" s="16">
        <v>0</v>
      </c>
      <c r="L15" s="10"/>
      <c r="M15" s="15">
        <v>0</v>
      </c>
      <c r="N15" s="10"/>
      <c r="O15" s="16">
        <v>0</v>
      </c>
      <c r="Q15" s="16">
        <v>0</v>
      </c>
      <c r="R15" s="16">
        <v>0</v>
      </c>
      <c r="S15" s="16">
        <v>0</v>
      </c>
      <c r="T15" s="16">
        <v>0</v>
      </c>
      <c r="U15" s="16">
        <v>0</v>
      </c>
      <c r="V15" s="16">
        <v>0</v>
      </c>
      <c r="X15" s="16"/>
      <c r="Y15" s="16"/>
    </row>
    <row r="16" spans="1:25" x14ac:dyDescent="0.2">
      <c r="A16" s="12">
        <v>103</v>
      </c>
      <c r="B16" s="13"/>
      <c r="C16" s="13" t="s">
        <v>35</v>
      </c>
      <c r="D16" s="10"/>
      <c r="E16" s="16">
        <v>4472851</v>
      </c>
      <c r="F16" s="10"/>
      <c r="G16" s="15">
        <v>3.7444276635998667E-3</v>
      </c>
      <c r="I16" s="16">
        <v>2542019</v>
      </c>
      <c r="K16" s="16">
        <v>4383019</v>
      </c>
      <c r="L16" s="10"/>
      <c r="M16" s="15">
        <v>3.8783945740272227E-3</v>
      </c>
      <c r="N16" s="10"/>
      <c r="O16" s="16">
        <v>3900272</v>
      </c>
      <c r="Q16" s="16">
        <v>2719074</v>
      </c>
      <c r="R16" s="16">
        <v>2542019</v>
      </c>
      <c r="S16" s="16">
        <v>2375973</v>
      </c>
      <c r="T16" s="16">
        <v>2270129</v>
      </c>
      <c r="U16" s="16">
        <v>2542019</v>
      </c>
      <c r="V16" s="16">
        <v>2863800</v>
      </c>
      <c r="X16" s="16"/>
      <c r="Y16" s="16"/>
    </row>
    <row r="17" spans="1:25" x14ac:dyDescent="0.2">
      <c r="A17" s="12">
        <v>107</v>
      </c>
      <c r="B17" s="13"/>
      <c r="C17" s="13" t="s">
        <v>36</v>
      </c>
      <c r="D17" s="10"/>
      <c r="E17" s="16">
        <v>964526</v>
      </c>
      <c r="F17" s="10"/>
      <c r="G17" s="15">
        <v>8.0744872490975559E-4</v>
      </c>
      <c r="I17" s="16">
        <v>548163</v>
      </c>
      <c r="K17" s="16">
        <v>895596</v>
      </c>
      <c r="L17" s="10"/>
      <c r="M17" s="15">
        <v>7.9248451054409863E-4</v>
      </c>
      <c r="N17" s="10"/>
      <c r="O17" s="16">
        <v>796954</v>
      </c>
      <c r="Q17" s="16">
        <v>586343</v>
      </c>
      <c r="R17" s="16">
        <v>548163</v>
      </c>
      <c r="S17" s="16">
        <v>512357</v>
      </c>
      <c r="T17" s="16">
        <v>489532</v>
      </c>
      <c r="U17" s="16">
        <v>548163</v>
      </c>
      <c r="V17" s="16">
        <v>617552</v>
      </c>
      <c r="X17" s="16"/>
      <c r="Y17" s="16"/>
    </row>
    <row r="18" spans="1:25" x14ac:dyDescent="0.2">
      <c r="A18" s="12">
        <v>109</v>
      </c>
      <c r="B18" s="13"/>
      <c r="C18" s="13" t="s">
        <v>37</v>
      </c>
      <c r="D18" s="10"/>
      <c r="E18" s="16">
        <v>307265</v>
      </c>
      <c r="F18" s="10"/>
      <c r="G18" s="15">
        <v>2.5722555167968103E-4</v>
      </c>
      <c r="I18" s="16">
        <v>174625</v>
      </c>
      <c r="K18" s="16">
        <v>303087</v>
      </c>
      <c r="L18" s="10"/>
      <c r="M18" s="15">
        <v>2.6819207862393223E-4</v>
      </c>
      <c r="N18" s="10"/>
      <c r="O18" s="16">
        <v>269704</v>
      </c>
      <c r="Q18" s="16">
        <v>186788</v>
      </c>
      <c r="R18" s="16">
        <v>174625</v>
      </c>
      <c r="S18" s="16">
        <v>163218</v>
      </c>
      <c r="T18" s="16">
        <v>155947</v>
      </c>
      <c r="U18" s="16">
        <v>174625</v>
      </c>
      <c r="V18" s="16">
        <v>196730</v>
      </c>
      <c r="X18" s="16"/>
      <c r="Y18" s="16"/>
    </row>
    <row r="19" spans="1:25" x14ac:dyDescent="0.2">
      <c r="A19" s="12">
        <v>110</v>
      </c>
      <c r="B19" s="13"/>
      <c r="C19" s="13" t="s">
        <v>38</v>
      </c>
      <c r="D19" s="10"/>
      <c r="E19" s="16">
        <v>351734</v>
      </c>
      <c r="F19" s="10"/>
      <c r="G19" s="15">
        <v>2.9445258065351058E-4</v>
      </c>
      <c r="I19" s="16">
        <v>199899</v>
      </c>
      <c r="K19" s="16">
        <v>357768</v>
      </c>
      <c r="L19" s="10"/>
      <c r="M19" s="15">
        <v>3.1657756216903725E-4</v>
      </c>
      <c r="N19" s="10"/>
      <c r="O19" s="16">
        <v>318364</v>
      </c>
      <c r="Q19" s="16">
        <v>213822</v>
      </c>
      <c r="R19" s="16">
        <v>199899</v>
      </c>
      <c r="S19" s="16">
        <v>186842</v>
      </c>
      <c r="T19" s="16">
        <v>178518</v>
      </c>
      <c r="U19" s="16">
        <v>199899</v>
      </c>
      <c r="V19" s="16">
        <v>225203</v>
      </c>
      <c r="X19" s="16"/>
      <c r="Y19" s="16"/>
    </row>
    <row r="20" spans="1:25" x14ac:dyDescent="0.2">
      <c r="A20" s="12">
        <v>111</v>
      </c>
      <c r="B20" s="13"/>
      <c r="C20" s="13" t="s">
        <v>39</v>
      </c>
      <c r="D20" s="10"/>
      <c r="E20" s="16">
        <v>3786157</v>
      </c>
      <c r="F20" s="10"/>
      <c r="G20" s="15">
        <v>3.1695647830728723E-3</v>
      </c>
      <c r="I20" s="16">
        <v>2151753</v>
      </c>
      <c r="K20" s="16">
        <v>3562349</v>
      </c>
      <c r="L20" s="10"/>
      <c r="M20" s="15">
        <v>3.1522097057738747E-3</v>
      </c>
      <c r="N20" s="10"/>
      <c r="O20" s="16">
        <v>3169989</v>
      </c>
      <c r="Q20" s="16">
        <v>2301625</v>
      </c>
      <c r="R20" s="16">
        <v>2151753</v>
      </c>
      <c r="S20" s="16">
        <v>2011200</v>
      </c>
      <c r="T20" s="16">
        <v>1921605</v>
      </c>
      <c r="U20" s="16">
        <v>2151753</v>
      </c>
      <c r="V20" s="16">
        <v>2424133</v>
      </c>
      <c r="X20" s="16"/>
      <c r="Y20" s="16"/>
    </row>
    <row r="21" spans="1:25" x14ac:dyDescent="0.2">
      <c r="A21" s="12">
        <v>112</v>
      </c>
      <c r="B21" s="13"/>
      <c r="C21" s="13" t="s">
        <v>40</v>
      </c>
      <c r="D21" s="10"/>
      <c r="E21" s="16">
        <v>36524</v>
      </c>
      <c r="F21" s="10"/>
      <c r="G21" s="15">
        <v>3.0575906951812511E-5</v>
      </c>
      <c r="I21" s="16">
        <v>20757</v>
      </c>
      <c r="K21" s="16">
        <v>43443</v>
      </c>
      <c r="L21" s="10"/>
      <c r="M21" s="15">
        <v>3.8441333582962943E-5</v>
      </c>
      <c r="N21" s="10"/>
      <c r="O21" s="16">
        <v>38658</v>
      </c>
      <c r="Q21" s="16">
        <v>22203</v>
      </c>
      <c r="R21" s="16">
        <v>20757</v>
      </c>
      <c r="S21" s="16">
        <v>19401</v>
      </c>
      <c r="T21" s="16">
        <v>18537</v>
      </c>
      <c r="U21" s="16">
        <v>20757</v>
      </c>
      <c r="V21" s="16">
        <v>23385</v>
      </c>
      <c r="X21" s="16"/>
      <c r="Y21" s="16"/>
    </row>
    <row r="22" spans="1:25" x14ac:dyDescent="0.2">
      <c r="A22" s="12">
        <v>113</v>
      </c>
      <c r="B22" s="13"/>
      <c r="C22" s="13" t="s">
        <v>41</v>
      </c>
      <c r="D22" s="10"/>
      <c r="E22" s="16">
        <v>2457123</v>
      </c>
      <c r="F22" s="10"/>
      <c r="G22" s="15">
        <v>2.056969779245384E-3</v>
      </c>
      <c r="I22" s="16">
        <v>1396437</v>
      </c>
      <c r="K22" s="16">
        <v>2324788</v>
      </c>
      <c r="L22" s="10"/>
      <c r="M22" s="15">
        <v>2.0571312068151195E-3</v>
      </c>
      <c r="N22" s="10"/>
      <c r="O22" s="16">
        <v>2068736</v>
      </c>
      <c r="Q22" s="16">
        <v>1493701</v>
      </c>
      <c r="R22" s="16">
        <v>1396437</v>
      </c>
      <c r="S22" s="16">
        <v>1305221</v>
      </c>
      <c r="T22" s="16">
        <v>1247077</v>
      </c>
      <c r="U22" s="16">
        <v>1396437</v>
      </c>
      <c r="V22" s="16">
        <v>1573205</v>
      </c>
      <c r="X22" s="16"/>
      <c r="Y22" s="16"/>
    </row>
    <row r="23" spans="1:25" x14ac:dyDescent="0.2">
      <c r="A23" s="12">
        <v>114</v>
      </c>
      <c r="B23" s="13"/>
      <c r="C23" s="13" t="s">
        <v>42</v>
      </c>
      <c r="D23" s="10"/>
      <c r="E23" s="16">
        <v>12003575</v>
      </c>
      <c r="F23" s="10"/>
      <c r="G23" s="15">
        <v>1.0048740343037533E-2</v>
      </c>
      <c r="I23" s="16">
        <v>6821893</v>
      </c>
      <c r="K23" s="16">
        <v>11417951</v>
      </c>
      <c r="L23" s="10"/>
      <c r="M23" s="15">
        <v>1.0103382897703319E-2</v>
      </c>
      <c r="N23" s="10"/>
      <c r="O23" s="16">
        <v>10160371</v>
      </c>
      <c r="Q23" s="16">
        <v>7297046</v>
      </c>
      <c r="R23" s="16">
        <v>6821893</v>
      </c>
      <c r="S23" s="16">
        <v>6376285</v>
      </c>
      <c r="T23" s="16">
        <v>6092236</v>
      </c>
      <c r="U23" s="16">
        <v>6821893</v>
      </c>
      <c r="V23" s="16">
        <v>7685442</v>
      </c>
      <c r="X23" s="16"/>
      <c r="Y23" s="16"/>
    </row>
    <row r="24" spans="1:25" x14ac:dyDescent="0.2">
      <c r="A24" s="12">
        <v>115</v>
      </c>
      <c r="B24" s="13"/>
      <c r="C24" s="13" t="s">
        <v>43</v>
      </c>
      <c r="D24" s="10"/>
      <c r="E24" s="16">
        <v>8370262</v>
      </c>
      <c r="F24" s="10"/>
      <c r="G24" s="15">
        <v>7.0071282464760727E-3</v>
      </c>
      <c r="I24" s="16">
        <v>4757003</v>
      </c>
      <c r="K24" s="16">
        <v>7748788</v>
      </c>
      <c r="L24" s="10"/>
      <c r="M24" s="15">
        <v>6.8566568692691628E-3</v>
      </c>
      <c r="N24" s="10"/>
      <c r="O24" s="16">
        <v>6895333</v>
      </c>
      <c r="Q24" s="16">
        <v>5088334</v>
      </c>
      <c r="R24" s="16">
        <v>4757003</v>
      </c>
      <c r="S24" s="16">
        <v>4446274</v>
      </c>
      <c r="T24" s="16">
        <v>4248203</v>
      </c>
      <c r="U24" s="16">
        <v>4757003</v>
      </c>
      <c r="V24" s="16">
        <v>5359168</v>
      </c>
      <c r="X24" s="16"/>
      <c r="Y24" s="16"/>
    </row>
    <row r="25" spans="1:25" x14ac:dyDescent="0.2">
      <c r="A25" s="12">
        <v>116</v>
      </c>
      <c r="B25" s="13"/>
      <c r="C25" s="13" t="s">
        <v>44</v>
      </c>
      <c r="D25" s="10"/>
      <c r="E25" s="16">
        <v>2244444</v>
      </c>
      <c r="F25" s="10"/>
      <c r="G25" s="15">
        <v>1.8789264840256784E-3</v>
      </c>
      <c r="I25" s="16">
        <v>1275570</v>
      </c>
      <c r="K25" s="16">
        <v>2262301</v>
      </c>
      <c r="L25" s="10"/>
      <c r="M25" s="15">
        <v>2.0018384413155316E-3</v>
      </c>
      <c r="N25" s="10"/>
      <c r="O25" s="16">
        <v>2013130</v>
      </c>
      <c r="Q25" s="16">
        <v>1364415</v>
      </c>
      <c r="R25" s="16">
        <v>1275570</v>
      </c>
      <c r="S25" s="16">
        <v>1192249</v>
      </c>
      <c r="T25" s="16">
        <v>1139137</v>
      </c>
      <c r="U25" s="16">
        <v>1275570</v>
      </c>
      <c r="V25" s="16">
        <v>1437038</v>
      </c>
      <c r="X25" s="16"/>
      <c r="Y25" s="16"/>
    </row>
    <row r="26" spans="1:25" x14ac:dyDescent="0.2">
      <c r="A26" s="12">
        <v>117</v>
      </c>
      <c r="B26" s="13"/>
      <c r="C26" s="13" t="s">
        <v>45</v>
      </c>
      <c r="D26" s="10"/>
      <c r="E26" s="16">
        <v>1191258</v>
      </c>
      <c r="F26" s="10"/>
      <c r="G26" s="15">
        <v>9.9725642765311211E-4</v>
      </c>
      <c r="I26" s="16">
        <v>677014</v>
      </c>
      <c r="K26" s="16">
        <v>1148943</v>
      </c>
      <c r="L26" s="10"/>
      <c r="M26" s="15">
        <v>1.0166632398961901E-3</v>
      </c>
      <c r="N26" s="10"/>
      <c r="O26" s="16">
        <v>1022397</v>
      </c>
      <c r="Q26" s="16">
        <v>724169</v>
      </c>
      <c r="R26" s="16">
        <v>677014</v>
      </c>
      <c r="S26" s="16">
        <v>632791</v>
      </c>
      <c r="T26" s="16">
        <v>604602</v>
      </c>
      <c r="U26" s="16">
        <v>677014</v>
      </c>
      <c r="V26" s="16">
        <v>762714</v>
      </c>
      <c r="X26" s="16"/>
      <c r="Y26" s="16"/>
    </row>
    <row r="27" spans="1:25" x14ac:dyDescent="0.2">
      <c r="A27" s="12">
        <v>119</v>
      </c>
      <c r="B27" s="13"/>
      <c r="C27" s="13" t="s">
        <v>46</v>
      </c>
      <c r="D27" s="10"/>
      <c r="E27" s="16">
        <v>46628</v>
      </c>
      <c r="F27" s="10"/>
      <c r="G27" s="15">
        <v>3.9034426386735123E-5</v>
      </c>
      <c r="I27" s="16">
        <v>26501</v>
      </c>
      <c r="K27" s="16">
        <v>30652</v>
      </c>
      <c r="L27" s="10"/>
      <c r="M27" s="15">
        <v>2.712298314998918E-5</v>
      </c>
      <c r="N27" s="10"/>
      <c r="O27" s="16">
        <v>27277</v>
      </c>
      <c r="Q27" s="16">
        <v>28347</v>
      </c>
      <c r="R27" s="16">
        <v>26501</v>
      </c>
      <c r="S27" s="16">
        <v>24770</v>
      </c>
      <c r="T27" s="16">
        <v>23667</v>
      </c>
      <c r="U27" s="16">
        <v>26501</v>
      </c>
      <c r="V27" s="16">
        <v>29856</v>
      </c>
      <c r="X27" s="16"/>
      <c r="Y27" s="16"/>
    </row>
    <row r="28" spans="1:25" x14ac:dyDescent="0.2">
      <c r="A28" s="12">
        <v>121</v>
      </c>
      <c r="B28" s="13"/>
      <c r="C28" s="13" t="s">
        <v>47</v>
      </c>
      <c r="D28" s="10"/>
      <c r="E28" s="16">
        <v>477549</v>
      </c>
      <c r="F28" s="10"/>
      <c r="G28" s="15">
        <v>3.9977805796000197E-4</v>
      </c>
      <c r="I28" s="16">
        <v>271401</v>
      </c>
      <c r="K28" s="16">
        <v>407702</v>
      </c>
      <c r="L28" s="10"/>
      <c r="M28" s="15">
        <v>3.6076257589119436E-4</v>
      </c>
      <c r="N28" s="10"/>
      <c r="O28" s="16">
        <v>362796</v>
      </c>
      <c r="Q28" s="16">
        <v>290304</v>
      </c>
      <c r="R28" s="16">
        <v>271401</v>
      </c>
      <c r="S28" s="16">
        <v>253673</v>
      </c>
      <c r="T28" s="16">
        <v>242372</v>
      </c>
      <c r="U28" s="16">
        <v>271401</v>
      </c>
      <c r="V28" s="16">
        <v>305756</v>
      </c>
      <c r="X28" s="16"/>
      <c r="Y28" s="16"/>
    </row>
    <row r="29" spans="1:25" x14ac:dyDescent="0.2">
      <c r="A29" s="12">
        <v>122</v>
      </c>
      <c r="B29" s="13"/>
      <c r="C29" s="13" t="s">
        <v>48</v>
      </c>
      <c r="D29" s="10"/>
      <c r="E29" s="16">
        <v>534655</v>
      </c>
      <c r="F29" s="10"/>
      <c r="G29" s="15">
        <v>4.4758409624688747E-4</v>
      </c>
      <c r="I29" s="16">
        <v>303857</v>
      </c>
      <c r="K29" s="16">
        <v>520909</v>
      </c>
      <c r="L29" s="10"/>
      <c r="M29" s="15">
        <v>4.609358615972111E-4</v>
      </c>
      <c r="N29" s="10"/>
      <c r="O29" s="16">
        <v>463536</v>
      </c>
      <c r="Q29" s="16">
        <v>325021</v>
      </c>
      <c r="R29" s="16">
        <v>303857</v>
      </c>
      <c r="S29" s="16">
        <v>284009</v>
      </c>
      <c r="T29" s="16">
        <v>271357</v>
      </c>
      <c r="U29" s="16">
        <v>303857</v>
      </c>
      <c r="V29" s="16">
        <v>342321</v>
      </c>
      <c r="X29" s="16"/>
      <c r="Y29" s="16"/>
    </row>
    <row r="30" spans="1:25" x14ac:dyDescent="0.2">
      <c r="A30" s="12">
        <v>123</v>
      </c>
      <c r="B30" s="13"/>
      <c r="C30" s="13" t="s">
        <v>49</v>
      </c>
      <c r="D30" s="10"/>
      <c r="E30" s="16">
        <v>2967918</v>
      </c>
      <c r="F30" s="10"/>
      <c r="G30" s="15">
        <v>2.4845795807854967E-3</v>
      </c>
      <c r="I30" s="16">
        <v>1686733</v>
      </c>
      <c r="K30" s="16">
        <v>2905128</v>
      </c>
      <c r="L30" s="10"/>
      <c r="M30" s="15">
        <v>2.5706556763852857E-3</v>
      </c>
      <c r="N30" s="10"/>
      <c r="O30" s="16">
        <v>2585154</v>
      </c>
      <c r="Q30" s="16">
        <v>1804216</v>
      </c>
      <c r="R30" s="16">
        <v>1686733</v>
      </c>
      <c r="S30" s="16">
        <v>1576555</v>
      </c>
      <c r="T30" s="16">
        <v>1506323</v>
      </c>
      <c r="U30" s="16">
        <v>1686733</v>
      </c>
      <c r="V30" s="16">
        <v>1900248</v>
      </c>
      <c r="X30" s="16"/>
      <c r="Y30" s="16"/>
    </row>
    <row r="31" spans="1:25" x14ac:dyDescent="0.2">
      <c r="A31" s="12">
        <v>124</v>
      </c>
      <c r="B31" s="13"/>
      <c r="C31" s="13" t="s">
        <v>50</v>
      </c>
      <c r="D31" s="10"/>
      <c r="E31" s="16">
        <v>0</v>
      </c>
      <c r="F31" s="10"/>
      <c r="G31" s="15">
        <v>0</v>
      </c>
      <c r="I31" s="16">
        <v>0</v>
      </c>
      <c r="K31" s="16">
        <v>0</v>
      </c>
      <c r="L31" s="10"/>
      <c r="M31" s="15">
        <v>0</v>
      </c>
      <c r="N31" s="10"/>
      <c r="O31" s="16">
        <v>0</v>
      </c>
      <c r="Q31" s="16">
        <v>0</v>
      </c>
      <c r="R31" s="16">
        <v>0</v>
      </c>
      <c r="S31" s="16">
        <v>0</v>
      </c>
      <c r="T31" s="16">
        <v>0</v>
      </c>
      <c r="U31" s="16">
        <v>0</v>
      </c>
      <c r="V31" s="16">
        <v>0</v>
      </c>
      <c r="X31" s="16"/>
      <c r="Y31" s="16"/>
    </row>
    <row r="32" spans="1:25" x14ac:dyDescent="0.2">
      <c r="A32" s="12">
        <v>125</v>
      </c>
      <c r="B32" s="13"/>
      <c r="C32" s="13" t="s">
        <v>51</v>
      </c>
      <c r="D32" s="10"/>
      <c r="E32" s="16">
        <v>820538</v>
      </c>
      <c r="F32" s="10"/>
      <c r="G32" s="15">
        <v>6.8690980008833465E-4</v>
      </c>
      <c r="I32" s="16">
        <v>466328</v>
      </c>
      <c r="K32" s="16">
        <v>808005</v>
      </c>
      <c r="L32" s="10"/>
      <c r="M32" s="15">
        <v>7.1497801122624976E-4</v>
      </c>
      <c r="N32" s="10"/>
      <c r="O32" s="16">
        <v>719009</v>
      </c>
      <c r="Q32" s="16">
        <v>498808</v>
      </c>
      <c r="R32" s="16">
        <v>466328</v>
      </c>
      <c r="S32" s="16">
        <v>435867</v>
      </c>
      <c r="T32" s="16">
        <v>416450</v>
      </c>
      <c r="U32" s="16">
        <v>466328</v>
      </c>
      <c r="V32" s="16">
        <v>525358</v>
      </c>
      <c r="X32" s="16"/>
      <c r="Y32" s="16"/>
    </row>
    <row r="33" spans="1:25" x14ac:dyDescent="0.2">
      <c r="A33" s="12">
        <v>126</v>
      </c>
      <c r="B33" s="13"/>
      <c r="C33" s="13" t="s">
        <v>52</v>
      </c>
      <c r="D33" s="10"/>
      <c r="E33" s="16">
        <v>0</v>
      </c>
      <c r="F33" s="10"/>
      <c r="G33" s="15">
        <v>0</v>
      </c>
      <c r="I33" s="16">
        <v>0</v>
      </c>
      <c r="K33" s="16">
        <v>0</v>
      </c>
      <c r="L33" s="10"/>
      <c r="M33" s="15">
        <v>0</v>
      </c>
      <c r="N33" s="10"/>
      <c r="O33" s="16">
        <v>0</v>
      </c>
      <c r="Q33" s="16">
        <v>0</v>
      </c>
      <c r="R33" s="16">
        <v>0</v>
      </c>
      <c r="S33" s="16">
        <v>0</v>
      </c>
      <c r="T33" s="16">
        <v>0</v>
      </c>
      <c r="U33" s="16">
        <v>0</v>
      </c>
      <c r="V33" s="16">
        <v>0</v>
      </c>
      <c r="X33" s="16"/>
      <c r="Y33" s="16"/>
    </row>
    <row r="34" spans="1:25" x14ac:dyDescent="0.2">
      <c r="A34" s="12">
        <v>127</v>
      </c>
      <c r="B34" s="13"/>
      <c r="C34" s="13" t="s">
        <v>53</v>
      </c>
      <c r="D34" s="10"/>
      <c r="E34" s="16">
        <v>1666477</v>
      </c>
      <c r="F34" s="10"/>
      <c r="G34" s="15">
        <v>1.3950839362976578E-3</v>
      </c>
      <c r="I34" s="16">
        <v>947096</v>
      </c>
      <c r="K34" s="16">
        <v>1604122</v>
      </c>
      <c r="L34" s="10"/>
      <c r="M34" s="15">
        <v>1.4194367080949677E-3</v>
      </c>
      <c r="N34" s="10"/>
      <c r="O34" s="16">
        <v>1427442</v>
      </c>
      <c r="Q34" s="16">
        <v>1013062</v>
      </c>
      <c r="R34" s="16">
        <v>947096</v>
      </c>
      <c r="S34" s="16">
        <v>885231</v>
      </c>
      <c r="T34" s="16">
        <v>845796</v>
      </c>
      <c r="U34" s="16">
        <v>947096</v>
      </c>
      <c r="V34" s="16">
        <v>1066984</v>
      </c>
      <c r="X34" s="16"/>
      <c r="Y34" s="16"/>
    </row>
    <row r="35" spans="1:25" x14ac:dyDescent="0.2">
      <c r="A35" s="12">
        <v>128</v>
      </c>
      <c r="B35" s="13"/>
      <c r="C35" s="13" t="s">
        <v>54</v>
      </c>
      <c r="D35" s="10"/>
      <c r="E35" s="16">
        <v>2665100</v>
      </c>
      <c r="F35" s="10"/>
      <c r="G35" s="15">
        <v>2.2310768157177614E-3</v>
      </c>
      <c r="I35" s="16">
        <v>1514635</v>
      </c>
      <c r="K35" s="16">
        <v>2578498</v>
      </c>
      <c r="L35" s="10"/>
      <c r="M35" s="15">
        <v>2.2816311433603289E-3</v>
      </c>
      <c r="N35" s="10"/>
      <c r="O35" s="16">
        <v>2294502</v>
      </c>
      <c r="Q35" s="16">
        <v>1620131</v>
      </c>
      <c r="R35" s="16">
        <v>1514635</v>
      </c>
      <c r="S35" s="16">
        <v>1415699</v>
      </c>
      <c r="T35" s="16">
        <v>1352632</v>
      </c>
      <c r="U35" s="16">
        <v>1514635</v>
      </c>
      <c r="V35" s="16">
        <v>1706365</v>
      </c>
      <c r="X35" s="16"/>
      <c r="Y35" s="16"/>
    </row>
    <row r="36" spans="1:25" x14ac:dyDescent="0.2">
      <c r="A36" s="12">
        <v>129</v>
      </c>
      <c r="B36" s="13"/>
      <c r="C36" s="13" t="s">
        <v>55</v>
      </c>
      <c r="D36" s="10"/>
      <c r="E36" s="16">
        <v>1350021</v>
      </c>
      <c r="F36" s="10"/>
      <c r="G36" s="15">
        <v>1.1301641791422866E-3</v>
      </c>
      <c r="I36" s="16">
        <v>767245</v>
      </c>
      <c r="K36" s="16">
        <v>1322710</v>
      </c>
      <c r="L36" s="10"/>
      <c r="M36" s="15">
        <v>1.1704241498865389E-3</v>
      </c>
      <c r="N36" s="10"/>
      <c r="O36" s="16">
        <v>1177025</v>
      </c>
      <c r="Q36" s="16">
        <v>820685</v>
      </c>
      <c r="R36" s="16">
        <v>767245</v>
      </c>
      <c r="S36" s="16">
        <v>717128</v>
      </c>
      <c r="T36" s="16">
        <v>685182</v>
      </c>
      <c r="U36" s="16">
        <v>767245</v>
      </c>
      <c r="V36" s="16">
        <v>864367</v>
      </c>
      <c r="X36" s="16"/>
      <c r="Y36" s="16"/>
    </row>
    <row r="37" spans="1:25" x14ac:dyDescent="0.2">
      <c r="A37" s="12">
        <v>131</v>
      </c>
      <c r="B37" s="13"/>
      <c r="C37" s="13" t="s">
        <v>56</v>
      </c>
      <c r="D37" s="10"/>
      <c r="E37" s="16">
        <v>0</v>
      </c>
      <c r="F37" s="10"/>
      <c r="G37" s="15">
        <v>0</v>
      </c>
      <c r="I37" s="16">
        <v>0</v>
      </c>
      <c r="K37" s="16">
        <v>0</v>
      </c>
      <c r="L37" s="10"/>
      <c r="M37" s="15">
        <v>0</v>
      </c>
      <c r="N37" s="10"/>
      <c r="O37" s="16">
        <v>0</v>
      </c>
      <c r="Q37" s="16">
        <v>0</v>
      </c>
      <c r="R37" s="16">
        <v>0</v>
      </c>
      <c r="S37" s="16">
        <v>0</v>
      </c>
      <c r="T37" s="16">
        <v>0</v>
      </c>
      <c r="U37" s="16">
        <v>0</v>
      </c>
      <c r="V37" s="16">
        <v>0</v>
      </c>
      <c r="X37" s="16"/>
      <c r="Y37" s="16"/>
    </row>
    <row r="38" spans="1:25" x14ac:dyDescent="0.2">
      <c r="A38" s="12">
        <v>132</v>
      </c>
      <c r="B38" s="13"/>
      <c r="C38" s="13" t="s">
        <v>57</v>
      </c>
      <c r="D38" s="10"/>
      <c r="E38" s="16">
        <v>541326</v>
      </c>
      <c r="F38" s="10"/>
      <c r="G38" s="15">
        <v>4.5316869473762073E-4</v>
      </c>
      <c r="I38" s="16">
        <v>307647</v>
      </c>
      <c r="K38" s="16">
        <v>418486</v>
      </c>
      <c r="L38" s="10"/>
      <c r="M38" s="15">
        <v>3.7030499564486404E-4</v>
      </c>
      <c r="N38" s="10"/>
      <c r="O38" s="16">
        <v>372394</v>
      </c>
      <c r="Q38" s="16">
        <v>329075</v>
      </c>
      <c r="R38" s="16">
        <v>307647</v>
      </c>
      <c r="S38" s="16">
        <v>287551</v>
      </c>
      <c r="T38" s="16">
        <v>274742</v>
      </c>
      <c r="U38" s="16">
        <v>307647</v>
      </c>
      <c r="V38" s="16">
        <v>346590</v>
      </c>
      <c r="X38" s="16"/>
      <c r="Y38" s="16"/>
    </row>
    <row r="39" spans="1:25" x14ac:dyDescent="0.2">
      <c r="A39" s="12">
        <v>133</v>
      </c>
      <c r="B39" s="13"/>
      <c r="C39" s="13" t="s">
        <v>58</v>
      </c>
      <c r="D39" s="10"/>
      <c r="E39" s="16">
        <v>1448182</v>
      </c>
      <c r="F39" s="10"/>
      <c r="G39" s="15">
        <v>1.2123392312257623E-3</v>
      </c>
      <c r="I39" s="16">
        <v>823031</v>
      </c>
      <c r="K39" s="16">
        <v>1349424</v>
      </c>
      <c r="L39" s="10"/>
      <c r="M39" s="15">
        <v>1.1940625216687656E-3</v>
      </c>
      <c r="N39" s="10"/>
      <c r="O39" s="16">
        <v>1200797</v>
      </c>
      <c r="Q39" s="16">
        <v>880356</v>
      </c>
      <c r="R39" s="16">
        <v>823031</v>
      </c>
      <c r="S39" s="16">
        <v>769270</v>
      </c>
      <c r="T39" s="16">
        <v>735001</v>
      </c>
      <c r="U39" s="16">
        <v>823031</v>
      </c>
      <c r="V39" s="16">
        <v>927214</v>
      </c>
      <c r="X39" s="16"/>
      <c r="Y39" s="16"/>
    </row>
    <row r="40" spans="1:25" x14ac:dyDescent="0.2">
      <c r="A40" s="12">
        <v>135</v>
      </c>
      <c r="B40" s="13"/>
      <c r="C40" s="13" t="s">
        <v>59</v>
      </c>
      <c r="D40" s="10"/>
      <c r="E40" s="16">
        <v>0</v>
      </c>
      <c r="F40" s="10"/>
      <c r="G40" s="15">
        <v>0</v>
      </c>
      <c r="I40" s="16">
        <v>0</v>
      </c>
      <c r="K40" s="16">
        <v>0</v>
      </c>
      <c r="L40" s="10"/>
      <c r="M40" s="15">
        <v>0</v>
      </c>
      <c r="N40" s="10"/>
      <c r="O40" s="16">
        <v>0</v>
      </c>
      <c r="Q40" s="16">
        <v>0</v>
      </c>
      <c r="R40" s="16">
        <v>0</v>
      </c>
      <c r="S40" s="16">
        <v>0</v>
      </c>
      <c r="T40" s="16">
        <v>0</v>
      </c>
      <c r="U40" s="16">
        <v>0</v>
      </c>
      <c r="V40" s="16">
        <v>0</v>
      </c>
      <c r="X40" s="16"/>
      <c r="Y40" s="16"/>
    </row>
    <row r="41" spans="1:25" x14ac:dyDescent="0.2">
      <c r="A41" s="12">
        <v>136</v>
      </c>
      <c r="B41" s="13"/>
      <c r="C41" s="13" t="s">
        <v>60</v>
      </c>
      <c r="D41" s="10"/>
      <c r="E41" s="16">
        <v>2681292</v>
      </c>
      <c r="F41" s="10"/>
      <c r="G41" s="15">
        <v>2.2446318777417386E-3</v>
      </c>
      <c r="I41" s="16">
        <v>1523838</v>
      </c>
      <c r="K41" s="16">
        <v>2667960</v>
      </c>
      <c r="L41" s="10"/>
      <c r="M41" s="15">
        <v>2.3607932312686005E-3</v>
      </c>
      <c r="N41" s="10"/>
      <c r="O41" s="16">
        <v>2374110</v>
      </c>
      <c r="Q41" s="16">
        <v>1629975</v>
      </c>
      <c r="R41" s="16">
        <v>1523838</v>
      </c>
      <c r="S41" s="16">
        <v>1424300</v>
      </c>
      <c r="T41" s="16">
        <v>1360851</v>
      </c>
      <c r="U41" s="16">
        <v>1523838</v>
      </c>
      <c r="V41" s="16">
        <v>1716733</v>
      </c>
      <c r="X41" s="16"/>
      <c r="Y41" s="16"/>
    </row>
    <row r="42" spans="1:25" x14ac:dyDescent="0.2">
      <c r="A42" s="12">
        <v>137</v>
      </c>
      <c r="B42" s="13"/>
      <c r="C42" s="13" t="s">
        <v>61</v>
      </c>
      <c r="D42" s="10"/>
      <c r="E42" s="16">
        <v>0</v>
      </c>
      <c r="F42" s="10"/>
      <c r="G42" s="15">
        <v>0</v>
      </c>
      <c r="I42" s="16">
        <v>0</v>
      </c>
      <c r="K42" s="16">
        <v>0</v>
      </c>
      <c r="L42" s="10"/>
      <c r="M42" s="15">
        <v>0</v>
      </c>
      <c r="N42" s="10"/>
      <c r="O42" s="16">
        <v>0</v>
      </c>
      <c r="Q42" s="16">
        <v>0</v>
      </c>
      <c r="R42" s="16">
        <v>0</v>
      </c>
      <c r="S42" s="16">
        <v>0</v>
      </c>
      <c r="T42" s="16">
        <v>0</v>
      </c>
      <c r="U42" s="16">
        <v>0</v>
      </c>
      <c r="V42" s="16">
        <v>0</v>
      </c>
      <c r="X42" s="16"/>
      <c r="Y42" s="16"/>
    </row>
    <row r="43" spans="1:25" x14ac:dyDescent="0.2">
      <c r="A43" s="12">
        <v>138</v>
      </c>
      <c r="B43" s="13"/>
      <c r="C43" s="13" t="s">
        <v>62</v>
      </c>
      <c r="D43" s="10"/>
      <c r="E43" s="16">
        <v>0</v>
      </c>
      <c r="F43" s="10"/>
      <c r="G43" s="15">
        <v>0</v>
      </c>
      <c r="I43" s="16">
        <v>0</v>
      </c>
      <c r="K43" s="16">
        <v>0</v>
      </c>
      <c r="L43" s="10"/>
      <c r="M43" s="15">
        <v>0</v>
      </c>
      <c r="N43" s="10"/>
      <c r="O43" s="16">
        <v>0</v>
      </c>
      <c r="Q43" s="16">
        <v>0</v>
      </c>
      <c r="R43" s="16">
        <v>0</v>
      </c>
      <c r="S43" s="16">
        <v>0</v>
      </c>
      <c r="T43" s="16">
        <v>0</v>
      </c>
      <c r="U43" s="16">
        <v>0</v>
      </c>
      <c r="V43" s="16">
        <v>0</v>
      </c>
      <c r="X43" s="16"/>
      <c r="Y43" s="16"/>
    </row>
    <row r="44" spans="1:25" x14ac:dyDescent="0.2">
      <c r="A44" s="12">
        <v>140</v>
      </c>
      <c r="B44" s="13"/>
      <c r="C44" s="13" t="s">
        <v>63</v>
      </c>
      <c r="D44" s="10"/>
      <c r="E44" s="16">
        <v>1408912</v>
      </c>
      <c r="F44" s="10"/>
      <c r="G44" s="15">
        <v>1.17946452237685E-3</v>
      </c>
      <c r="I44" s="16">
        <v>800715</v>
      </c>
      <c r="K44" s="16">
        <v>1371933</v>
      </c>
      <c r="L44" s="10"/>
      <c r="M44" s="15">
        <v>1.2139800222469694E-3</v>
      </c>
      <c r="N44" s="10"/>
      <c r="O44" s="16">
        <v>1220827</v>
      </c>
      <c r="Q44" s="16">
        <v>856486</v>
      </c>
      <c r="R44" s="16">
        <v>800715</v>
      </c>
      <c r="S44" s="16">
        <v>748412</v>
      </c>
      <c r="T44" s="16">
        <v>715072</v>
      </c>
      <c r="U44" s="16">
        <v>800715</v>
      </c>
      <c r="V44" s="16">
        <v>902074</v>
      </c>
      <c r="X44" s="16"/>
      <c r="Y44" s="16"/>
    </row>
    <row r="45" spans="1:25" x14ac:dyDescent="0.2">
      <c r="A45" s="12">
        <v>141</v>
      </c>
      <c r="B45" s="13"/>
      <c r="C45" s="13" t="s">
        <v>64</v>
      </c>
      <c r="D45" s="10"/>
      <c r="E45" s="16">
        <v>5174308</v>
      </c>
      <c r="F45" s="10"/>
      <c r="G45" s="15">
        <v>4.3316493250470673E-3</v>
      </c>
      <c r="I45" s="16">
        <v>2940670</v>
      </c>
      <c r="K45" s="16">
        <v>4993275</v>
      </c>
      <c r="L45" s="10"/>
      <c r="M45" s="15">
        <v>4.4183907636781358E-3</v>
      </c>
      <c r="N45" s="10"/>
      <c r="O45" s="16">
        <v>4443313</v>
      </c>
      <c r="Q45" s="16">
        <v>3145491</v>
      </c>
      <c r="R45" s="16">
        <v>2940670</v>
      </c>
      <c r="S45" s="16">
        <v>2748584</v>
      </c>
      <c r="T45" s="16">
        <v>2626141</v>
      </c>
      <c r="U45" s="16">
        <v>2940670</v>
      </c>
      <c r="V45" s="16">
        <v>3312915</v>
      </c>
      <c r="X45" s="16"/>
      <c r="Y45" s="16"/>
    </row>
    <row r="46" spans="1:25" x14ac:dyDescent="0.2">
      <c r="A46" s="12">
        <v>142</v>
      </c>
      <c r="B46" s="13"/>
      <c r="C46" s="13" t="s">
        <v>65</v>
      </c>
      <c r="D46" s="10"/>
      <c r="E46" s="16">
        <v>0</v>
      </c>
      <c r="F46" s="10"/>
      <c r="G46" s="15">
        <v>0</v>
      </c>
      <c r="I46" s="16">
        <v>0</v>
      </c>
      <c r="K46" s="16">
        <v>0</v>
      </c>
      <c r="L46" s="10"/>
      <c r="M46" s="15">
        <v>0</v>
      </c>
      <c r="N46" s="10"/>
      <c r="O46" s="16">
        <v>0</v>
      </c>
      <c r="Q46" s="16">
        <v>0</v>
      </c>
      <c r="R46" s="16">
        <v>0</v>
      </c>
      <c r="S46" s="16">
        <v>0</v>
      </c>
      <c r="T46" s="16">
        <v>0</v>
      </c>
      <c r="U46" s="16">
        <v>0</v>
      </c>
      <c r="V46" s="16">
        <v>0</v>
      </c>
      <c r="X46" s="16"/>
      <c r="Y46" s="16"/>
    </row>
    <row r="47" spans="1:25" x14ac:dyDescent="0.2">
      <c r="A47" s="12">
        <v>143</v>
      </c>
      <c r="B47" s="13"/>
      <c r="C47" s="13" t="s">
        <v>66</v>
      </c>
      <c r="D47" s="10"/>
      <c r="E47" s="16">
        <v>352271</v>
      </c>
      <c r="F47" s="10"/>
      <c r="G47" s="15">
        <v>2.9490212785625736E-4</v>
      </c>
      <c r="I47" s="16">
        <v>200203</v>
      </c>
      <c r="K47" s="16">
        <v>335987</v>
      </c>
      <c r="L47" s="10"/>
      <c r="M47" s="15">
        <v>2.9730424571367008E-4</v>
      </c>
      <c r="N47" s="10"/>
      <c r="O47" s="16">
        <v>298982</v>
      </c>
      <c r="Q47" s="16">
        <v>214147</v>
      </c>
      <c r="R47" s="16">
        <v>200203</v>
      </c>
      <c r="S47" s="16">
        <v>187126</v>
      </c>
      <c r="T47" s="16">
        <v>178790</v>
      </c>
      <c r="U47" s="16">
        <v>200203</v>
      </c>
      <c r="V47" s="16">
        <v>225546</v>
      </c>
      <c r="X47" s="16"/>
      <c r="Y47" s="16"/>
    </row>
    <row r="48" spans="1:25" x14ac:dyDescent="0.2">
      <c r="A48" s="12">
        <v>146</v>
      </c>
      <c r="B48" s="13"/>
      <c r="C48" s="13" t="s">
        <v>67</v>
      </c>
      <c r="D48" s="10"/>
      <c r="E48" s="16">
        <v>813503</v>
      </c>
      <c r="F48" s="10"/>
      <c r="G48" s="15">
        <v>6.8102048058866311E-4</v>
      </c>
      <c r="I48" s="16">
        <v>462333</v>
      </c>
      <c r="K48" s="16">
        <v>749689</v>
      </c>
      <c r="L48" s="10"/>
      <c r="M48" s="15">
        <v>6.6337603140846407E-4</v>
      </c>
      <c r="N48" s="10"/>
      <c r="O48" s="16">
        <v>667118</v>
      </c>
      <c r="Q48" s="16">
        <v>494535</v>
      </c>
      <c r="R48" s="16">
        <v>462333</v>
      </c>
      <c r="S48" s="16">
        <v>432133</v>
      </c>
      <c r="T48" s="16">
        <v>412883</v>
      </c>
      <c r="U48" s="16">
        <v>462333</v>
      </c>
      <c r="V48" s="16">
        <v>520857</v>
      </c>
      <c r="X48" s="16"/>
      <c r="Y48" s="16"/>
    </row>
    <row r="49" spans="1:25" x14ac:dyDescent="0.2">
      <c r="A49" s="12">
        <v>147</v>
      </c>
      <c r="B49" s="13"/>
      <c r="C49" s="13" t="s">
        <v>68</v>
      </c>
      <c r="D49" s="10"/>
      <c r="E49" s="16">
        <v>492272</v>
      </c>
      <c r="F49" s="10"/>
      <c r="G49" s="15">
        <v>4.1210335305505002E-4</v>
      </c>
      <c r="I49" s="16">
        <v>279768</v>
      </c>
      <c r="K49" s="16">
        <v>476686</v>
      </c>
      <c r="L49" s="10"/>
      <c r="M49" s="15">
        <v>4.218043307397802E-4</v>
      </c>
      <c r="N49" s="10"/>
      <c r="O49" s="16">
        <v>424183</v>
      </c>
      <c r="Q49" s="16">
        <v>299254</v>
      </c>
      <c r="R49" s="16">
        <v>279768</v>
      </c>
      <c r="S49" s="16">
        <v>261493</v>
      </c>
      <c r="T49" s="16">
        <v>249845</v>
      </c>
      <c r="U49" s="16">
        <v>279768</v>
      </c>
      <c r="V49" s="16">
        <v>315182</v>
      </c>
      <c r="X49" s="16"/>
      <c r="Y49" s="16"/>
    </row>
    <row r="50" spans="1:25" x14ac:dyDescent="0.2">
      <c r="A50" s="12">
        <v>148</v>
      </c>
      <c r="B50" s="13"/>
      <c r="C50" s="13" t="s">
        <v>69</v>
      </c>
      <c r="D50" s="10"/>
      <c r="E50" s="16">
        <v>88062</v>
      </c>
      <c r="F50" s="10"/>
      <c r="G50" s="15">
        <v>7.3720718376697882E-5</v>
      </c>
      <c r="I50" s="16">
        <v>50045</v>
      </c>
      <c r="K50" s="16">
        <v>69212</v>
      </c>
      <c r="L50" s="10"/>
      <c r="M50" s="15">
        <v>6.1243504821122645E-5</v>
      </c>
      <c r="N50" s="10"/>
      <c r="O50" s="16">
        <v>61588</v>
      </c>
      <c r="Q50" s="16">
        <v>53531</v>
      </c>
      <c r="R50" s="16">
        <v>50045</v>
      </c>
      <c r="S50" s="16">
        <v>46776</v>
      </c>
      <c r="T50" s="16">
        <v>44692</v>
      </c>
      <c r="U50" s="16">
        <v>50045</v>
      </c>
      <c r="V50" s="16">
        <v>56380</v>
      </c>
      <c r="X50" s="16"/>
      <c r="Y50" s="16"/>
    </row>
    <row r="51" spans="1:25" x14ac:dyDescent="0.2">
      <c r="A51" s="12">
        <v>149</v>
      </c>
      <c r="B51" s="13"/>
      <c r="C51" s="13" t="s">
        <v>70</v>
      </c>
      <c r="D51" s="10"/>
      <c r="E51" s="16">
        <v>0</v>
      </c>
      <c r="F51" s="10"/>
      <c r="G51" s="15">
        <v>0</v>
      </c>
      <c r="I51" s="16">
        <v>0</v>
      </c>
      <c r="K51" s="16">
        <v>0</v>
      </c>
      <c r="L51" s="10"/>
      <c r="M51" s="15">
        <v>0</v>
      </c>
      <c r="N51" s="10"/>
      <c r="O51" s="16">
        <v>0</v>
      </c>
      <c r="Q51" s="16">
        <v>0</v>
      </c>
      <c r="R51" s="16">
        <v>0</v>
      </c>
      <c r="S51" s="16">
        <v>0</v>
      </c>
      <c r="T51" s="16">
        <v>0</v>
      </c>
      <c r="U51" s="16">
        <v>0</v>
      </c>
      <c r="V51" s="16">
        <v>0</v>
      </c>
      <c r="X51" s="16"/>
      <c r="Y51" s="16"/>
    </row>
    <row r="52" spans="1:25" x14ac:dyDescent="0.2">
      <c r="A52" s="12">
        <v>150</v>
      </c>
      <c r="B52" s="13"/>
      <c r="C52" s="13" t="s">
        <v>71</v>
      </c>
      <c r="D52" s="10"/>
      <c r="E52" s="16">
        <v>0</v>
      </c>
      <c r="F52" s="10"/>
      <c r="G52" s="15">
        <v>0</v>
      </c>
      <c r="I52" s="16">
        <v>0</v>
      </c>
      <c r="K52" s="16">
        <v>0</v>
      </c>
      <c r="L52" s="10"/>
      <c r="M52" s="15">
        <v>0</v>
      </c>
      <c r="N52" s="10"/>
      <c r="O52" s="16">
        <v>0</v>
      </c>
      <c r="Q52" s="16">
        <v>0</v>
      </c>
      <c r="R52" s="16">
        <v>0</v>
      </c>
      <c r="S52" s="16">
        <v>0</v>
      </c>
      <c r="T52" s="16">
        <v>0</v>
      </c>
      <c r="U52" s="16">
        <v>0</v>
      </c>
      <c r="V52" s="16">
        <v>0</v>
      </c>
      <c r="X52" s="16"/>
      <c r="Y52" s="16"/>
    </row>
    <row r="53" spans="1:25" x14ac:dyDescent="0.2">
      <c r="A53" s="12">
        <v>151</v>
      </c>
      <c r="B53" s="13"/>
      <c r="C53" s="13" t="s">
        <v>72</v>
      </c>
      <c r="D53" s="10"/>
      <c r="E53" s="16">
        <v>1865009</v>
      </c>
      <c r="F53" s="10"/>
      <c r="G53" s="15">
        <v>1.5612841323045914E-3</v>
      </c>
      <c r="I53" s="16">
        <v>1059926</v>
      </c>
      <c r="K53" s="16">
        <v>1826547</v>
      </c>
      <c r="L53" s="10"/>
      <c r="M53" s="15">
        <v>1.616253539855908E-3</v>
      </c>
      <c r="N53" s="10"/>
      <c r="O53" s="16">
        <v>1625371</v>
      </c>
      <c r="Q53" s="16">
        <v>1133751</v>
      </c>
      <c r="R53" s="16">
        <v>1059926</v>
      </c>
      <c r="S53" s="16">
        <v>990691</v>
      </c>
      <c r="T53" s="16">
        <v>946558</v>
      </c>
      <c r="U53" s="16">
        <v>1059926</v>
      </c>
      <c r="V53" s="16">
        <v>1194097</v>
      </c>
      <c r="X53" s="16"/>
      <c r="Y53" s="16"/>
    </row>
    <row r="54" spans="1:25" x14ac:dyDescent="0.2">
      <c r="A54" s="12">
        <v>152</v>
      </c>
      <c r="B54" s="13"/>
      <c r="C54" s="13" t="s">
        <v>73</v>
      </c>
      <c r="D54" s="10"/>
      <c r="E54" s="16">
        <v>1372819</v>
      </c>
      <c r="F54" s="10"/>
      <c r="G54" s="15">
        <v>1.1492494251911154E-3</v>
      </c>
      <c r="I54" s="16">
        <v>780201</v>
      </c>
      <c r="K54" s="16">
        <v>1233623</v>
      </c>
      <c r="L54" s="10"/>
      <c r="M54" s="15">
        <v>1.0915938875909925E-3</v>
      </c>
      <c r="N54" s="10"/>
      <c r="O54" s="16">
        <v>1097751</v>
      </c>
      <c r="Q54" s="16">
        <v>834543</v>
      </c>
      <c r="R54" s="16">
        <v>780201</v>
      </c>
      <c r="S54" s="16">
        <v>729238</v>
      </c>
      <c r="T54" s="16">
        <v>696752</v>
      </c>
      <c r="U54" s="16">
        <v>780201</v>
      </c>
      <c r="V54" s="16">
        <v>878963</v>
      </c>
      <c r="X54" s="16"/>
      <c r="Y54" s="16"/>
    </row>
    <row r="55" spans="1:25" x14ac:dyDescent="0.2">
      <c r="A55" s="12">
        <v>154</v>
      </c>
      <c r="B55" s="13"/>
      <c r="C55" s="13" t="s">
        <v>74</v>
      </c>
      <c r="D55" s="10"/>
      <c r="E55" s="16">
        <v>22877143</v>
      </c>
      <c r="F55" s="10"/>
      <c r="G55" s="15">
        <v>1.9151500265340841E-2</v>
      </c>
      <c r="I55" s="16">
        <v>13001578</v>
      </c>
      <c r="K55" s="16">
        <v>21584783</v>
      </c>
      <c r="L55" s="10"/>
      <c r="M55" s="15">
        <v>1.9099690252028349E-2</v>
      </c>
      <c r="N55" s="10"/>
      <c r="O55" s="16">
        <v>19207420</v>
      </c>
      <c r="Q55" s="16">
        <v>13907153</v>
      </c>
      <c r="R55" s="16">
        <v>13001578</v>
      </c>
      <c r="S55" s="16">
        <v>12152310</v>
      </c>
      <c r="T55" s="16">
        <v>11610953</v>
      </c>
      <c r="U55" s="16">
        <v>13001578</v>
      </c>
      <c r="V55" s="16">
        <v>14647383</v>
      </c>
      <c r="X55" s="16"/>
      <c r="Y55" s="16"/>
    </row>
    <row r="56" spans="1:25" x14ac:dyDescent="0.2">
      <c r="A56" s="12">
        <v>156</v>
      </c>
      <c r="B56" s="13"/>
      <c r="C56" s="13" t="s">
        <v>75</v>
      </c>
      <c r="D56" s="10"/>
      <c r="E56" s="16">
        <v>39074217</v>
      </c>
      <c r="F56" s="10"/>
      <c r="G56" s="15">
        <v>3.2710809966239471E-2</v>
      </c>
      <c r="I56" s="16">
        <v>22206730</v>
      </c>
      <c r="K56" s="16">
        <v>36234587</v>
      </c>
      <c r="L56" s="10"/>
      <c r="M56" s="15">
        <v>3.2062837421630463E-2</v>
      </c>
      <c r="N56" s="10"/>
      <c r="O56" s="16">
        <v>32243688</v>
      </c>
      <c r="Q56" s="16">
        <v>23753455</v>
      </c>
      <c r="R56" s="16">
        <v>22206730</v>
      </c>
      <c r="S56" s="16">
        <v>20756179</v>
      </c>
      <c r="T56" s="16">
        <v>19831538</v>
      </c>
      <c r="U56" s="16">
        <v>22206730</v>
      </c>
      <c r="V56" s="16">
        <v>25017769</v>
      </c>
      <c r="X56" s="16"/>
      <c r="Y56" s="16"/>
    </row>
    <row r="57" spans="1:25" x14ac:dyDescent="0.2">
      <c r="A57" s="12">
        <v>157</v>
      </c>
      <c r="B57" s="13"/>
      <c r="C57" s="13" t="s">
        <v>76</v>
      </c>
      <c r="D57" s="10"/>
      <c r="E57" s="16">
        <v>189420</v>
      </c>
      <c r="F57" s="10"/>
      <c r="G57" s="15">
        <v>1.585721250359305E-4</v>
      </c>
      <c r="I57" s="16">
        <v>107651</v>
      </c>
      <c r="K57" s="16">
        <v>156749</v>
      </c>
      <c r="L57" s="10"/>
      <c r="M57" s="15">
        <v>1.3870222125073907E-4</v>
      </c>
      <c r="N57" s="10"/>
      <c r="O57" s="16">
        <v>139485</v>
      </c>
      <c r="Q57" s="16">
        <v>115149</v>
      </c>
      <c r="R57" s="16">
        <v>107651</v>
      </c>
      <c r="S57" s="16">
        <v>100619</v>
      </c>
      <c r="T57" s="16">
        <v>96137</v>
      </c>
      <c r="U57" s="16">
        <v>107651</v>
      </c>
      <c r="V57" s="16">
        <v>121278</v>
      </c>
      <c r="X57" s="16"/>
      <c r="Y57" s="16"/>
    </row>
    <row r="58" spans="1:25" x14ac:dyDescent="0.2">
      <c r="A58" s="12">
        <v>158</v>
      </c>
      <c r="B58" s="13"/>
      <c r="C58" s="13" t="s">
        <v>423</v>
      </c>
      <c r="D58" s="10"/>
      <c r="E58" s="16">
        <v>0</v>
      </c>
      <c r="F58" s="10"/>
      <c r="G58" s="15">
        <v>0</v>
      </c>
      <c r="I58" s="16">
        <v>0</v>
      </c>
      <c r="K58" s="16">
        <v>0</v>
      </c>
      <c r="L58" s="10"/>
      <c r="M58" s="15">
        <v>0</v>
      </c>
      <c r="N58" s="10"/>
      <c r="O58" s="16">
        <v>0</v>
      </c>
      <c r="Q58" s="16">
        <v>0</v>
      </c>
      <c r="R58" s="16">
        <v>0</v>
      </c>
      <c r="S58" s="16">
        <v>0</v>
      </c>
      <c r="T58" s="16">
        <v>0</v>
      </c>
      <c r="U58" s="16">
        <v>0</v>
      </c>
      <c r="V58" s="16">
        <v>0</v>
      </c>
      <c r="X58" s="16"/>
      <c r="Y58" s="16"/>
    </row>
    <row r="59" spans="1:25" x14ac:dyDescent="0.2">
      <c r="A59" s="12">
        <v>160</v>
      </c>
      <c r="B59" s="13"/>
      <c r="C59" s="13" t="s">
        <v>77</v>
      </c>
      <c r="D59" s="10"/>
      <c r="E59" s="16">
        <v>129696</v>
      </c>
      <c r="F59" s="10"/>
      <c r="G59" s="15">
        <v>1.0857443949245086E-4</v>
      </c>
      <c r="I59" s="16">
        <v>73710</v>
      </c>
      <c r="K59" s="16">
        <v>97353</v>
      </c>
      <c r="L59" s="10"/>
      <c r="M59" s="15">
        <v>8.6144583668305386E-5</v>
      </c>
      <c r="N59" s="10"/>
      <c r="O59" s="16">
        <v>86631</v>
      </c>
      <c r="Q59" s="16">
        <v>78844</v>
      </c>
      <c r="R59" s="16">
        <v>73710</v>
      </c>
      <c r="S59" s="16">
        <v>68895</v>
      </c>
      <c r="T59" s="16">
        <v>65826</v>
      </c>
      <c r="U59" s="16">
        <v>73710</v>
      </c>
      <c r="V59" s="16">
        <v>83041</v>
      </c>
      <c r="X59" s="16"/>
      <c r="Y59" s="16"/>
    </row>
    <row r="60" spans="1:25" x14ac:dyDescent="0.2">
      <c r="A60" s="12">
        <v>161</v>
      </c>
      <c r="B60" s="13"/>
      <c r="C60" s="13" t="s">
        <v>78</v>
      </c>
      <c r="D60" s="10"/>
      <c r="E60" s="16">
        <v>10696858</v>
      </c>
      <c r="F60" s="10"/>
      <c r="G60" s="15">
        <v>8.9548279182113475E-3</v>
      </c>
      <c r="I60" s="16">
        <v>6079258</v>
      </c>
      <c r="K60" s="16">
        <v>10077757</v>
      </c>
      <c r="L60" s="10"/>
      <c r="M60" s="15">
        <v>8.9174877104490902E-3</v>
      </c>
      <c r="N60" s="10"/>
      <c r="O60" s="16">
        <v>8967785</v>
      </c>
      <c r="Q60" s="16">
        <v>6502686</v>
      </c>
      <c r="R60" s="16">
        <v>6079258</v>
      </c>
      <c r="S60" s="16">
        <v>5682159</v>
      </c>
      <c r="T60" s="16">
        <v>5429032</v>
      </c>
      <c r="U60" s="16">
        <v>6079258</v>
      </c>
      <c r="V60" s="16">
        <v>6848801</v>
      </c>
      <c r="X60" s="16"/>
      <c r="Y60" s="16"/>
    </row>
    <row r="61" spans="1:25" x14ac:dyDescent="0.2">
      <c r="A61" s="12">
        <v>162</v>
      </c>
      <c r="B61" s="13"/>
      <c r="C61" s="13" t="s">
        <v>79</v>
      </c>
      <c r="D61" s="10"/>
      <c r="E61" s="16">
        <v>21714</v>
      </c>
      <c r="F61" s="10"/>
      <c r="G61" s="15">
        <v>1.8177780187045691E-5</v>
      </c>
      <c r="I61" s="16">
        <v>12340</v>
      </c>
      <c r="K61" s="16">
        <v>20472</v>
      </c>
      <c r="L61" s="10"/>
      <c r="M61" s="15">
        <v>1.8115023849881853E-5</v>
      </c>
      <c r="N61" s="10"/>
      <c r="O61" s="16">
        <v>18218</v>
      </c>
      <c r="Q61" s="16">
        <v>13199</v>
      </c>
      <c r="R61" s="16">
        <v>12340</v>
      </c>
      <c r="S61" s="16">
        <v>11534</v>
      </c>
      <c r="T61" s="16">
        <v>11020</v>
      </c>
      <c r="U61" s="16">
        <v>12340</v>
      </c>
      <c r="V61" s="16">
        <v>13902</v>
      </c>
      <c r="X61" s="16"/>
      <c r="Y61" s="16"/>
    </row>
    <row r="62" spans="1:25" x14ac:dyDescent="0.2">
      <c r="A62" s="12">
        <v>163</v>
      </c>
      <c r="B62" s="13"/>
      <c r="C62" s="13" t="s">
        <v>80</v>
      </c>
      <c r="D62" s="10"/>
      <c r="E62" s="16">
        <v>0</v>
      </c>
      <c r="F62" s="10"/>
      <c r="G62" s="15">
        <v>0</v>
      </c>
      <c r="I62" s="16">
        <v>0</v>
      </c>
      <c r="K62" s="16">
        <v>0</v>
      </c>
      <c r="L62" s="10"/>
      <c r="M62" s="15">
        <v>0</v>
      </c>
      <c r="N62" s="10"/>
      <c r="O62" s="16">
        <v>0</v>
      </c>
      <c r="Q62" s="16">
        <v>0</v>
      </c>
      <c r="R62" s="16">
        <v>0</v>
      </c>
      <c r="S62" s="16">
        <v>0</v>
      </c>
      <c r="T62" s="16">
        <v>0</v>
      </c>
      <c r="U62" s="16">
        <v>0</v>
      </c>
      <c r="V62" s="16">
        <v>0</v>
      </c>
      <c r="X62" s="16"/>
      <c r="Y62" s="16"/>
    </row>
    <row r="63" spans="1:25" x14ac:dyDescent="0.2">
      <c r="A63" s="12">
        <v>164</v>
      </c>
      <c r="B63" s="13"/>
      <c r="C63" s="13" t="s">
        <v>81</v>
      </c>
      <c r="D63" s="10"/>
      <c r="E63" s="16">
        <v>56080</v>
      </c>
      <c r="F63" s="10"/>
      <c r="G63" s="15">
        <v>4.6947126871581576E-5</v>
      </c>
      <c r="I63" s="16">
        <v>31873</v>
      </c>
      <c r="K63" s="16">
        <v>11694</v>
      </c>
      <c r="L63" s="10"/>
      <c r="M63" s="15">
        <v>1.0347649907215631E-5</v>
      </c>
      <c r="N63" s="10"/>
      <c r="O63" s="16">
        <v>10407</v>
      </c>
      <c r="Q63" s="16">
        <v>34093</v>
      </c>
      <c r="R63" s="16">
        <v>31873</v>
      </c>
      <c r="S63" s="16">
        <v>29791</v>
      </c>
      <c r="T63" s="16">
        <v>28464</v>
      </c>
      <c r="U63" s="16">
        <v>31873</v>
      </c>
      <c r="V63" s="16">
        <v>35908</v>
      </c>
      <c r="X63" s="16"/>
      <c r="Y63" s="16"/>
    </row>
    <row r="64" spans="1:25" x14ac:dyDescent="0.2">
      <c r="A64" s="12">
        <v>165</v>
      </c>
      <c r="B64" s="13"/>
      <c r="C64" s="13" t="s">
        <v>82</v>
      </c>
      <c r="D64" s="10"/>
      <c r="E64" s="16">
        <v>1186425</v>
      </c>
      <c r="F64" s="10"/>
      <c r="G64" s="15">
        <v>9.9321050282839113E-4</v>
      </c>
      <c r="I64" s="16">
        <v>674271</v>
      </c>
      <c r="K64" s="16">
        <v>1110405</v>
      </c>
      <c r="L64" s="10"/>
      <c r="M64" s="15">
        <v>9.8256218532766985E-4</v>
      </c>
      <c r="N64" s="10"/>
      <c r="O64" s="16">
        <v>988105</v>
      </c>
      <c r="Q64" s="16">
        <v>721235</v>
      </c>
      <c r="R64" s="16">
        <v>674271</v>
      </c>
      <c r="S64" s="16">
        <v>630227</v>
      </c>
      <c r="T64" s="16">
        <v>602152</v>
      </c>
      <c r="U64" s="16">
        <v>674271</v>
      </c>
      <c r="V64" s="16">
        <v>759624</v>
      </c>
      <c r="X64" s="16"/>
      <c r="Y64" s="16"/>
    </row>
    <row r="65" spans="1:25" x14ac:dyDescent="0.2">
      <c r="A65" s="12">
        <v>166</v>
      </c>
      <c r="B65" s="13"/>
      <c r="C65" s="13" t="s">
        <v>83</v>
      </c>
      <c r="D65" s="10"/>
      <c r="E65" s="16">
        <v>197599</v>
      </c>
      <c r="F65" s="10"/>
      <c r="G65" s="15">
        <v>1.6541913913512211E-4</v>
      </c>
      <c r="I65" s="16">
        <v>112299</v>
      </c>
      <c r="K65" s="16">
        <v>197138</v>
      </c>
      <c r="L65" s="10"/>
      <c r="M65" s="15">
        <v>1.7444116704366981E-4</v>
      </c>
      <c r="N65" s="10"/>
      <c r="O65" s="16">
        <v>175423</v>
      </c>
      <c r="Q65" s="16">
        <v>120121</v>
      </c>
      <c r="R65" s="16">
        <v>112299</v>
      </c>
      <c r="S65" s="16">
        <v>104964</v>
      </c>
      <c r="T65" s="16">
        <v>100288</v>
      </c>
      <c r="U65" s="16">
        <v>112299</v>
      </c>
      <c r="V65" s="16">
        <v>126514</v>
      </c>
      <c r="X65" s="16"/>
      <c r="Y65" s="16"/>
    </row>
    <row r="66" spans="1:25" x14ac:dyDescent="0.2">
      <c r="A66" s="12">
        <v>169</v>
      </c>
      <c r="B66" s="13"/>
      <c r="C66" s="13" t="s">
        <v>84</v>
      </c>
      <c r="D66" s="10"/>
      <c r="E66" s="16">
        <v>0</v>
      </c>
      <c r="F66" s="10"/>
      <c r="G66" s="15">
        <v>0</v>
      </c>
      <c r="I66" s="16">
        <v>0</v>
      </c>
      <c r="K66" s="16">
        <v>0</v>
      </c>
      <c r="L66" s="10"/>
      <c r="M66" s="15">
        <v>0</v>
      </c>
      <c r="N66" s="10"/>
      <c r="O66" s="16">
        <v>0</v>
      </c>
      <c r="Q66" s="16">
        <v>0</v>
      </c>
      <c r="R66" s="16">
        <v>0</v>
      </c>
      <c r="S66" s="16">
        <v>0</v>
      </c>
      <c r="T66" s="16">
        <v>0</v>
      </c>
      <c r="U66" s="16">
        <v>0</v>
      </c>
      <c r="V66" s="16">
        <v>0</v>
      </c>
      <c r="X66" s="16"/>
      <c r="Y66" s="16"/>
    </row>
    <row r="67" spans="1:25" x14ac:dyDescent="0.2">
      <c r="A67" s="12">
        <v>170</v>
      </c>
      <c r="B67" s="13"/>
      <c r="C67" s="13" t="s">
        <v>85</v>
      </c>
      <c r="D67" s="10"/>
      <c r="E67" s="16">
        <v>0</v>
      </c>
      <c r="F67" s="10"/>
      <c r="G67" s="15">
        <v>0</v>
      </c>
      <c r="I67" s="16">
        <v>0</v>
      </c>
      <c r="K67" s="16">
        <v>0</v>
      </c>
      <c r="L67" s="10"/>
      <c r="M67" s="15">
        <v>0</v>
      </c>
      <c r="N67" s="10"/>
      <c r="O67" s="16">
        <v>0</v>
      </c>
      <c r="Q67" s="16">
        <v>0</v>
      </c>
      <c r="R67" s="16">
        <v>0</v>
      </c>
      <c r="S67" s="16">
        <v>0</v>
      </c>
      <c r="T67" s="16">
        <v>0</v>
      </c>
      <c r="U67" s="16">
        <v>0</v>
      </c>
      <c r="V67" s="16">
        <v>0</v>
      </c>
      <c r="X67" s="16"/>
      <c r="Y67" s="16"/>
    </row>
    <row r="68" spans="1:25" x14ac:dyDescent="0.2">
      <c r="A68" s="12">
        <v>171</v>
      </c>
      <c r="B68" s="13"/>
      <c r="C68" s="13" t="s">
        <v>86</v>
      </c>
      <c r="D68" s="10"/>
      <c r="E68" s="16">
        <v>8912513</v>
      </c>
      <c r="F68" s="10"/>
      <c r="G68" s="15">
        <v>7.4610713009204731E-3</v>
      </c>
      <c r="I68" s="16">
        <v>5065175</v>
      </c>
      <c r="K68" s="16">
        <v>8429525</v>
      </c>
      <c r="L68" s="10"/>
      <c r="M68" s="15">
        <v>7.4590194616146596E-3</v>
      </c>
      <c r="N68" s="10"/>
      <c r="O68" s="16">
        <v>7501092</v>
      </c>
      <c r="Q68" s="16">
        <v>5417971</v>
      </c>
      <c r="R68" s="16">
        <v>5065175</v>
      </c>
      <c r="S68" s="16">
        <v>4734316</v>
      </c>
      <c r="T68" s="16">
        <v>4523413</v>
      </c>
      <c r="U68" s="16">
        <v>5065175</v>
      </c>
      <c r="V68" s="16">
        <v>5706350</v>
      </c>
      <c r="X68" s="16"/>
      <c r="Y68" s="16"/>
    </row>
    <row r="69" spans="1:25" x14ac:dyDescent="0.2">
      <c r="A69" s="12">
        <v>172</v>
      </c>
      <c r="B69" s="13"/>
      <c r="C69" s="13" t="s">
        <v>87</v>
      </c>
      <c r="D69" s="10"/>
      <c r="E69" s="16">
        <v>3786665</v>
      </c>
      <c r="F69" s="10"/>
      <c r="G69" s="15">
        <v>3.1699900530523799E-3</v>
      </c>
      <c r="I69" s="16">
        <v>2152045</v>
      </c>
      <c r="K69" s="16">
        <v>3532413</v>
      </c>
      <c r="L69" s="10"/>
      <c r="M69" s="15">
        <v>3.125720288327115E-3</v>
      </c>
      <c r="N69" s="10"/>
      <c r="O69" s="16">
        <v>3143351</v>
      </c>
      <c r="Q69" s="16">
        <v>2301938</v>
      </c>
      <c r="R69" s="16">
        <v>2152045</v>
      </c>
      <c r="S69" s="16">
        <v>2011473</v>
      </c>
      <c r="T69" s="16">
        <v>1921866</v>
      </c>
      <c r="U69" s="16">
        <v>2152045</v>
      </c>
      <c r="V69" s="16">
        <v>2424462</v>
      </c>
      <c r="X69" s="16"/>
      <c r="Y69" s="16"/>
    </row>
    <row r="70" spans="1:25" x14ac:dyDescent="0.2">
      <c r="A70" s="12">
        <v>173</v>
      </c>
      <c r="B70" s="13"/>
      <c r="C70" s="13" t="s">
        <v>88</v>
      </c>
      <c r="D70" s="10"/>
      <c r="E70" s="16">
        <v>0</v>
      </c>
      <c r="F70" s="10"/>
      <c r="G70" s="15">
        <v>0</v>
      </c>
      <c r="I70" s="16">
        <v>0</v>
      </c>
      <c r="K70" s="16">
        <v>0</v>
      </c>
      <c r="L70" s="10"/>
      <c r="M70" s="15">
        <v>0</v>
      </c>
      <c r="N70" s="10"/>
      <c r="O70" s="16">
        <v>0</v>
      </c>
      <c r="Q70" s="16">
        <v>0</v>
      </c>
      <c r="R70" s="16">
        <v>0</v>
      </c>
      <c r="S70" s="16">
        <v>0</v>
      </c>
      <c r="T70" s="16">
        <v>0</v>
      </c>
      <c r="U70" s="16">
        <v>0</v>
      </c>
      <c r="V70" s="16">
        <v>0</v>
      </c>
      <c r="X70" s="16"/>
      <c r="Y70" s="16"/>
    </row>
    <row r="71" spans="1:25" x14ac:dyDescent="0.2">
      <c r="A71" s="12">
        <v>174</v>
      </c>
      <c r="B71" s="13"/>
      <c r="C71" s="13" t="s">
        <v>89</v>
      </c>
      <c r="D71" s="10"/>
      <c r="E71" s="16">
        <v>1508062</v>
      </c>
      <c r="F71" s="10"/>
      <c r="G71" s="15">
        <v>1.2624675114873583E-3</v>
      </c>
      <c r="I71" s="16">
        <v>857063</v>
      </c>
      <c r="K71" s="16">
        <v>1358324</v>
      </c>
      <c r="L71" s="10"/>
      <c r="M71" s="15">
        <v>1.2019378495441049E-3</v>
      </c>
      <c r="N71" s="10"/>
      <c r="O71" s="16">
        <v>1208718</v>
      </c>
      <c r="Q71" s="16">
        <v>916758</v>
      </c>
      <c r="R71" s="16">
        <v>857063</v>
      </c>
      <c r="S71" s="16">
        <v>801079</v>
      </c>
      <c r="T71" s="16">
        <v>765393</v>
      </c>
      <c r="U71" s="16">
        <v>857063</v>
      </c>
      <c r="V71" s="16">
        <v>965554</v>
      </c>
      <c r="X71" s="16"/>
      <c r="Y71" s="16"/>
    </row>
    <row r="72" spans="1:25" x14ac:dyDescent="0.2">
      <c r="A72" s="12">
        <v>175</v>
      </c>
      <c r="B72" s="13"/>
      <c r="C72" s="13" t="s">
        <v>90</v>
      </c>
      <c r="D72" s="10"/>
      <c r="E72" s="16">
        <v>0</v>
      </c>
      <c r="F72" s="10"/>
      <c r="G72" s="15">
        <v>0</v>
      </c>
      <c r="I72" s="16">
        <v>0</v>
      </c>
      <c r="K72" s="16">
        <v>0</v>
      </c>
      <c r="L72" s="10"/>
      <c r="M72" s="15">
        <v>0</v>
      </c>
      <c r="N72" s="10"/>
      <c r="O72" s="16">
        <v>0</v>
      </c>
      <c r="Q72" s="16">
        <v>0</v>
      </c>
      <c r="R72" s="16">
        <v>0</v>
      </c>
      <c r="S72" s="16">
        <v>0</v>
      </c>
      <c r="T72" s="16">
        <v>0</v>
      </c>
      <c r="U72" s="16">
        <v>0</v>
      </c>
      <c r="V72" s="16">
        <v>0</v>
      </c>
      <c r="X72" s="16"/>
      <c r="Y72" s="16"/>
    </row>
    <row r="73" spans="1:25" x14ac:dyDescent="0.2">
      <c r="A73" s="12">
        <v>180</v>
      </c>
      <c r="B73" s="13"/>
      <c r="C73" s="13" t="s">
        <v>91</v>
      </c>
      <c r="D73" s="10"/>
      <c r="E73" s="16">
        <v>114445</v>
      </c>
      <c r="F73" s="10"/>
      <c r="G73" s="15">
        <v>9.5807131505316578E-5</v>
      </c>
      <c r="I73" s="16">
        <v>65045</v>
      </c>
      <c r="K73" s="16">
        <v>91837</v>
      </c>
      <c r="L73" s="10"/>
      <c r="M73" s="15">
        <v>8.1263650122196147E-5</v>
      </c>
      <c r="N73" s="10"/>
      <c r="O73" s="16">
        <v>81722</v>
      </c>
      <c r="Q73" s="16">
        <v>69575</v>
      </c>
      <c r="R73" s="16">
        <v>65045</v>
      </c>
      <c r="S73" s="16">
        <v>60796</v>
      </c>
      <c r="T73" s="16">
        <v>58088</v>
      </c>
      <c r="U73" s="16">
        <v>65045</v>
      </c>
      <c r="V73" s="16">
        <v>73279</v>
      </c>
      <c r="X73" s="16"/>
      <c r="Y73" s="16"/>
    </row>
    <row r="74" spans="1:25" x14ac:dyDescent="0.2">
      <c r="A74" s="12">
        <v>181</v>
      </c>
      <c r="B74" s="13"/>
      <c r="C74" s="13" t="s">
        <v>92</v>
      </c>
      <c r="D74" s="10"/>
      <c r="E74" s="16">
        <v>1726884</v>
      </c>
      <c r="F74" s="10"/>
      <c r="G74" s="15">
        <v>1.4456533923057112E-3</v>
      </c>
      <c r="I74" s="16">
        <v>981427</v>
      </c>
      <c r="K74" s="16">
        <v>1731621</v>
      </c>
      <c r="L74" s="10"/>
      <c r="M74" s="15">
        <v>1.5322565315531585E-3</v>
      </c>
      <c r="N74" s="10"/>
      <c r="O74" s="16">
        <v>1540898</v>
      </c>
      <c r="Q74" s="16">
        <v>1049785</v>
      </c>
      <c r="R74" s="16">
        <v>981427</v>
      </c>
      <c r="S74" s="16">
        <v>917320</v>
      </c>
      <c r="T74" s="16">
        <v>876455</v>
      </c>
      <c r="U74" s="16">
        <v>981427</v>
      </c>
      <c r="V74" s="16">
        <v>1105661</v>
      </c>
      <c r="X74" s="16"/>
      <c r="Y74" s="16"/>
    </row>
    <row r="75" spans="1:25" x14ac:dyDescent="0.2">
      <c r="A75" s="12">
        <v>182</v>
      </c>
      <c r="B75" s="13"/>
      <c r="C75" s="13" t="s">
        <v>93</v>
      </c>
      <c r="D75" s="10"/>
      <c r="E75" s="16">
        <v>7166586</v>
      </c>
      <c r="F75" s="10"/>
      <c r="G75" s="15">
        <v>5.9994761444026453E-3</v>
      </c>
      <c r="I75" s="16">
        <v>4072928</v>
      </c>
      <c r="K75" s="16">
        <v>6864100</v>
      </c>
      <c r="L75" s="10"/>
      <c r="M75" s="15">
        <v>6.0738245021480083E-3</v>
      </c>
      <c r="N75" s="10"/>
      <c r="O75" s="16">
        <v>6108086</v>
      </c>
      <c r="Q75" s="16">
        <v>4356612</v>
      </c>
      <c r="R75" s="16">
        <v>4072928</v>
      </c>
      <c r="S75" s="16">
        <v>3806883</v>
      </c>
      <c r="T75" s="16">
        <v>3637295</v>
      </c>
      <c r="U75" s="16">
        <v>4072928</v>
      </c>
      <c r="V75" s="16">
        <v>4588500</v>
      </c>
      <c r="X75" s="16"/>
      <c r="Y75" s="16"/>
    </row>
    <row r="76" spans="1:25" x14ac:dyDescent="0.2">
      <c r="A76" s="12">
        <v>183</v>
      </c>
      <c r="B76" s="13"/>
      <c r="C76" s="13" t="s">
        <v>94</v>
      </c>
      <c r="D76" s="10"/>
      <c r="E76" s="16">
        <v>51073</v>
      </c>
      <c r="F76" s="10"/>
      <c r="G76" s="15">
        <v>4.2755538707423071E-5</v>
      </c>
      <c r="I76" s="16">
        <v>29025</v>
      </c>
      <c r="K76" s="16">
        <v>59419</v>
      </c>
      <c r="L76" s="10"/>
      <c r="M76" s="15">
        <v>5.2577989553347489E-5</v>
      </c>
      <c r="N76" s="10"/>
      <c r="O76" s="16">
        <v>52875</v>
      </c>
      <c r="Q76" s="16">
        <v>31047</v>
      </c>
      <c r="R76" s="16">
        <v>29025</v>
      </c>
      <c r="S76" s="16">
        <v>27129</v>
      </c>
      <c r="T76" s="16">
        <v>25921</v>
      </c>
      <c r="U76" s="16">
        <v>29025</v>
      </c>
      <c r="V76" s="16">
        <v>32699</v>
      </c>
      <c r="X76" s="16"/>
      <c r="Y76" s="16"/>
    </row>
    <row r="77" spans="1:25" x14ac:dyDescent="0.2">
      <c r="A77" s="12">
        <v>184</v>
      </c>
      <c r="B77" s="13"/>
      <c r="C77" s="13" t="s">
        <v>95</v>
      </c>
      <c r="D77" s="10"/>
      <c r="E77" s="16">
        <v>17495</v>
      </c>
      <c r="F77" s="10"/>
      <c r="G77" s="15">
        <v>1.4645862778500708E-5</v>
      </c>
      <c r="I77" s="16">
        <v>9942</v>
      </c>
      <c r="K77" s="16">
        <v>28678</v>
      </c>
      <c r="L77" s="10"/>
      <c r="M77" s="15">
        <v>2.5376253124604911E-5</v>
      </c>
      <c r="N77" s="10"/>
      <c r="O77" s="16">
        <v>25521</v>
      </c>
      <c r="Q77" s="16">
        <v>10634</v>
      </c>
      <c r="R77" s="16">
        <v>9942</v>
      </c>
      <c r="S77" s="16">
        <v>9293</v>
      </c>
      <c r="T77" s="16">
        <v>8879</v>
      </c>
      <c r="U77" s="16">
        <v>9942</v>
      </c>
      <c r="V77" s="16">
        <v>11201</v>
      </c>
      <c r="X77" s="16"/>
      <c r="Y77" s="16"/>
    </row>
    <row r="78" spans="1:25" x14ac:dyDescent="0.2">
      <c r="A78" s="12">
        <v>185</v>
      </c>
      <c r="B78" s="13"/>
      <c r="C78" s="13" t="s">
        <v>96</v>
      </c>
      <c r="D78" s="10"/>
      <c r="E78" s="16">
        <v>36201</v>
      </c>
      <c r="F78" s="10"/>
      <c r="G78" s="15">
        <v>3.0305508913661282E-5</v>
      </c>
      <c r="I78" s="16">
        <v>20574</v>
      </c>
      <c r="K78" s="16">
        <v>35676</v>
      </c>
      <c r="L78" s="10"/>
      <c r="M78" s="15">
        <v>3.1568561492203251E-5</v>
      </c>
      <c r="N78" s="10"/>
      <c r="O78" s="16">
        <v>31747</v>
      </c>
      <c r="Q78" s="16">
        <v>22007</v>
      </c>
      <c r="R78" s="16">
        <v>20574</v>
      </c>
      <c r="S78" s="16">
        <v>19230</v>
      </c>
      <c r="T78" s="16">
        <v>18373</v>
      </c>
      <c r="U78" s="16">
        <v>20574</v>
      </c>
      <c r="V78" s="16">
        <v>23178</v>
      </c>
      <c r="X78" s="16"/>
      <c r="Y78" s="16"/>
    </row>
    <row r="79" spans="1:25" x14ac:dyDescent="0.2">
      <c r="A79" s="12">
        <v>186</v>
      </c>
      <c r="B79" s="13"/>
      <c r="C79" s="13" t="s">
        <v>97</v>
      </c>
      <c r="D79" s="10"/>
      <c r="E79" s="16">
        <v>40492</v>
      </c>
      <c r="F79" s="10"/>
      <c r="G79" s="15">
        <v>3.3897700807490751E-5</v>
      </c>
      <c r="I79" s="16">
        <v>23013</v>
      </c>
      <c r="K79" s="16">
        <v>49380</v>
      </c>
      <c r="L79" s="10"/>
      <c r="M79" s="15">
        <v>4.369479668362475E-5</v>
      </c>
      <c r="N79" s="10"/>
      <c r="O79" s="16">
        <v>43941</v>
      </c>
      <c r="Q79" s="16">
        <v>24616</v>
      </c>
      <c r="R79" s="16">
        <v>23013</v>
      </c>
      <c r="S79" s="16">
        <v>21510</v>
      </c>
      <c r="T79" s="16">
        <v>20552</v>
      </c>
      <c r="U79" s="16">
        <v>23013</v>
      </c>
      <c r="V79" s="16">
        <v>25926</v>
      </c>
      <c r="X79" s="16"/>
      <c r="Y79" s="16"/>
    </row>
    <row r="80" spans="1:25" x14ac:dyDescent="0.2">
      <c r="A80" s="12">
        <v>187</v>
      </c>
      <c r="B80" s="13"/>
      <c r="C80" s="13" t="s">
        <v>98</v>
      </c>
      <c r="D80" s="10"/>
      <c r="E80" s="16">
        <v>81698</v>
      </c>
      <c r="F80" s="10"/>
      <c r="G80" s="15">
        <v>6.8393123594052629E-5</v>
      </c>
      <c r="I80" s="16">
        <v>46429</v>
      </c>
      <c r="K80" s="16">
        <v>62225</v>
      </c>
      <c r="L80" s="10"/>
      <c r="M80" s="15">
        <v>5.5060930004830902E-5</v>
      </c>
      <c r="N80" s="10"/>
      <c r="O80" s="16">
        <v>55371</v>
      </c>
      <c r="Q80" s="16">
        <v>49663</v>
      </c>
      <c r="R80" s="16">
        <v>46429</v>
      </c>
      <c r="S80" s="16">
        <v>43396</v>
      </c>
      <c r="T80" s="16">
        <v>41463</v>
      </c>
      <c r="U80" s="16">
        <v>46429</v>
      </c>
      <c r="V80" s="16">
        <v>52306</v>
      </c>
      <c r="X80" s="16"/>
      <c r="Y80" s="16"/>
    </row>
    <row r="81" spans="1:25" x14ac:dyDescent="0.2">
      <c r="A81" s="12">
        <v>188</v>
      </c>
      <c r="B81" s="13"/>
      <c r="C81" s="13" t="s">
        <v>99</v>
      </c>
      <c r="D81" s="10"/>
      <c r="E81" s="16">
        <v>39644</v>
      </c>
      <c r="F81" s="10"/>
      <c r="G81" s="15">
        <v>3.3187801314140156E-5</v>
      </c>
      <c r="I81" s="16">
        <v>22533</v>
      </c>
      <c r="K81" s="16">
        <v>45147</v>
      </c>
      <c r="L81" s="10"/>
      <c r="M81" s="15">
        <v>3.9949149167185229E-5</v>
      </c>
      <c r="N81" s="10"/>
      <c r="O81" s="16">
        <v>40175</v>
      </c>
      <c r="Q81" s="16">
        <v>24102</v>
      </c>
      <c r="R81" s="16">
        <v>22533</v>
      </c>
      <c r="S81" s="16">
        <v>21061</v>
      </c>
      <c r="T81" s="16">
        <v>20123</v>
      </c>
      <c r="U81" s="16">
        <v>22533</v>
      </c>
      <c r="V81" s="16">
        <v>25385</v>
      </c>
      <c r="X81" s="16"/>
      <c r="Y81" s="16"/>
    </row>
    <row r="82" spans="1:25" x14ac:dyDescent="0.2">
      <c r="A82" s="12">
        <v>190</v>
      </c>
      <c r="B82" s="13"/>
      <c r="C82" s="13" t="s">
        <v>100</v>
      </c>
      <c r="D82" s="10"/>
      <c r="E82" s="16">
        <v>38270</v>
      </c>
      <c r="F82" s="10"/>
      <c r="G82" s="15">
        <v>3.2037563219961255E-5</v>
      </c>
      <c r="I82" s="16">
        <v>21750</v>
      </c>
      <c r="K82" s="16">
        <v>35681</v>
      </c>
      <c r="L82" s="10"/>
      <c r="M82" s="15">
        <v>3.1572985833706249E-5</v>
      </c>
      <c r="N82" s="10"/>
      <c r="O82" s="16">
        <v>31751</v>
      </c>
      <c r="Q82" s="16">
        <v>23265</v>
      </c>
      <c r="R82" s="16">
        <v>21750</v>
      </c>
      <c r="S82" s="16">
        <v>20329</v>
      </c>
      <c r="T82" s="16">
        <v>19424</v>
      </c>
      <c r="U82" s="16">
        <v>21750</v>
      </c>
      <c r="V82" s="16">
        <v>24503</v>
      </c>
      <c r="X82" s="16"/>
      <c r="Y82" s="16"/>
    </row>
    <row r="83" spans="1:25" x14ac:dyDescent="0.2">
      <c r="A83" s="12">
        <v>191</v>
      </c>
      <c r="B83" s="13"/>
      <c r="C83" s="13" t="s">
        <v>101</v>
      </c>
      <c r="D83" s="10"/>
      <c r="E83" s="16">
        <v>3732123</v>
      </c>
      <c r="F83" s="10"/>
      <c r="G83" s="15">
        <v>3.124330456158125E-3</v>
      </c>
      <c r="I83" s="16">
        <v>2121048</v>
      </c>
      <c r="K83" s="16">
        <v>3679426</v>
      </c>
      <c r="L83" s="10"/>
      <c r="M83" s="15">
        <v>3.2558074318032133E-3</v>
      </c>
      <c r="N83" s="10"/>
      <c r="O83" s="16">
        <v>3274173</v>
      </c>
      <c r="Q83" s="16">
        <v>2268782</v>
      </c>
      <c r="R83" s="16">
        <v>2121048</v>
      </c>
      <c r="S83" s="16">
        <v>1982500</v>
      </c>
      <c r="T83" s="16">
        <v>1894185</v>
      </c>
      <c r="U83" s="16">
        <v>2121048</v>
      </c>
      <c r="V83" s="16">
        <v>2389541</v>
      </c>
      <c r="X83" s="16"/>
      <c r="Y83" s="16"/>
    </row>
    <row r="84" spans="1:25" x14ac:dyDescent="0.2">
      <c r="A84" s="12">
        <v>192</v>
      </c>
      <c r="B84" s="13"/>
      <c r="C84" s="13" t="s">
        <v>102</v>
      </c>
      <c r="D84" s="10"/>
      <c r="E84" s="16">
        <v>105888</v>
      </c>
      <c r="F84" s="10"/>
      <c r="G84" s="15">
        <v>8.8643676358381423E-5</v>
      </c>
      <c r="I84" s="16">
        <v>60177</v>
      </c>
      <c r="K84" s="16">
        <v>55966</v>
      </c>
      <c r="L84" s="10"/>
      <c r="M84" s="15">
        <v>4.9522539311375917E-5</v>
      </c>
      <c r="N84" s="10"/>
      <c r="O84" s="16">
        <v>49801</v>
      </c>
      <c r="Q84" s="16">
        <v>64368</v>
      </c>
      <c r="R84" s="16">
        <v>60177</v>
      </c>
      <c r="S84" s="16">
        <v>56246</v>
      </c>
      <c r="T84" s="16">
        <v>53741</v>
      </c>
      <c r="U84" s="16">
        <v>60177</v>
      </c>
      <c r="V84" s="16">
        <v>67795</v>
      </c>
      <c r="X84" s="16"/>
      <c r="Y84" s="16"/>
    </row>
    <row r="85" spans="1:25" x14ac:dyDescent="0.2">
      <c r="A85" s="12">
        <v>193</v>
      </c>
      <c r="B85" s="13"/>
      <c r="C85" s="13" t="s">
        <v>103</v>
      </c>
      <c r="D85" s="10"/>
      <c r="E85" s="16">
        <v>31764</v>
      </c>
      <c r="F85" s="10"/>
      <c r="G85" s="15">
        <v>2.6591093758004944E-5</v>
      </c>
      <c r="I85" s="16">
        <v>18052</v>
      </c>
      <c r="K85" s="16">
        <v>18603</v>
      </c>
      <c r="L85" s="10"/>
      <c r="M85" s="15">
        <v>1.6461204996060576E-5</v>
      </c>
      <c r="N85" s="10"/>
      <c r="O85" s="16">
        <v>16554</v>
      </c>
      <c r="Q85" s="16">
        <v>19309</v>
      </c>
      <c r="R85" s="16">
        <v>18052</v>
      </c>
      <c r="S85" s="16">
        <v>16873</v>
      </c>
      <c r="T85" s="16">
        <v>16121</v>
      </c>
      <c r="U85" s="16">
        <v>18052</v>
      </c>
      <c r="V85" s="16">
        <v>20337</v>
      </c>
      <c r="X85" s="16"/>
      <c r="Y85" s="16"/>
    </row>
    <row r="86" spans="1:25" x14ac:dyDescent="0.2">
      <c r="A86" s="12">
        <v>194</v>
      </c>
      <c r="B86" s="13"/>
      <c r="C86" s="13" t="s">
        <v>104</v>
      </c>
      <c r="D86" s="10"/>
      <c r="E86" s="16">
        <v>7768388</v>
      </c>
      <c r="F86" s="10"/>
      <c r="G86" s="15">
        <v>6.5032720581967166E-3</v>
      </c>
      <c r="I86" s="16">
        <v>4414945</v>
      </c>
      <c r="K86" s="16">
        <v>7314360</v>
      </c>
      <c r="L86" s="10"/>
      <c r="M86" s="15">
        <v>6.4722453031761341E-3</v>
      </c>
      <c r="N86" s="10"/>
      <c r="O86" s="16">
        <v>6508753</v>
      </c>
      <c r="Q86" s="16">
        <v>4722451</v>
      </c>
      <c r="R86" s="16">
        <v>4414945</v>
      </c>
      <c r="S86" s="16">
        <v>4126559</v>
      </c>
      <c r="T86" s="16">
        <v>3942730</v>
      </c>
      <c r="U86" s="16">
        <v>4414945</v>
      </c>
      <c r="V86" s="16">
        <v>4973811</v>
      </c>
      <c r="X86" s="16"/>
      <c r="Y86" s="16"/>
    </row>
    <row r="87" spans="1:25" x14ac:dyDescent="0.2">
      <c r="A87" s="12">
        <v>197</v>
      </c>
      <c r="B87" s="13"/>
      <c r="C87" s="13" t="s">
        <v>105</v>
      </c>
      <c r="D87" s="10"/>
      <c r="E87" s="16">
        <v>0</v>
      </c>
      <c r="F87" s="10"/>
      <c r="G87" s="15">
        <v>0</v>
      </c>
      <c r="I87" s="16">
        <v>0</v>
      </c>
      <c r="K87" s="16">
        <v>0</v>
      </c>
      <c r="L87" s="10"/>
      <c r="M87" s="15">
        <v>0</v>
      </c>
      <c r="N87" s="10"/>
      <c r="O87" s="16">
        <v>0</v>
      </c>
      <c r="Q87" s="16">
        <v>0</v>
      </c>
      <c r="R87" s="16">
        <v>0</v>
      </c>
      <c r="S87" s="16">
        <v>0</v>
      </c>
      <c r="T87" s="16">
        <v>0</v>
      </c>
      <c r="U87" s="16">
        <v>0</v>
      </c>
      <c r="V87" s="16">
        <v>0</v>
      </c>
      <c r="X87" s="16"/>
      <c r="Y87" s="16"/>
    </row>
    <row r="88" spans="1:25" x14ac:dyDescent="0.2">
      <c r="A88" s="12">
        <v>199</v>
      </c>
      <c r="B88" s="13"/>
      <c r="C88" s="13" t="s">
        <v>106</v>
      </c>
      <c r="D88" s="10"/>
      <c r="E88" s="16">
        <v>5827360</v>
      </c>
      <c r="F88" s="10"/>
      <c r="G88" s="15">
        <v>4.8783489523248858E-3</v>
      </c>
      <c r="I88" s="16">
        <v>3311815</v>
      </c>
      <c r="K88" s="16">
        <v>5397129</v>
      </c>
      <c r="L88" s="10"/>
      <c r="M88" s="15">
        <v>4.7757483663486222E-3</v>
      </c>
      <c r="N88" s="10"/>
      <c r="O88" s="16">
        <v>4802686</v>
      </c>
      <c r="Q88" s="16">
        <v>3542487</v>
      </c>
      <c r="R88" s="16">
        <v>3311815</v>
      </c>
      <c r="S88" s="16">
        <v>3095486</v>
      </c>
      <c r="T88" s="16">
        <v>2957589</v>
      </c>
      <c r="U88" s="16">
        <v>3311815</v>
      </c>
      <c r="V88" s="16">
        <v>3731041</v>
      </c>
      <c r="X88" s="16"/>
      <c r="Y88" s="16"/>
    </row>
    <row r="89" spans="1:25" x14ac:dyDescent="0.2">
      <c r="A89" s="12">
        <v>200</v>
      </c>
      <c r="B89" s="13"/>
      <c r="C89" s="13" t="s">
        <v>107</v>
      </c>
      <c r="D89" s="10"/>
      <c r="E89" s="16">
        <v>176123</v>
      </c>
      <c r="F89" s="10"/>
      <c r="G89" s="15">
        <v>1.474405996077668E-4</v>
      </c>
      <c r="I89" s="16">
        <v>100095</v>
      </c>
      <c r="K89" s="16">
        <v>166316</v>
      </c>
      <c r="L89" s="10"/>
      <c r="M89" s="15">
        <v>1.4716775628257866E-4</v>
      </c>
      <c r="N89" s="10"/>
      <c r="O89" s="16">
        <v>147999</v>
      </c>
      <c r="Q89" s="16">
        <v>107067</v>
      </c>
      <c r="R89" s="16">
        <v>100095</v>
      </c>
      <c r="S89" s="16">
        <v>93557</v>
      </c>
      <c r="T89" s="16">
        <v>89389</v>
      </c>
      <c r="U89" s="16">
        <v>100095</v>
      </c>
      <c r="V89" s="16">
        <v>112766</v>
      </c>
      <c r="X89" s="16"/>
      <c r="Y89" s="16"/>
    </row>
    <row r="90" spans="1:25" x14ac:dyDescent="0.2">
      <c r="A90" s="12">
        <v>201</v>
      </c>
      <c r="B90" s="13"/>
      <c r="C90" s="13" t="s">
        <v>108</v>
      </c>
      <c r="D90" s="10"/>
      <c r="E90" s="16">
        <v>3761496</v>
      </c>
      <c r="F90" s="10"/>
      <c r="G90" s="15">
        <v>3.1489199347173079E-3</v>
      </c>
      <c r="I90" s="16">
        <v>2137740</v>
      </c>
      <c r="K90" s="16">
        <v>3487086</v>
      </c>
      <c r="L90" s="10"/>
      <c r="M90" s="15">
        <v>3.085611862865822E-3</v>
      </c>
      <c r="N90" s="10"/>
      <c r="O90" s="16">
        <v>3103016</v>
      </c>
      <c r="Q90" s="16">
        <v>2286636</v>
      </c>
      <c r="R90" s="16">
        <v>2137740</v>
      </c>
      <c r="S90" s="16">
        <v>1998102</v>
      </c>
      <c r="T90" s="16">
        <v>1909091</v>
      </c>
      <c r="U90" s="16">
        <v>2137740</v>
      </c>
      <c r="V90" s="16">
        <v>2408346</v>
      </c>
      <c r="X90" s="16"/>
      <c r="Y90" s="16"/>
    </row>
    <row r="91" spans="1:25" x14ac:dyDescent="0.2">
      <c r="A91" s="12">
        <v>202</v>
      </c>
      <c r="B91" s="13"/>
      <c r="C91" s="13" t="s">
        <v>109</v>
      </c>
      <c r="D91" s="10"/>
      <c r="E91" s="16">
        <v>1320988</v>
      </c>
      <c r="F91" s="10"/>
      <c r="G91" s="15">
        <v>1.1058593300969472E-3</v>
      </c>
      <c r="I91" s="16">
        <v>750746</v>
      </c>
      <c r="K91" s="16">
        <v>1264690</v>
      </c>
      <c r="L91" s="10"/>
      <c r="M91" s="15">
        <v>1.1190840910857308E-3</v>
      </c>
      <c r="N91" s="10"/>
      <c r="O91" s="16">
        <v>1125396</v>
      </c>
      <c r="Q91" s="16">
        <v>803036</v>
      </c>
      <c r="R91" s="16">
        <v>750746</v>
      </c>
      <c r="S91" s="16">
        <v>701707</v>
      </c>
      <c r="T91" s="16">
        <v>670448</v>
      </c>
      <c r="U91" s="16">
        <v>750746</v>
      </c>
      <c r="V91" s="16">
        <v>845779</v>
      </c>
      <c r="X91" s="16"/>
      <c r="Y91" s="16"/>
    </row>
    <row r="92" spans="1:25" x14ac:dyDescent="0.2">
      <c r="A92" s="12">
        <v>203</v>
      </c>
      <c r="B92" s="13"/>
      <c r="C92" s="13" t="s">
        <v>110</v>
      </c>
      <c r="D92" s="10"/>
      <c r="E92" s="16">
        <v>3223739</v>
      </c>
      <c r="F92" s="10"/>
      <c r="G92" s="15">
        <v>2.6987390127294138E-3</v>
      </c>
      <c r="I92" s="16">
        <v>1832120</v>
      </c>
      <c r="K92" s="16">
        <v>3321585</v>
      </c>
      <c r="L92" s="10"/>
      <c r="M92" s="15">
        <v>2.9391652742482323E-3</v>
      </c>
      <c r="N92" s="10"/>
      <c r="O92" s="16">
        <v>2955745</v>
      </c>
      <c r="Q92" s="16">
        <v>1959729</v>
      </c>
      <c r="R92" s="16">
        <v>1832120</v>
      </c>
      <c r="S92" s="16">
        <v>1712445</v>
      </c>
      <c r="T92" s="16">
        <v>1636160</v>
      </c>
      <c r="U92" s="16">
        <v>1832120</v>
      </c>
      <c r="V92" s="16">
        <v>2064039</v>
      </c>
      <c r="X92" s="16"/>
      <c r="Y92" s="16"/>
    </row>
    <row r="93" spans="1:25" x14ac:dyDescent="0.2">
      <c r="A93" s="12">
        <v>204</v>
      </c>
      <c r="B93" s="13"/>
      <c r="C93" s="13" t="s">
        <v>111</v>
      </c>
      <c r="D93" s="10"/>
      <c r="E93" s="16">
        <v>27223862</v>
      </c>
      <c r="F93" s="10"/>
      <c r="G93" s="15">
        <v>2.2790337076469838E-2</v>
      </c>
      <c r="I93" s="16">
        <v>15471916</v>
      </c>
      <c r="K93" s="16">
        <v>25478255</v>
      </c>
      <c r="L93" s="10"/>
      <c r="M93" s="15">
        <v>2.2544900204101777E-2</v>
      </c>
      <c r="N93" s="10"/>
      <c r="O93" s="16">
        <v>22672064</v>
      </c>
      <c r="Q93" s="16">
        <v>16549553</v>
      </c>
      <c r="R93" s="16">
        <v>15471916</v>
      </c>
      <c r="S93" s="16">
        <v>14461285</v>
      </c>
      <c r="T93" s="16">
        <v>13817068</v>
      </c>
      <c r="U93" s="16">
        <v>15471916</v>
      </c>
      <c r="V93" s="16">
        <v>17430429</v>
      </c>
      <c r="X93" s="16"/>
      <c r="Y93" s="16"/>
    </row>
    <row r="94" spans="1:25" x14ac:dyDescent="0.2">
      <c r="A94" s="12">
        <v>206</v>
      </c>
      <c r="B94" s="13"/>
      <c r="C94" s="13" t="s">
        <v>112</v>
      </c>
      <c r="D94" s="10"/>
      <c r="E94" s="16">
        <v>4671690</v>
      </c>
      <c r="F94" s="10"/>
      <c r="G94" s="15">
        <v>3.9108848633148882E-3</v>
      </c>
      <c r="I94" s="16">
        <v>2655024</v>
      </c>
      <c r="K94" s="16">
        <v>4885739</v>
      </c>
      <c r="L94" s="10"/>
      <c r="M94" s="15">
        <v>4.3232355661048218E-3</v>
      </c>
      <c r="N94" s="10"/>
      <c r="O94" s="16">
        <v>4347621</v>
      </c>
      <c r="Q94" s="16">
        <v>2839950</v>
      </c>
      <c r="R94" s="16">
        <v>2655024</v>
      </c>
      <c r="S94" s="16">
        <v>2481597</v>
      </c>
      <c r="T94" s="16">
        <v>2371047</v>
      </c>
      <c r="U94" s="16">
        <v>2655024</v>
      </c>
      <c r="V94" s="16">
        <v>2991110</v>
      </c>
      <c r="X94" s="16"/>
      <c r="Y94" s="16"/>
    </row>
    <row r="95" spans="1:25" x14ac:dyDescent="0.2">
      <c r="A95" s="12">
        <v>207</v>
      </c>
      <c r="B95" s="13"/>
      <c r="C95" s="13" t="s">
        <v>113</v>
      </c>
      <c r="D95" s="10"/>
      <c r="E95" s="16">
        <v>0</v>
      </c>
      <c r="F95" s="10"/>
      <c r="G95" s="15">
        <v>0</v>
      </c>
      <c r="I95" s="16">
        <v>0</v>
      </c>
      <c r="K95" s="16">
        <v>0</v>
      </c>
      <c r="L95" s="10"/>
      <c r="M95" s="15">
        <v>0</v>
      </c>
      <c r="N95" s="10"/>
      <c r="O95" s="16">
        <v>0</v>
      </c>
      <c r="Q95" s="16">
        <v>0</v>
      </c>
      <c r="R95" s="16">
        <v>0</v>
      </c>
      <c r="S95" s="16">
        <v>0</v>
      </c>
      <c r="T95" s="16">
        <v>0</v>
      </c>
      <c r="U95" s="16">
        <v>0</v>
      </c>
      <c r="V95" s="16">
        <v>0</v>
      </c>
      <c r="X95" s="16"/>
      <c r="Y95" s="16"/>
    </row>
    <row r="96" spans="1:25" x14ac:dyDescent="0.2">
      <c r="A96" s="12">
        <v>208</v>
      </c>
      <c r="B96" s="13"/>
      <c r="C96" s="13" t="s">
        <v>114</v>
      </c>
      <c r="D96" s="10"/>
      <c r="E96" s="16">
        <v>92914945</v>
      </c>
      <c r="F96" s="10"/>
      <c r="G96" s="15">
        <v>7.7783340070988305E-2</v>
      </c>
      <c r="I96" s="16">
        <v>52805588</v>
      </c>
      <c r="K96" s="16">
        <v>85729610</v>
      </c>
      <c r="L96" s="10"/>
      <c r="M96" s="15">
        <v>7.5859414311795118E-2</v>
      </c>
      <c r="N96" s="10"/>
      <c r="O96" s="16">
        <v>76287298</v>
      </c>
      <c r="Q96" s="16">
        <v>56483560</v>
      </c>
      <c r="R96" s="16">
        <v>52805588</v>
      </c>
      <c r="S96" s="16">
        <v>49356309</v>
      </c>
      <c r="T96" s="16">
        <v>47157597</v>
      </c>
      <c r="U96" s="16">
        <v>52805588</v>
      </c>
      <c r="V96" s="16">
        <v>59489984</v>
      </c>
      <c r="X96" s="16"/>
      <c r="Y96" s="16"/>
    </row>
    <row r="97" spans="1:25" x14ac:dyDescent="0.2">
      <c r="A97" s="12">
        <v>209</v>
      </c>
      <c r="B97" s="13"/>
      <c r="C97" s="13" t="s">
        <v>115</v>
      </c>
      <c r="D97" s="10"/>
      <c r="E97" s="16">
        <v>0</v>
      </c>
      <c r="F97" s="10"/>
      <c r="G97" s="15">
        <v>0</v>
      </c>
      <c r="I97" s="16">
        <v>0</v>
      </c>
      <c r="K97" s="16">
        <v>0</v>
      </c>
      <c r="L97" s="10"/>
      <c r="M97" s="15">
        <v>0</v>
      </c>
      <c r="N97" s="10"/>
      <c r="O97" s="16">
        <v>0</v>
      </c>
      <c r="Q97" s="16">
        <v>0</v>
      </c>
      <c r="R97" s="16">
        <v>0</v>
      </c>
      <c r="S97" s="16">
        <v>0</v>
      </c>
      <c r="T97" s="16">
        <v>0</v>
      </c>
      <c r="U97" s="16">
        <v>0</v>
      </c>
      <c r="V97" s="16">
        <v>0</v>
      </c>
      <c r="X97" s="16"/>
      <c r="Y97" s="16"/>
    </row>
    <row r="98" spans="1:25" x14ac:dyDescent="0.2">
      <c r="A98" s="12">
        <v>211</v>
      </c>
      <c r="B98" s="13"/>
      <c r="C98" s="13" t="s">
        <v>116</v>
      </c>
      <c r="D98" s="10"/>
      <c r="E98" s="16">
        <v>7816900</v>
      </c>
      <c r="F98" s="10"/>
      <c r="G98" s="15">
        <v>6.5438836669483962E-3</v>
      </c>
      <c r="I98" s="16">
        <v>4442517</v>
      </c>
      <c r="K98" s="16">
        <v>7296316</v>
      </c>
      <c r="L98" s="10"/>
      <c r="M98" s="15">
        <v>6.4562787395601095E-3</v>
      </c>
      <c r="N98" s="10"/>
      <c r="O98" s="16">
        <v>6492696</v>
      </c>
      <c r="Q98" s="16">
        <v>4751944</v>
      </c>
      <c r="R98" s="16">
        <v>4442517</v>
      </c>
      <c r="S98" s="16">
        <v>4152330</v>
      </c>
      <c r="T98" s="16">
        <v>3967353</v>
      </c>
      <c r="U98" s="16">
        <v>4442517</v>
      </c>
      <c r="V98" s="16">
        <v>5004873</v>
      </c>
      <c r="X98" s="16"/>
      <c r="Y98" s="16"/>
    </row>
    <row r="99" spans="1:25" x14ac:dyDescent="0.2">
      <c r="A99" s="12">
        <v>212</v>
      </c>
      <c r="B99" s="13"/>
      <c r="C99" s="13" t="s">
        <v>117</v>
      </c>
      <c r="D99" s="10"/>
      <c r="E99" s="16">
        <v>8069494</v>
      </c>
      <c r="F99" s="10"/>
      <c r="G99" s="15">
        <v>6.7553416299476875E-3</v>
      </c>
      <c r="I99" s="16">
        <v>4586069</v>
      </c>
      <c r="K99" s="16">
        <v>7539425</v>
      </c>
      <c r="L99" s="10"/>
      <c r="M99" s="15">
        <v>6.6713981872506588E-3</v>
      </c>
      <c r="N99" s="10"/>
      <c r="O99" s="16">
        <v>6709027</v>
      </c>
      <c r="Q99" s="16">
        <v>4905494</v>
      </c>
      <c r="R99" s="16">
        <v>4586069</v>
      </c>
      <c r="S99" s="16">
        <v>4286505</v>
      </c>
      <c r="T99" s="16">
        <v>4095551</v>
      </c>
      <c r="U99" s="16">
        <v>4586069</v>
      </c>
      <c r="V99" s="16">
        <v>5166597</v>
      </c>
      <c r="X99" s="16"/>
      <c r="Y99" s="16"/>
    </row>
    <row r="100" spans="1:25" x14ac:dyDescent="0.2">
      <c r="A100" s="12">
        <v>213</v>
      </c>
      <c r="B100" s="13"/>
      <c r="C100" s="13" t="s">
        <v>118</v>
      </c>
      <c r="D100" s="10"/>
      <c r="E100" s="16">
        <v>10248592</v>
      </c>
      <c r="F100" s="10"/>
      <c r="G100" s="15">
        <v>8.5795639957039222E-3</v>
      </c>
      <c r="I100" s="16">
        <v>5824499</v>
      </c>
      <c r="K100" s="16">
        <v>9404523</v>
      </c>
      <c r="L100" s="10"/>
      <c r="M100" s="15">
        <v>8.3217642849629948E-3</v>
      </c>
      <c r="N100" s="10"/>
      <c r="O100" s="16">
        <v>8368704</v>
      </c>
      <c r="Q100" s="16">
        <v>6230182</v>
      </c>
      <c r="R100" s="16">
        <v>5824499</v>
      </c>
      <c r="S100" s="16">
        <v>5444041</v>
      </c>
      <c r="T100" s="16">
        <v>5201521</v>
      </c>
      <c r="U100" s="16">
        <v>5824499</v>
      </c>
      <c r="V100" s="16">
        <v>6561793</v>
      </c>
      <c r="X100" s="16"/>
      <c r="Y100" s="16"/>
    </row>
    <row r="101" spans="1:25" x14ac:dyDescent="0.2">
      <c r="A101" s="12">
        <v>214</v>
      </c>
      <c r="B101" s="13"/>
      <c r="C101" s="13" t="s">
        <v>119</v>
      </c>
      <c r="D101" s="10"/>
      <c r="E101" s="16">
        <v>10561424</v>
      </c>
      <c r="F101" s="10"/>
      <c r="G101" s="15">
        <v>8.8414499370999752E-3</v>
      </c>
      <c r="I101" s="16">
        <v>6002288</v>
      </c>
      <c r="K101" s="16">
        <v>9901342</v>
      </c>
      <c r="L101" s="10"/>
      <c r="M101" s="15">
        <v>8.761383669198753E-3</v>
      </c>
      <c r="N101" s="10"/>
      <c r="O101" s="16">
        <v>8810802</v>
      </c>
      <c r="Q101" s="16">
        <v>6420355</v>
      </c>
      <c r="R101" s="16">
        <v>6002288</v>
      </c>
      <c r="S101" s="16">
        <v>5610216</v>
      </c>
      <c r="T101" s="16">
        <v>5360294</v>
      </c>
      <c r="U101" s="16">
        <v>6002288</v>
      </c>
      <c r="V101" s="16">
        <v>6762088</v>
      </c>
      <c r="X101" s="16"/>
      <c r="Y101" s="16"/>
    </row>
    <row r="102" spans="1:25" x14ac:dyDescent="0.2">
      <c r="A102" s="12">
        <v>215</v>
      </c>
      <c r="B102" s="13"/>
      <c r="C102" s="13" t="s">
        <v>120</v>
      </c>
      <c r="D102" s="10"/>
      <c r="E102" s="16">
        <v>9010357</v>
      </c>
      <c r="F102" s="10"/>
      <c r="G102" s="15">
        <v>7.5429809778395718E-3</v>
      </c>
      <c r="I102" s="16">
        <v>5120781</v>
      </c>
      <c r="K102" s="16">
        <v>8612228</v>
      </c>
      <c r="L102" s="10"/>
      <c r="M102" s="15">
        <v>7.6206875547391697E-3</v>
      </c>
      <c r="N102" s="10"/>
      <c r="O102" s="16">
        <v>7663672</v>
      </c>
      <c r="Q102" s="16">
        <v>5477450</v>
      </c>
      <c r="R102" s="16">
        <v>5120781</v>
      </c>
      <c r="S102" s="16">
        <v>4786290</v>
      </c>
      <c r="T102" s="16">
        <v>4573071</v>
      </c>
      <c r="U102" s="16">
        <v>5120781</v>
      </c>
      <c r="V102" s="16">
        <v>5768995</v>
      </c>
      <c r="X102" s="16"/>
      <c r="Y102" s="16"/>
    </row>
    <row r="103" spans="1:25" x14ac:dyDescent="0.2">
      <c r="A103" s="12">
        <v>216</v>
      </c>
      <c r="B103" s="13"/>
      <c r="C103" s="13" t="s">
        <v>121</v>
      </c>
      <c r="D103" s="10"/>
      <c r="E103" s="16">
        <v>42687092</v>
      </c>
      <c r="F103" s="10"/>
      <c r="G103" s="15">
        <v>3.5735312480436432E-2</v>
      </c>
      <c r="I103" s="16">
        <v>24260004</v>
      </c>
      <c r="K103" s="16">
        <v>39134991</v>
      </c>
      <c r="L103" s="10"/>
      <c r="M103" s="15">
        <v>3.4629312980163716E-2</v>
      </c>
      <c r="N103" s="10"/>
      <c r="O103" s="16">
        <v>34824640</v>
      </c>
      <c r="Q103" s="16">
        <v>25949742</v>
      </c>
      <c r="R103" s="16">
        <v>24260004</v>
      </c>
      <c r="S103" s="16">
        <v>22675332</v>
      </c>
      <c r="T103" s="16">
        <v>21665198</v>
      </c>
      <c r="U103" s="16">
        <v>24260004</v>
      </c>
      <c r="V103" s="16">
        <v>27330957</v>
      </c>
      <c r="X103" s="16"/>
      <c r="Y103" s="16"/>
    </row>
    <row r="104" spans="1:25" x14ac:dyDescent="0.2">
      <c r="A104" s="12">
        <v>217</v>
      </c>
      <c r="B104" s="13"/>
      <c r="C104" s="13" t="s">
        <v>122</v>
      </c>
      <c r="D104" s="10"/>
      <c r="E104" s="16">
        <v>16854525</v>
      </c>
      <c r="F104" s="10"/>
      <c r="G104" s="15">
        <v>1.4109691931798207E-2</v>
      </c>
      <c r="I104" s="16">
        <v>9578793</v>
      </c>
      <c r="K104" s="16">
        <v>16145754</v>
      </c>
      <c r="L104" s="10"/>
      <c r="M104" s="15">
        <v>1.428686590388459E-2</v>
      </c>
      <c r="N104" s="10"/>
      <c r="O104" s="16">
        <v>14367451</v>
      </c>
      <c r="Q104" s="16">
        <v>10245967</v>
      </c>
      <c r="R104" s="16">
        <v>9578793</v>
      </c>
      <c r="S104" s="16">
        <v>8953103</v>
      </c>
      <c r="T104" s="16">
        <v>8554263</v>
      </c>
      <c r="U104" s="16">
        <v>9578793</v>
      </c>
      <c r="V104" s="16">
        <v>10791325</v>
      </c>
      <c r="X104" s="16"/>
      <c r="Y104" s="16"/>
    </row>
    <row r="105" spans="1:25" x14ac:dyDescent="0.2">
      <c r="A105" s="12">
        <v>218</v>
      </c>
      <c r="B105" s="13"/>
      <c r="C105" s="13" t="s">
        <v>123</v>
      </c>
      <c r="D105" s="10"/>
      <c r="E105" s="16">
        <v>1846375</v>
      </c>
      <c r="F105" s="10"/>
      <c r="G105" s="15">
        <v>1.5456847606547153E-3</v>
      </c>
      <c r="I105" s="16">
        <v>1049337</v>
      </c>
      <c r="K105" s="16">
        <v>1718144</v>
      </c>
      <c r="L105" s="10"/>
      <c r="M105" s="15">
        <v>1.5203311614659732E-3</v>
      </c>
      <c r="N105" s="10"/>
      <c r="O105" s="16">
        <v>1528907</v>
      </c>
      <c r="Q105" s="16">
        <v>1122425</v>
      </c>
      <c r="R105" s="16">
        <v>1049337</v>
      </c>
      <c r="S105" s="16">
        <v>980794</v>
      </c>
      <c r="T105" s="16">
        <v>937102</v>
      </c>
      <c r="U105" s="16">
        <v>1049337</v>
      </c>
      <c r="V105" s="16">
        <v>1182167</v>
      </c>
      <c r="X105" s="16"/>
      <c r="Y105" s="16"/>
    </row>
    <row r="106" spans="1:25" x14ac:dyDescent="0.2">
      <c r="A106" s="12">
        <v>219</v>
      </c>
      <c r="B106" s="13"/>
      <c r="C106" s="13" t="s">
        <v>124</v>
      </c>
      <c r="D106" s="10"/>
      <c r="E106" s="16">
        <v>0</v>
      </c>
      <c r="F106" s="10"/>
      <c r="G106" s="15">
        <v>0</v>
      </c>
      <c r="I106" s="16">
        <v>0</v>
      </c>
      <c r="K106" s="16">
        <v>0</v>
      </c>
      <c r="L106" s="10"/>
      <c r="M106" s="15">
        <v>0</v>
      </c>
      <c r="N106" s="10"/>
      <c r="O106" s="16">
        <v>0</v>
      </c>
      <c r="Q106" s="16">
        <v>0</v>
      </c>
      <c r="R106" s="16">
        <v>0</v>
      </c>
      <c r="S106" s="16">
        <v>0</v>
      </c>
      <c r="T106" s="16">
        <v>0</v>
      </c>
      <c r="U106" s="16">
        <v>0</v>
      </c>
      <c r="V106" s="16">
        <v>0</v>
      </c>
      <c r="X106" s="16"/>
      <c r="Y106" s="16"/>
    </row>
    <row r="107" spans="1:25" x14ac:dyDescent="0.2">
      <c r="A107" s="12">
        <v>220</v>
      </c>
      <c r="B107" s="13"/>
      <c r="C107" s="13" t="s">
        <v>125</v>
      </c>
      <c r="D107" s="10"/>
      <c r="E107" s="16">
        <v>0</v>
      </c>
      <c r="F107" s="10"/>
      <c r="G107" s="15">
        <v>0</v>
      </c>
      <c r="I107" s="16">
        <v>0</v>
      </c>
      <c r="K107" s="16">
        <v>0</v>
      </c>
      <c r="L107" s="10"/>
      <c r="M107" s="15">
        <v>0</v>
      </c>
      <c r="N107" s="10"/>
      <c r="O107" s="16">
        <v>0</v>
      </c>
      <c r="Q107" s="16">
        <v>0</v>
      </c>
      <c r="R107" s="16">
        <v>0</v>
      </c>
      <c r="S107" s="16">
        <v>0</v>
      </c>
      <c r="T107" s="16">
        <v>0</v>
      </c>
      <c r="U107" s="16">
        <v>0</v>
      </c>
      <c r="V107" s="16">
        <v>0</v>
      </c>
      <c r="X107" s="16"/>
      <c r="Y107" s="16"/>
    </row>
    <row r="108" spans="1:25" x14ac:dyDescent="0.2">
      <c r="A108" s="12">
        <v>221</v>
      </c>
      <c r="B108" s="13"/>
      <c r="C108" s="13" t="s">
        <v>126</v>
      </c>
      <c r="D108" s="10"/>
      <c r="E108" s="16">
        <v>30128331</v>
      </c>
      <c r="F108" s="10"/>
      <c r="G108" s="15">
        <v>2.5221800604244012E-2</v>
      </c>
      <c r="I108" s="16">
        <v>17122587</v>
      </c>
      <c r="K108" s="16">
        <v>28362604</v>
      </c>
      <c r="L108" s="10"/>
      <c r="M108" s="15">
        <v>2.5097169202068895E-2</v>
      </c>
      <c r="N108" s="10"/>
      <c r="O108" s="16">
        <v>25238729</v>
      </c>
      <c r="Q108" s="16">
        <v>18315196</v>
      </c>
      <c r="R108" s="16">
        <v>17122587</v>
      </c>
      <c r="S108" s="16">
        <v>16004134</v>
      </c>
      <c r="T108" s="16">
        <v>15291186</v>
      </c>
      <c r="U108" s="16">
        <v>17122587</v>
      </c>
      <c r="V108" s="16">
        <v>19290050</v>
      </c>
      <c r="X108" s="16"/>
      <c r="Y108" s="16"/>
    </row>
    <row r="109" spans="1:25" x14ac:dyDescent="0.2">
      <c r="A109" s="12">
        <v>222</v>
      </c>
      <c r="B109" s="13"/>
      <c r="C109" s="13" t="s">
        <v>127</v>
      </c>
      <c r="D109" s="10"/>
      <c r="E109" s="16">
        <v>2311682</v>
      </c>
      <c r="F109" s="10"/>
      <c r="G109" s="15">
        <v>1.9352144818250972E-3</v>
      </c>
      <c r="I109" s="16">
        <v>1313778</v>
      </c>
      <c r="K109" s="16">
        <v>2168076</v>
      </c>
      <c r="L109" s="10"/>
      <c r="M109" s="15">
        <v>1.9184617256915028E-3</v>
      </c>
      <c r="N109" s="10"/>
      <c r="O109" s="16">
        <v>1929283</v>
      </c>
      <c r="Q109" s="16">
        <v>1405284</v>
      </c>
      <c r="R109" s="16">
        <v>1313778</v>
      </c>
      <c r="S109" s="16">
        <v>1227962</v>
      </c>
      <c r="T109" s="16">
        <v>1173259</v>
      </c>
      <c r="U109" s="16">
        <v>1313778</v>
      </c>
      <c r="V109" s="16">
        <v>1480083</v>
      </c>
      <c r="X109" s="16"/>
      <c r="Y109" s="16"/>
    </row>
    <row r="110" spans="1:25" x14ac:dyDescent="0.2">
      <c r="A110" s="12">
        <v>223</v>
      </c>
      <c r="B110" s="13"/>
      <c r="C110" s="13" t="s">
        <v>128</v>
      </c>
      <c r="D110" s="10"/>
      <c r="E110" s="16">
        <v>2708182</v>
      </c>
      <c r="F110" s="10"/>
      <c r="G110" s="15">
        <v>2.2671427237042356E-3</v>
      </c>
      <c r="I110" s="16">
        <v>1539121</v>
      </c>
      <c r="K110" s="16">
        <v>2433381</v>
      </c>
      <c r="L110" s="10"/>
      <c r="M110" s="15">
        <v>2.1532217101821686E-3</v>
      </c>
      <c r="N110" s="10"/>
      <c r="O110" s="16">
        <v>2165368</v>
      </c>
      <c r="Q110" s="16">
        <v>1646323</v>
      </c>
      <c r="R110" s="16">
        <v>1539121</v>
      </c>
      <c r="S110" s="16">
        <v>1438585</v>
      </c>
      <c r="T110" s="16">
        <v>1374499</v>
      </c>
      <c r="U110" s="16">
        <v>1539121</v>
      </c>
      <c r="V110" s="16">
        <v>1733951</v>
      </c>
      <c r="X110" s="16"/>
      <c r="Y110" s="16"/>
    </row>
    <row r="111" spans="1:25" x14ac:dyDescent="0.2">
      <c r="A111" s="12">
        <v>226</v>
      </c>
      <c r="B111" s="13"/>
      <c r="C111" s="13" t="s">
        <v>129</v>
      </c>
      <c r="D111" s="10"/>
      <c r="E111" s="16">
        <v>150436</v>
      </c>
      <c r="F111" s="10"/>
      <c r="G111" s="15">
        <v>1.259368398368981E-4</v>
      </c>
      <c r="I111" s="16">
        <v>85498</v>
      </c>
      <c r="K111" s="16">
        <v>142514</v>
      </c>
      <c r="L111" s="10"/>
      <c r="M111" s="15">
        <v>1.2610612099169902E-4</v>
      </c>
      <c r="N111" s="10"/>
      <c r="O111" s="16">
        <v>126819</v>
      </c>
      <c r="Q111" s="16">
        <v>91453</v>
      </c>
      <c r="R111" s="16">
        <v>85498</v>
      </c>
      <c r="S111" s="16">
        <v>79913</v>
      </c>
      <c r="T111" s="16">
        <v>76353</v>
      </c>
      <c r="U111" s="16">
        <v>85498</v>
      </c>
      <c r="V111" s="16">
        <v>96321</v>
      </c>
      <c r="X111" s="16"/>
      <c r="Y111" s="16"/>
    </row>
    <row r="112" spans="1:25" x14ac:dyDescent="0.2">
      <c r="A112" s="12">
        <v>229</v>
      </c>
      <c r="B112" s="13"/>
      <c r="C112" s="13" t="s">
        <v>130</v>
      </c>
      <c r="D112" s="10"/>
      <c r="E112" s="16">
        <v>11275400</v>
      </c>
      <c r="F112" s="10"/>
      <c r="G112" s="15">
        <v>9.4391518246760148E-3</v>
      </c>
      <c r="I112" s="16">
        <v>6408057</v>
      </c>
      <c r="K112" s="16">
        <v>10629246</v>
      </c>
      <c r="L112" s="10"/>
      <c r="M112" s="15">
        <v>9.4054828446786479E-3</v>
      </c>
      <c r="N112" s="10"/>
      <c r="O112" s="16">
        <v>9458534</v>
      </c>
      <c r="Q112" s="16">
        <v>6854386</v>
      </c>
      <c r="R112" s="16">
        <v>6408057</v>
      </c>
      <c r="S112" s="16">
        <v>5989480</v>
      </c>
      <c r="T112" s="16">
        <v>5722663</v>
      </c>
      <c r="U112" s="16">
        <v>6408057</v>
      </c>
      <c r="V112" s="16">
        <v>7219221</v>
      </c>
      <c r="X112" s="16"/>
      <c r="Y112" s="16"/>
    </row>
    <row r="113" spans="1:25" x14ac:dyDescent="0.2">
      <c r="A113" s="12">
        <v>230</v>
      </c>
      <c r="B113" s="13"/>
      <c r="C113" s="13" t="s">
        <v>131</v>
      </c>
      <c r="D113" s="10"/>
      <c r="E113" s="16">
        <v>0</v>
      </c>
      <c r="F113" s="10"/>
      <c r="G113" s="15">
        <v>0</v>
      </c>
      <c r="I113" s="16">
        <v>0</v>
      </c>
      <c r="K113" s="16">
        <v>0</v>
      </c>
      <c r="L113" s="10"/>
      <c r="M113" s="15">
        <v>0</v>
      </c>
      <c r="N113" s="10"/>
      <c r="O113" s="16">
        <v>0</v>
      </c>
      <c r="Q113" s="16">
        <v>0</v>
      </c>
      <c r="R113" s="16">
        <v>0</v>
      </c>
      <c r="S113" s="16">
        <v>0</v>
      </c>
      <c r="T113" s="16">
        <v>0</v>
      </c>
      <c r="U113" s="16">
        <v>0</v>
      </c>
      <c r="V113" s="16">
        <v>0</v>
      </c>
      <c r="X113" s="16"/>
      <c r="Y113" s="16"/>
    </row>
    <row r="114" spans="1:25" x14ac:dyDescent="0.2">
      <c r="A114" s="12">
        <v>231</v>
      </c>
      <c r="B114" s="13"/>
      <c r="C114" s="13" t="s">
        <v>132</v>
      </c>
      <c r="D114" s="10"/>
      <c r="E114" s="16">
        <v>0</v>
      </c>
      <c r="F114" s="10"/>
      <c r="G114" s="15">
        <v>0</v>
      </c>
      <c r="I114" s="16">
        <v>0</v>
      </c>
      <c r="K114" s="16">
        <v>0</v>
      </c>
      <c r="L114" s="10"/>
      <c r="M114" s="15">
        <v>0</v>
      </c>
      <c r="N114" s="10"/>
      <c r="O114" s="16">
        <v>0</v>
      </c>
      <c r="Q114" s="16">
        <v>0</v>
      </c>
      <c r="R114" s="16">
        <v>0</v>
      </c>
      <c r="S114" s="16">
        <v>0</v>
      </c>
      <c r="T114" s="16">
        <v>0</v>
      </c>
      <c r="U114" s="16">
        <v>0</v>
      </c>
      <c r="V114" s="16">
        <v>0</v>
      </c>
      <c r="X114" s="16"/>
      <c r="Y114" s="16"/>
    </row>
    <row r="115" spans="1:25" x14ac:dyDescent="0.2">
      <c r="A115" s="12">
        <v>232</v>
      </c>
      <c r="B115" s="13"/>
      <c r="C115" s="13" t="s">
        <v>133</v>
      </c>
      <c r="D115" s="10"/>
      <c r="E115" s="16">
        <v>0</v>
      </c>
      <c r="F115" s="10"/>
      <c r="G115" s="15">
        <v>0</v>
      </c>
      <c r="I115" s="16">
        <v>0</v>
      </c>
      <c r="K115" s="16">
        <v>0</v>
      </c>
      <c r="L115" s="10"/>
      <c r="M115" s="15">
        <v>0</v>
      </c>
      <c r="N115" s="10"/>
      <c r="O115" s="16">
        <v>0</v>
      </c>
      <c r="Q115" s="16">
        <v>0</v>
      </c>
      <c r="R115" s="16">
        <v>0</v>
      </c>
      <c r="S115" s="16">
        <v>0</v>
      </c>
      <c r="T115" s="16">
        <v>0</v>
      </c>
      <c r="U115" s="16">
        <v>0</v>
      </c>
      <c r="V115" s="16">
        <v>0</v>
      </c>
      <c r="X115" s="16"/>
      <c r="Y115" s="16"/>
    </row>
    <row r="116" spans="1:25" x14ac:dyDescent="0.2">
      <c r="A116" s="12">
        <v>233</v>
      </c>
      <c r="B116" s="13"/>
      <c r="C116" s="13" t="s">
        <v>134</v>
      </c>
      <c r="D116" s="10"/>
      <c r="E116" s="16">
        <v>106735</v>
      </c>
      <c r="F116" s="10"/>
      <c r="G116" s="15">
        <v>8.9352738706103063E-5</v>
      </c>
      <c r="I116" s="16">
        <v>60659</v>
      </c>
      <c r="K116" s="16">
        <v>112221</v>
      </c>
      <c r="L116" s="10"/>
      <c r="M116" s="15">
        <v>9.9300805561625206E-5</v>
      </c>
      <c r="N116" s="10"/>
      <c r="O116" s="16">
        <v>99860</v>
      </c>
      <c r="Q116" s="16">
        <v>64884</v>
      </c>
      <c r="R116" s="16">
        <v>60659</v>
      </c>
      <c r="S116" s="16">
        <v>56697</v>
      </c>
      <c r="T116" s="16">
        <v>54171</v>
      </c>
      <c r="U116" s="16">
        <v>60659</v>
      </c>
      <c r="V116" s="16">
        <v>68338</v>
      </c>
      <c r="X116" s="16"/>
      <c r="Y116" s="16"/>
    </row>
    <row r="117" spans="1:25" x14ac:dyDescent="0.2">
      <c r="A117" s="12">
        <v>234</v>
      </c>
      <c r="B117" s="13"/>
      <c r="C117" s="13" t="s">
        <v>135</v>
      </c>
      <c r="D117" s="10"/>
      <c r="E117" s="16">
        <v>974822</v>
      </c>
      <c r="F117" s="10"/>
      <c r="G117" s="15">
        <v>8.1606797630543685E-4</v>
      </c>
      <c r="I117" s="16">
        <v>554011</v>
      </c>
      <c r="K117" s="16">
        <v>870573</v>
      </c>
      <c r="L117" s="10"/>
      <c r="M117" s="15">
        <v>7.7034245105818649E-4</v>
      </c>
      <c r="N117" s="10"/>
      <c r="O117" s="16">
        <v>774686</v>
      </c>
      <c r="Q117" s="16">
        <v>592599</v>
      </c>
      <c r="R117" s="16">
        <v>554011</v>
      </c>
      <c r="S117" s="16">
        <v>517823</v>
      </c>
      <c r="T117" s="16">
        <v>494755</v>
      </c>
      <c r="U117" s="16">
        <v>554011</v>
      </c>
      <c r="V117" s="16">
        <v>624140</v>
      </c>
      <c r="X117" s="16"/>
      <c r="Y117" s="16"/>
    </row>
    <row r="118" spans="1:25" x14ac:dyDescent="0.2">
      <c r="A118" s="12">
        <v>236</v>
      </c>
      <c r="B118" s="13"/>
      <c r="C118" s="13" t="s">
        <v>136</v>
      </c>
      <c r="D118" s="10"/>
      <c r="E118" s="16">
        <v>81345359</v>
      </c>
      <c r="F118" s="10"/>
      <c r="G118" s="15">
        <v>6.8097911722313664E-2</v>
      </c>
      <c r="I118" s="16">
        <v>46230342</v>
      </c>
      <c r="K118" s="16">
        <v>75184807</v>
      </c>
      <c r="L118" s="10"/>
      <c r="M118" s="15">
        <v>6.6528652401024027E-2</v>
      </c>
      <c r="N118" s="10"/>
      <c r="O118" s="16">
        <v>66903907</v>
      </c>
      <c r="Q118" s="16">
        <v>49450341</v>
      </c>
      <c r="R118" s="16">
        <v>46230342</v>
      </c>
      <c r="S118" s="16">
        <v>43210560</v>
      </c>
      <c r="T118" s="16">
        <v>41285628</v>
      </c>
      <c r="U118" s="16">
        <v>46230342</v>
      </c>
      <c r="V118" s="16">
        <v>52082410</v>
      </c>
      <c r="X118" s="16"/>
      <c r="Y118" s="16"/>
    </row>
    <row r="119" spans="1:25" x14ac:dyDescent="0.2">
      <c r="A119" s="12">
        <v>238</v>
      </c>
      <c r="B119" s="13"/>
      <c r="C119" s="13" t="s">
        <v>137</v>
      </c>
      <c r="D119" s="10"/>
      <c r="E119" s="16">
        <v>2665626</v>
      </c>
      <c r="F119" s="10"/>
      <c r="G119" s="15">
        <v>2.2315171543185897E-3</v>
      </c>
      <c r="I119" s="16">
        <v>1514933</v>
      </c>
      <c r="K119" s="16">
        <v>2381363</v>
      </c>
      <c r="L119" s="10"/>
      <c r="M119" s="15">
        <v>2.107192630921561E-3</v>
      </c>
      <c r="N119" s="10"/>
      <c r="O119" s="16">
        <v>2119079</v>
      </c>
      <c r="Q119" s="16">
        <v>1620450</v>
      </c>
      <c r="R119" s="16">
        <v>1514933</v>
      </c>
      <c r="S119" s="16">
        <v>1415977</v>
      </c>
      <c r="T119" s="16">
        <v>1352898</v>
      </c>
      <c r="U119" s="16">
        <v>1514933</v>
      </c>
      <c r="V119" s="16">
        <v>1706701</v>
      </c>
      <c r="X119" s="16"/>
      <c r="Y119" s="16"/>
    </row>
    <row r="120" spans="1:25" x14ac:dyDescent="0.2">
      <c r="A120" s="12">
        <v>239</v>
      </c>
      <c r="B120" s="13"/>
      <c r="C120" s="13" t="s">
        <v>138</v>
      </c>
      <c r="D120" s="10"/>
      <c r="E120" s="16">
        <v>418370</v>
      </c>
      <c r="F120" s="10"/>
      <c r="G120" s="15">
        <v>3.5023661678430074E-4</v>
      </c>
      <c r="I120" s="16">
        <v>237768</v>
      </c>
      <c r="K120" s="16">
        <v>380070</v>
      </c>
      <c r="L120" s="10"/>
      <c r="M120" s="15">
        <v>3.3631189500901699E-4</v>
      </c>
      <c r="N120" s="10"/>
      <c r="O120" s="16">
        <v>338210</v>
      </c>
      <c r="Q120" s="16">
        <v>254329</v>
      </c>
      <c r="R120" s="16">
        <v>237768</v>
      </c>
      <c r="S120" s="16">
        <v>222237</v>
      </c>
      <c r="T120" s="16">
        <v>212337</v>
      </c>
      <c r="U120" s="16">
        <v>237768</v>
      </c>
      <c r="V120" s="16">
        <v>267866</v>
      </c>
      <c r="X120" s="16"/>
      <c r="Y120" s="16"/>
    </row>
    <row r="121" spans="1:25" x14ac:dyDescent="0.2">
      <c r="A121" s="12">
        <v>241</v>
      </c>
      <c r="B121" s="13"/>
      <c r="C121" s="13" t="s">
        <v>139</v>
      </c>
      <c r="D121" s="10"/>
      <c r="E121" s="16">
        <v>1444934</v>
      </c>
      <c r="F121" s="10"/>
      <c r="G121" s="15">
        <v>1.209620182222929E-3</v>
      </c>
      <c r="I121" s="16">
        <v>821189</v>
      </c>
      <c r="K121" s="16">
        <v>1507225</v>
      </c>
      <c r="L121" s="10"/>
      <c r="M121" s="15">
        <v>1.3336956243717357E-3</v>
      </c>
      <c r="N121" s="10"/>
      <c r="O121" s="16">
        <v>1341219</v>
      </c>
      <c r="Q121" s="16">
        <v>878386</v>
      </c>
      <c r="R121" s="16">
        <v>821189</v>
      </c>
      <c r="S121" s="16">
        <v>767549</v>
      </c>
      <c r="T121" s="16">
        <v>733356</v>
      </c>
      <c r="U121" s="16">
        <v>821189</v>
      </c>
      <c r="V121" s="16">
        <v>925139</v>
      </c>
      <c r="X121" s="16"/>
      <c r="Y121" s="16"/>
    </row>
    <row r="122" spans="1:25" x14ac:dyDescent="0.2">
      <c r="A122" s="12">
        <v>242</v>
      </c>
      <c r="B122" s="13"/>
      <c r="C122" s="13" t="s">
        <v>140</v>
      </c>
      <c r="D122" s="10"/>
      <c r="E122" s="16">
        <v>11732936</v>
      </c>
      <c r="F122" s="10"/>
      <c r="G122" s="15">
        <v>9.822176087163818E-3</v>
      </c>
      <c r="I122" s="16">
        <v>6668084</v>
      </c>
      <c r="K122" s="16">
        <v>10769290</v>
      </c>
      <c r="L122" s="10"/>
      <c r="M122" s="15">
        <v>9.5294033409678656E-3</v>
      </c>
      <c r="N122" s="10"/>
      <c r="O122" s="16">
        <v>9583155</v>
      </c>
      <c r="Q122" s="16">
        <v>7132524</v>
      </c>
      <c r="R122" s="16">
        <v>6668084</v>
      </c>
      <c r="S122" s="16">
        <v>6232522</v>
      </c>
      <c r="T122" s="16">
        <v>5954878</v>
      </c>
      <c r="U122" s="16">
        <v>6668084</v>
      </c>
      <c r="V122" s="16">
        <v>7512163</v>
      </c>
      <c r="X122" s="16"/>
      <c r="Y122" s="16"/>
    </row>
    <row r="123" spans="1:25" x14ac:dyDescent="0.2">
      <c r="A123" s="12">
        <v>245</v>
      </c>
      <c r="B123" s="13"/>
      <c r="C123" s="13" t="s">
        <v>141</v>
      </c>
      <c r="D123" s="10"/>
      <c r="E123" s="16">
        <v>637809</v>
      </c>
      <c r="F123" s="10"/>
      <c r="G123" s="15">
        <v>5.3393901645571633E-4</v>
      </c>
      <c r="I123" s="16">
        <v>362480</v>
      </c>
      <c r="K123" s="16">
        <v>556565</v>
      </c>
      <c r="L123" s="10"/>
      <c r="M123" s="15">
        <v>4.9248672572340237E-4</v>
      </c>
      <c r="N123" s="10"/>
      <c r="O123" s="16">
        <v>495264</v>
      </c>
      <c r="Q123" s="16">
        <v>387727</v>
      </c>
      <c r="R123" s="16">
        <v>362480</v>
      </c>
      <c r="S123" s="16">
        <v>338803</v>
      </c>
      <c r="T123" s="16">
        <v>323710</v>
      </c>
      <c r="U123" s="16">
        <v>362480</v>
      </c>
      <c r="V123" s="16">
        <v>408365</v>
      </c>
      <c r="X123" s="16"/>
      <c r="Y123" s="16"/>
    </row>
    <row r="124" spans="1:25" x14ac:dyDescent="0.2">
      <c r="A124" s="12">
        <v>246</v>
      </c>
      <c r="B124" s="13"/>
      <c r="C124" s="13" t="s">
        <v>142</v>
      </c>
      <c r="D124" s="10"/>
      <c r="E124" s="16">
        <v>0</v>
      </c>
      <c r="F124" s="10"/>
      <c r="G124" s="15">
        <v>0</v>
      </c>
      <c r="I124" s="16">
        <v>0</v>
      </c>
      <c r="K124" s="16">
        <v>0</v>
      </c>
      <c r="L124" s="10"/>
      <c r="M124" s="15">
        <v>0</v>
      </c>
      <c r="N124" s="10"/>
      <c r="O124" s="16">
        <v>0</v>
      </c>
      <c r="Q124" s="16">
        <v>0</v>
      </c>
      <c r="R124" s="16">
        <v>0</v>
      </c>
      <c r="S124" s="16">
        <v>0</v>
      </c>
      <c r="T124" s="16">
        <v>0</v>
      </c>
      <c r="U124" s="16">
        <v>0</v>
      </c>
      <c r="V124" s="16">
        <v>0</v>
      </c>
      <c r="X124" s="16"/>
      <c r="Y124" s="16"/>
    </row>
    <row r="125" spans="1:25" x14ac:dyDescent="0.2">
      <c r="A125" s="12">
        <v>247</v>
      </c>
      <c r="B125" s="13"/>
      <c r="C125" s="13" t="s">
        <v>143</v>
      </c>
      <c r="D125" s="10"/>
      <c r="E125" s="16">
        <v>48628334</v>
      </c>
      <c r="F125" s="10"/>
      <c r="G125" s="15">
        <v>4.070899725127753E-2</v>
      </c>
      <c r="I125" s="16">
        <v>27636542</v>
      </c>
      <c r="K125" s="16">
        <v>44901545</v>
      </c>
      <c r="L125" s="10"/>
      <c r="M125" s="15">
        <v>3.9731953818461473E-2</v>
      </c>
      <c r="N125" s="10"/>
      <c r="O125" s="16">
        <v>39956062</v>
      </c>
      <c r="Q125" s="16">
        <v>29561460</v>
      </c>
      <c r="R125" s="16">
        <v>27636542</v>
      </c>
      <c r="S125" s="16">
        <v>25831313</v>
      </c>
      <c r="T125" s="16">
        <v>24680587</v>
      </c>
      <c r="U125" s="16">
        <v>27636542</v>
      </c>
      <c r="V125" s="16">
        <v>31134914</v>
      </c>
      <c r="X125" s="16"/>
      <c r="Y125" s="16"/>
    </row>
    <row r="126" spans="1:25" x14ac:dyDescent="0.2">
      <c r="A126" s="12">
        <v>261</v>
      </c>
      <c r="B126" s="13"/>
      <c r="C126" s="13" t="s">
        <v>144</v>
      </c>
      <c r="D126" s="10"/>
      <c r="E126" s="16">
        <v>2883127</v>
      </c>
      <c r="F126" s="10"/>
      <c r="G126" s="15">
        <v>2.413597165761098E-3</v>
      </c>
      <c r="I126" s="16">
        <v>1638546</v>
      </c>
      <c r="K126" s="16">
        <v>2869877</v>
      </c>
      <c r="L126" s="10"/>
      <c r="M126" s="15">
        <v>2.5394631839208374E-3</v>
      </c>
      <c r="N126" s="10"/>
      <c r="O126" s="16">
        <v>2553787</v>
      </c>
      <c r="Q126" s="16">
        <v>1752673</v>
      </c>
      <c r="R126" s="16">
        <v>1638546</v>
      </c>
      <c r="S126" s="16">
        <v>1531516</v>
      </c>
      <c r="T126" s="16">
        <v>1463290</v>
      </c>
      <c r="U126" s="16">
        <v>1638546</v>
      </c>
      <c r="V126" s="16">
        <v>1845961</v>
      </c>
      <c r="X126" s="16"/>
      <c r="Y126" s="16"/>
    </row>
    <row r="127" spans="1:25" x14ac:dyDescent="0.2">
      <c r="A127" s="12">
        <v>262</v>
      </c>
      <c r="B127" s="13"/>
      <c r="C127" s="13" t="s">
        <v>145</v>
      </c>
      <c r="D127" s="10"/>
      <c r="E127" s="16">
        <v>10511677</v>
      </c>
      <c r="F127" s="10"/>
      <c r="G127" s="15">
        <v>8.7998044534965403E-3</v>
      </c>
      <c r="I127" s="16">
        <v>5974016</v>
      </c>
      <c r="K127" s="16">
        <v>10346605</v>
      </c>
      <c r="L127" s="10"/>
      <c r="M127" s="15">
        <v>9.1553827833287822E-3</v>
      </c>
      <c r="N127" s="10"/>
      <c r="O127" s="16">
        <v>9207025</v>
      </c>
      <c r="Q127" s="16">
        <v>6390113</v>
      </c>
      <c r="R127" s="16">
        <v>5974016</v>
      </c>
      <c r="S127" s="16">
        <v>5583791</v>
      </c>
      <c r="T127" s="16">
        <v>5335046</v>
      </c>
      <c r="U127" s="16">
        <v>5974016</v>
      </c>
      <c r="V127" s="16">
        <v>6730237</v>
      </c>
      <c r="X127" s="16"/>
      <c r="Y127" s="16"/>
    </row>
    <row r="128" spans="1:25" x14ac:dyDescent="0.2">
      <c r="A128" s="12">
        <v>263</v>
      </c>
      <c r="B128" s="13"/>
      <c r="C128" s="13" t="s">
        <v>146</v>
      </c>
      <c r="D128" s="10"/>
      <c r="E128" s="16">
        <v>239226</v>
      </c>
      <c r="F128" s="10"/>
      <c r="G128" s="15">
        <v>2.0026700023147243E-4</v>
      </c>
      <c r="I128" s="16">
        <v>135957</v>
      </c>
      <c r="K128" s="16">
        <v>270899</v>
      </c>
      <c r="L128" s="10"/>
      <c r="M128" s="15">
        <v>2.3970993776422156E-4</v>
      </c>
      <c r="N128" s="10"/>
      <c r="O128" s="16">
        <v>241061</v>
      </c>
      <c r="Q128" s="16">
        <v>145427</v>
      </c>
      <c r="R128" s="16">
        <v>135957</v>
      </c>
      <c r="S128" s="16">
        <v>127076</v>
      </c>
      <c r="T128" s="16">
        <v>121415</v>
      </c>
      <c r="U128" s="16">
        <v>135957</v>
      </c>
      <c r="V128" s="16">
        <v>153167</v>
      </c>
      <c r="X128" s="16"/>
      <c r="Y128" s="16"/>
    </row>
    <row r="129" spans="1:25" x14ac:dyDescent="0.2">
      <c r="A129" s="12">
        <v>268</v>
      </c>
      <c r="B129" s="13"/>
      <c r="C129" s="13" t="s">
        <v>147</v>
      </c>
      <c r="D129" s="10"/>
      <c r="E129" s="16">
        <v>3883874</v>
      </c>
      <c r="F129" s="10"/>
      <c r="G129" s="15">
        <v>3.2513681424970941E-3</v>
      </c>
      <c r="I129" s="16">
        <v>2207288</v>
      </c>
      <c r="K129" s="16">
        <v>3703150</v>
      </c>
      <c r="L129" s="10"/>
      <c r="M129" s="15">
        <v>3.276800047366646E-3</v>
      </c>
      <c r="N129" s="10"/>
      <c r="O129" s="16">
        <v>3295282</v>
      </c>
      <c r="Q129" s="16">
        <v>2361028</v>
      </c>
      <c r="R129" s="16">
        <v>2207288</v>
      </c>
      <c r="S129" s="16">
        <v>2063107</v>
      </c>
      <c r="T129" s="16">
        <v>1971200</v>
      </c>
      <c r="U129" s="16">
        <v>2207288</v>
      </c>
      <c r="V129" s="16">
        <v>2486698</v>
      </c>
      <c r="X129" s="16"/>
      <c r="Y129" s="16"/>
    </row>
    <row r="130" spans="1:25" x14ac:dyDescent="0.2">
      <c r="A130" s="12">
        <v>270</v>
      </c>
      <c r="C130" s="13" t="s">
        <v>148</v>
      </c>
      <c r="D130" s="10"/>
      <c r="E130" s="16">
        <v>1158952</v>
      </c>
      <c r="F130" s="10"/>
      <c r="G130" s="15">
        <v>9.7021160096421558E-4</v>
      </c>
      <c r="I130" s="16">
        <v>658657</v>
      </c>
      <c r="K130" s="16">
        <v>636861</v>
      </c>
      <c r="L130" s="10"/>
      <c r="M130" s="15">
        <v>5.6353811078837471E-4</v>
      </c>
      <c r="N130" s="10"/>
      <c r="O130" s="16">
        <v>566716</v>
      </c>
      <c r="Q130" s="16">
        <v>704533</v>
      </c>
      <c r="R130" s="16">
        <v>658657</v>
      </c>
      <c r="S130" s="16">
        <v>615633</v>
      </c>
      <c r="T130" s="16">
        <v>588208</v>
      </c>
      <c r="U130" s="16">
        <v>658657</v>
      </c>
      <c r="V130" s="16">
        <v>742033</v>
      </c>
      <c r="X130" s="16"/>
      <c r="Y130" s="16"/>
    </row>
    <row r="131" spans="1:25" x14ac:dyDescent="0.2">
      <c r="A131" s="12">
        <v>275</v>
      </c>
      <c r="C131" s="13" t="s">
        <v>149</v>
      </c>
      <c r="D131" s="10"/>
      <c r="E131" s="16">
        <v>1673757</v>
      </c>
      <c r="F131" s="10"/>
      <c r="G131" s="15">
        <v>1.4011783564764223E-3</v>
      </c>
      <c r="I131" s="16">
        <v>951233</v>
      </c>
      <c r="K131" s="16">
        <v>1621878</v>
      </c>
      <c r="L131" s="10"/>
      <c r="M131" s="15">
        <v>1.4351484296404201E-3</v>
      </c>
      <c r="N131" s="10"/>
      <c r="O131" s="16">
        <v>1443244</v>
      </c>
      <c r="Q131" s="16">
        <v>1017488</v>
      </c>
      <c r="R131" s="16">
        <v>951233</v>
      </c>
      <c r="S131" s="16">
        <v>889098</v>
      </c>
      <c r="T131" s="16">
        <v>849491</v>
      </c>
      <c r="U131" s="16">
        <v>951233</v>
      </c>
      <c r="V131" s="16">
        <v>1071645</v>
      </c>
      <c r="X131" s="16"/>
      <c r="Y131" s="16"/>
    </row>
    <row r="132" spans="1:25" x14ac:dyDescent="0.2">
      <c r="A132" s="12">
        <v>276</v>
      </c>
      <c r="C132" s="13" t="s">
        <v>150</v>
      </c>
      <c r="D132" s="10"/>
      <c r="E132" s="16">
        <v>2358576</v>
      </c>
      <c r="F132" s="10"/>
      <c r="G132" s="15">
        <v>1.9744715889491332E-3</v>
      </c>
      <c r="I132" s="16">
        <v>1340431</v>
      </c>
      <c r="K132" s="16">
        <v>2210405</v>
      </c>
      <c r="L132" s="10"/>
      <c r="M132" s="15">
        <v>1.9559173159875974E-3</v>
      </c>
      <c r="N132" s="10"/>
      <c r="O132" s="16">
        <v>1966948</v>
      </c>
      <c r="Q132" s="16">
        <v>1433794</v>
      </c>
      <c r="R132" s="16">
        <v>1340431</v>
      </c>
      <c r="S132" s="16">
        <v>1252874</v>
      </c>
      <c r="T132" s="16">
        <v>1197061</v>
      </c>
      <c r="U132" s="16">
        <v>1340431</v>
      </c>
      <c r="V132" s="16">
        <v>1510109</v>
      </c>
      <c r="X132" s="16"/>
      <c r="Y132" s="16"/>
    </row>
    <row r="133" spans="1:25" x14ac:dyDescent="0.2">
      <c r="A133" s="12">
        <v>277</v>
      </c>
      <c r="C133" s="13" t="s">
        <v>151</v>
      </c>
      <c r="D133" s="10"/>
      <c r="E133" s="16">
        <v>900929</v>
      </c>
      <c r="F133" s="10"/>
      <c r="G133" s="15">
        <v>7.5420877434534807E-4</v>
      </c>
      <c r="I133" s="16">
        <v>512018</v>
      </c>
      <c r="K133" s="16">
        <v>844622</v>
      </c>
      <c r="L133" s="10"/>
      <c r="M133" s="15">
        <v>7.473792337893176E-4</v>
      </c>
      <c r="N133" s="10"/>
      <c r="O133" s="16">
        <v>751594</v>
      </c>
      <c r="Q133" s="16">
        <v>547681</v>
      </c>
      <c r="R133" s="16">
        <v>512018</v>
      </c>
      <c r="S133" s="16">
        <v>478573</v>
      </c>
      <c r="T133" s="16">
        <v>457253</v>
      </c>
      <c r="U133" s="16">
        <v>512018</v>
      </c>
      <c r="V133" s="16">
        <v>576832</v>
      </c>
      <c r="X133" s="16"/>
      <c r="Y133" s="16"/>
    </row>
    <row r="134" spans="1:25" x14ac:dyDescent="0.2">
      <c r="A134" s="12">
        <v>278</v>
      </c>
      <c r="C134" s="13" t="s">
        <v>152</v>
      </c>
      <c r="D134" s="10"/>
      <c r="E134" s="16">
        <v>1402347</v>
      </c>
      <c r="F134" s="10"/>
      <c r="G134" s="15">
        <v>1.1739686613227854E-3</v>
      </c>
      <c r="I134" s="16">
        <v>796984</v>
      </c>
      <c r="K134" s="16">
        <v>1230480</v>
      </c>
      <c r="L134" s="10"/>
      <c r="M134" s="15">
        <v>1.0888127465222069E-3</v>
      </c>
      <c r="N134" s="10"/>
      <c r="O134" s="16">
        <v>1094954</v>
      </c>
      <c r="Q134" s="16">
        <v>852495</v>
      </c>
      <c r="R134" s="16">
        <v>796984</v>
      </c>
      <c r="S134" s="16">
        <v>744925</v>
      </c>
      <c r="T134" s="16">
        <v>711740</v>
      </c>
      <c r="U134" s="16">
        <v>796984</v>
      </c>
      <c r="V134" s="16">
        <v>897870</v>
      </c>
      <c r="X134" s="16"/>
      <c r="Y134" s="16"/>
    </row>
    <row r="135" spans="1:25" x14ac:dyDescent="0.2">
      <c r="A135" s="12">
        <v>279</v>
      </c>
      <c r="C135" s="13" t="s">
        <v>153</v>
      </c>
      <c r="D135" s="10"/>
      <c r="E135" s="16">
        <v>1600417</v>
      </c>
      <c r="F135" s="10"/>
      <c r="G135" s="15">
        <v>1.3397820960491435E-3</v>
      </c>
      <c r="I135" s="16">
        <v>909550</v>
      </c>
      <c r="K135" s="16">
        <v>1670594</v>
      </c>
      <c r="L135" s="10"/>
      <c r="M135" s="15">
        <v>1.4782556737724464E-3</v>
      </c>
      <c r="N135" s="10"/>
      <c r="O135" s="16">
        <v>1486593</v>
      </c>
      <c r="Q135" s="16">
        <v>972901</v>
      </c>
      <c r="R135" s="16">
        <v>909550</v>
      </c>
      <c r="S135" s="16">
        <v>850138</v>
      </c>
      <c r="T135" s="16">
        <v>812266</v>
      </c>
      <c r="U135" s="16">
        <v>909550</v>
      </c>
      <c r="V135" s="16">
        <v>1024685</v>
      </c>
      <c r="X135" s="16"/>
      <c r="Y135" s="16"/>
    </row>
    <row r="136" spans="1:25" x14ac:dyDescent="0.2">
      <c r="A136" s="12">
        <v>280</v>
      </c>
      <c r="C136" s="13" t="s">
        <v>154</v>
      </c>
      <c r="D136" s="10"/>
      <c r="E136" s="16">
        <v>19040599</v>
      </c>
      <c r="F136" s="10"/>
      <c r="G136" s="15">
        <v>1.5939754225462007E-2</v>
      </c>
      <c r="I136" s="16">
        <v>10821187</v>
      </c>
      <c r="K136" s="16">
        <v>18015216</v>
      </c>
      <c r="L136" s="10"/>
      <c r="M136" s="15">
        <v>1.5941093566860742E-2</v>
      </c>
      <c r="N136" s="10"/>
      <c r="O136" s="16">
        <v>16031008</v>
      </c>
      <c r="Q136" s="16">
        <v>11574896</v>
      </c>
      <c r="R136" s="16">
        <v>10821187</v>
      </c>
      <c r="S136" s="16">
        <v>10114343</v>
      </c>
      <c r="T136" s="16">
        <v>9663772</v>
      </c>
      <c r="U136" s="16">
        <v>10821187</v>
      </c>
      <c r="V136" s="16">
        <v>12190987</v>
      </c>
      <c r="X136" s="16"/>
      <c r="Y136" s="16"/>
    </row>
    <row r="137" spans="1:25" x14ac:dyDescent="0.2">
      <c r="A137" s="12">
        <v>282</v>
      </c>
      <c r="C137" s="13" t="s">
        <v>155</v>
      </c>
      <c r="D137" s="10"/>
      <c r="E137" s="16">
        <v>2621247</v>
      </c>
      <c r="F137" s="10"/>
      <c r="G137" s="15">
        <v>2.194365468451366E-3</v>
      </c>
      <c r="I137" s="16">
        <v>1489710</v>
      </c>
      <c r="K137" s="16">
        <v>2440166</v>
      </c>
      <c r="L137" s="10"/>
      <c r="M137" s="15">
        <v>2.159225541601739E-3</v>
      </c>
      <c r="N137" s="10"/>
      <c r="O137" s="16">
        <v>2171403</v>
      </c>
      <c r="Q137" s="16">
        <v>1593470</v>
      </c>
      <c r="R137" s="16">
        <v>1489710</v>
      </c>
      <c r="S137" s="16">
        <v>1392402</v>
      </c>
      <c r="T137" s="16">
        <v>1330373</v>
      </c>
      <c r="U137" s="16">
        <v>1489710</v>
      </c>
      <c r="V137" s="16">
        <v>1678285</v>
      </c>
      <c r="X137" s="16"/>
      <c r="Y137" s="16"/>
    </row>
    <row r="138" spans="1:25" x14ac:dyDescent="0.2">
      <c r="A138" s="12">
        <v>283</v>
      </c>
      <c r="C138" s="13" t="s">
        <v>156</v>
      </c>
      <c r="D138" s="10"/>
      <c r="E138" s="16">
        <v>5104989</v>
      </c>
      <c r="F138" s="10"/>
      <c r="G138" s="15">
        <v>4.2736192271938013E-3</v>
      </c>
      <c r="I138" s="16">
        <v>2901276</v>
      </c>
      <c r="K138" s="16">
        <v>5101241</v>
      </c>
      <c r="L138" s="10"/>
      <c r="M138" s="15">
        <v>4.5139264546207088E-3</v>
      </c>
      <c r="N138" s="10"/>
      <c r="O138" s="16">
        <v>4539388</v>
      </c>
      <c r="Q138" s="16">
        <v>3103353</v>
      </c>
      <c r="R138" s="16">
        <v>2901276</v>
      </c>
      <c r="S138" s="16">
        <v>2711764</v>
      </c>
      <c r="T138" s="16">
        <v>2590961</v>
      </c>
      <c r="U138" s="16">
        <v>2901276</v>
      </c>
      <c r="V138" s="16">
        <v>3268534</v>
      </c>
      <c r="X138" s="16"/>
      <c r="Y138" s="16"/>
    </row>
    <row r="139" spans="1:25" x14ac:dyDescent="0.2">
      <c r="A139" s="12">
        <v>284</v>
      </c>
      <c r="C139" s="13" t="s">
        <v>157</v>
      </c>
      <c r="D139" s="10"/>
      <c r="E139" s="16">
        <v>655049</v>
      </c>
      <c r="F139" s="10"/>
      <c r="G139" s="15">
        <v>5.4837140709883454E-4</v>
      </c>
      <c r="I139" s="16">
        <v>372279</v>
      </c>
      <c r="K139" s="16">
        <v>657161</v>
      </c>
      <c r="L139" s="10"/>
      <c r="M139" s="15">
        <v>5.8150093729055332E-4</v>
      </c>
      <c r="N139" s="10"/>
      <c r="O139" s="16">
        <v>584783</v>
      </c>
      <c r="Q139" s="16">
        <v>398209</v>
      </c>
      <c r="R139" s="16">
        <v>372279</v>
      </c>
      <c r="S139" s="16">
        <v>347962</v>
      </c>
      <c r="T139" s="16">
        <v>332461</v>
      </c>
      <c r="U139" s="16">
        <v>372279</v>
      </c>
      <c r="V139" s="16">
        <v>419404</v>
      </c>
      <c r="X139" s="16"/>
      <c r="Y139" s="16"/>
    </row>
    <row r="140" spans="1:25" x14ac:dyDescent="0.2">
      <c r="A140" s="12">
        <v>285</v>
      </c>
      <c r="C140" s="13" t="s">
        <v>158</v>
      </c>
      <c r="D140" s="10"/>
      <c r="E140" s="16">
        <v>2381263</v>
      </c>
      <c r="F140" s="10"/>
      <c r="G140" s="15">
        <v>1.9934639118331485E-3</v>
      </c>
      <c r="I140" s="16">
        <v>1353323</v>
      </c>
      <c r="K140" s="16">
        <v>2252167</v>
      </c>
      <c r="L140" s="10"/>
      <c r="M140" s="15">
        <v>1.992871185957252E-3</v>
      </c>
      <c r="N140" s="10"/>
      <c r="O140" s="16">
        <v>2004112</v>
      </c>
      <c r="Q140" s="16">
        <v>1447584</v>
      </c>
      <c r="R140" s="16">
        <v>1353323</v>
      </c>
      <c r="S140" s="16">
        <v>1264923</v>
      </c>
      <c r="T140" s="16">
        <v>1208574</v>
      </c>
      <c r="U140" s="16">
        <v>1353323</v>
      </c>
      <c r="V140" s="16">
        <v>1524633</v>
      </c>
      <c r="X140" s="16"/>
      <c r="Y140" s="16"/>
    </row>
    <row r="141" spans="1:25" x14ac:dyDescent="0.2">
      <c r="A141" s="12">
        <v>286</v>
      </c>
      <c r="C141" s="13" t="s">
        <v>159</v>
      </c>
      <c r="D141" s="10"/>
      <c r="E141" s="16">
        <v>3204753</v>
      </c>
      <c r="F141" s="10"/>
      <c r="G141" s="15">
        <v>2.682844965818147E-3</v>
      </c>
      <c r="I141" s="16">
        <v>1821333</v>
      </c>
      <c r="K141" s="16">
        <v>3138554</v>
      </c>
      <c r="L141" s="10"/>
      <c r="M141" s="15">
        <v>2.7772069443211256E-3</v>
      </c>
      <c r="N141" s="10"/>
      <c r="O141" s="16">
        <v>2792873</v>
      </c>
      <c r="Q141" s="16">
        <v>1948191</v>
      </c>
      <c r="R141" s="16">
        <v>1821333</v>
      </c>
      <c r="S141" s="16">
        <v>1702363</v>
      </c>
      <c r="T141" s="16">
        <v>1626527</v>
      </c>
      <c r="U141" s="16">
        <v>1821333</v>
      </c>
      <c r="V141" s="16">
        <v>2051886</v>
      </c>
      <c r="X141" s="16"/>
      <c r="Y141" s="16"/>
    </row>
    <row r="142" spans="1:25" x14ac:dyDescent="0.2">
      <c r="A142" s="12">
        <v>287</v>
      </c>
      <c r="C142" s="13" t="s">
        <v>160</v>
      </c>
      <c r="D142" s="10"/>
      <c r="E142" s="16">
        <v>939411</v>
      </c>
      <c r="F142" s="10"/>
      <c r="G142" s="15">
        <v>7.8642381243864692E-4</v>
      </c>
      <c r="I142" s="16">
        <v>533890</v>
      </c>
      <c r="K142" s="16">
        <v>911662</v>
      </c>
      <c r="L142" s="10"/>
      <c r="M142" s="15">
        <v>8.067008046615372E-4</v>
      </c>
      <c r="N142" s="10"/>
      <c r="O142" s="16">
        <v>811251</v>
      </c>
      <c r="Q142" s="16">
        <v>571076</v>
      </c>
      <c r="R142" s="16">
        <v>533890</v>
      </c>
      <c r="S142" s="16">
        <v>499016</v>
      </c>
      <c r="T142" s="16">
        <v>476786</v>
      </c>
      <c r="U142" s="16">
        <v>533890</v>
      </c>
      <c r="V142" s="16">
        <v>601472</v>
      </c>
      <c r="X142" s="16"/>
      <c r="Y142" s="16"/>
    </row>
    <row r="143" spans="1:25" x14ac:dyDescent="0.2">
      <c r="A143" s="12">
        <v>288</v>
      </c>
      <c r="C143" s="13" t="s">
        <v>161</v>
      </c>
      <c r="D143" s="10"/>
      <c r="E143" s="16">
        <v>1531359</v>
      </c>
      <c r="F143" s="10"/>
      <c r="G143" s="15">
        <v>1.2819704932050338E-3</v>
      </c>
      <c r="I143" s="16">
        <v>870303</v>
      </c>
      <c r="K143" s="16">
        <v>1515475</v>
      </c>
      <c r="L143" s="10"/>
      <c r="M143" s="15">
        <v>1.3409957878516851E-3</v>
      </c>
      <c r="N143" s="10"/>
      <c r="O143" s="16">
        <v>1348560</v>
      </c>
      <c r="Q143" s="16">
        <v>930921</v>
      </c>
      <c r="R143" s="16">
        <v>870303</v>
      </c>
      <c r="S143" s="16">
        <v>813455</v>
      </c>
      <c r="T143" s="16">
        <v>777217</v>
      </c>
      <c r="U143" s="16">
        <v>870303</v>
      </c>
      <c r="V143" s="16">
        <v>980470</v>
      </c>
      <c r="X143" s="16"/>
      <c r="Y143" s="16"/>
    </row>
    <row r="144" spans="1:25" x14ac:dyDescent="0.2">
      <c r="A144" s="12">
        <v>290</v>
      </c>
      <c r="C144" s="13" t="s">
        <v>162</v>
      </c>
      <c r="D144" s="10"/>
      <c r="E144" s="16">
        <v>3592386</v>
      </c>
      <c r="F144" s="10"/>
      <c r="G144" s="15">
        <v>3.0073502374053755E-3</v>
      </c>
      <c r="I144" s="16">
        <v>2041631</v>
      </c>
      <c r="K144" s="16">
        <v>3329677</v>
      </c>
      <c r="L144" s="10"/>
      <c r="M144" s="15">
        <v>2.9463256285366872E-3</v>
      </c>
      <c r="N144" s="10"/>
      <c r="O144" s="16">
        <v>2962944</v>
      </c>
      <c r="Q144" s="16">
        <v>2183833</v>
      </c>
      <c r="R144" s="16">
        <v>2041631</v>
      </c>
      <c r="S144" s="16">
        <v>1908271</v>
      </c>
      <c r="T144" s="16">
        <v>1823262</v>
      </c>
      <c r="U144" s="16">
        <v>2041631</v>
      </c>
      <c r="V144" s="16">
        <v>2300071</v>
      </c>
      <c r="X144" s="16"/>
      <c r="Y144" s="16"/>
    </row>
    <row r="145" spans="1:25" x14ac:dyDescent="0.2">
      <c r="A145" s="12">
        <v>291</v>
      </c>
      <c r="C145" s="13" t="s">
        <v>163</v>
      </c>
      <c r="D145" s="10"/>
      <c r="E145" s="16">
        <v>2476680</v>
      </c>
      <c r="F145" s="10"/>
      <c r="G145" s="15">
        <v>2.0733418363107822E-3</v>
      </c>
      <c r="I145" s="16">
        <v>1407551</v>
      </c>
      <c r="K145" s="16">
        <v>2219596</v>
      </c>
      <c r="L145" s="10"/>
      <c r="M145" s="15">
        <v>1.9640501405384114E-3</v>
      </c>
      <c r="N145" s="10"/>
      <c r="O145" s="16">
        <v>1975127</v>
      </c>
      <c r="Q145" s="16">
        <v>1505589</v>
      </c>
      <c r="R145" s="16">
        <v>1407551</v>
      </c>
      <c r="S145" s="16">
        <v>1315609</v>
      </c>
      <c r="T145" s="16">
        <v>1257002</v>
      </c>
      <c r="U145" s="16">
        <v>1407551</v>
      </c>
      <c r="V145" s="16">
        <v>1585726</v>
      </c>
      <c r="X145" s="16"/>
      <c r="Y145" s="16"/>
    </row>
    <row r="146" spans="1:25" x14ac:dyDescent="0.2">
      <c r="A146" s="12">
        <v>292</v>
      </c>
      <c r="C146" s="13" t="s">
        <v>164</v>
      </c>
      <c r="D146" s="10"/>
      <c r="E146" s="16">
        <v>1888744</v>
      </c>
      <c r="F146" s="10"/>
      <c r="G146" s="15">
        <v>1.5811537838077475E-3</v>
      </c>
      <c r="I146" s="16">
        <v>1073416</v>
      </c>
      <c r="K146" s="16">
        <v>1762340</v>
      </c>
      <c r="L146" s="10"/>
      <c r="M146" s="15">
        <v>1.559438800879288E-3</v>
      </c>
      <c r="N146" s="10"/>
      <c r="O146" s="16">
        <v>1568235</v>
      </c>
      <c r="Q146" s="16">
        <v>1148181</v>
      </c>
      <c r="R146" s="16">
        <v>1073416</v>
      </c>
      <c r="S146" s="16">
        <v>1003300</v>
      </c>
      <c r="T146" s="16">
        <v>958605</v>
      </c>
      <c r="U146" s="16">
        <v>1073416</v>
      </c>
      <c r="V146" s="16">
        <v>1209294</v>
      </c>
      <c r="X146" s="16"/>
      <c r="Y146" s="16"/>
    </row>
    <row r="147" spans="1:25" x14ac:dyDescent="0.2">
      <c r="A147" s="12">
        <v>293</v>
      </c>
      <c r="C147" s="13" t="s">
        <v>165</v>
      </c>
      <c r="D147" s="10"/>
      <c r="E147" s="16">
        <v>4340514</v>
      </c>
      <c r="F147" s="10"/>
      <c r="G147" s="15">
        <v>3.6336423225013558E-3</v>
      </c>
      <c r="I147" s="16">
        <v>2466809</v>
      </c>
      <c r="K147" s="16">
        <v>4444512</v>
      </c>
      <c r="L147" s="10"/>
      <c r="M147" s="15">
        <v>3.9328077804360144E-3</v>
      </c>
      <c r="N147" s="10"/>
      <c r="O147" s="16">
        <v>3954991</v>
      </c>
      <c r="Q147" s="16">
        <v>2638625</v>
      </c>
      <c r="R147" s="16">
        <v>2466809</v>
      </c>
      <c r="S147" s="16">
        <v>2305676</v>
      </c>
      <c r="T147" s="16">
        <v>2202964</v>
      </c>
      <c r="U147" s="16">
        <v>2466809</v>
      </c>
      <c r="V147" s="16">
        <v>2779070</v>
      </c>
      <c r="X147" s="16"/>
      <c r="Y147" s="16"/>
    </row>
    <row r="148" spans="1:25" x14ac:dyDescent="0.2">
      <c r="A148" s="12">
        <v>294</v>
      </c>
      <c r="C148" s="13" t="s">
        <v>166</v>
      </c>
      <c r="D148" s="10"/>
      <c r="E148" s="16">
        <v>1743724</v>
      </c>
      <c r="F148" s="10"/>
      <c r="G148" s="15">
        <v>1.4597509246972488E-3</v>
      </c>
      <c r="I148" s="16">
        <v>990995</v>
      </c>
      <c r="K148" s="16">
        <v>1657837</v>
      </c>
      <c r="L148" s="10"/>
      <c r="M148" s="15">
        <v>1.466967408861693E-3</v>
      </c>
      <c r="N148" s="10"/>
      <c r="O148" s="16">
        <v>1475241</v>
      </c>
      <c r="Q148" s="16">
        <v>1060019</v>
      </c>
      <c r="R148" s="16">
        <v>990995</v>
      </c>
      <c r="S148" s="16">
        <v>926263</v>
      </c>
      <c r="T148" s="16">
        <v>885000</v>
      </c>
      <c r="U148" s="16">
        <v>990995</v>
      </c>
      <c r="V148" s="16">
        <v>1116440</v>
      </c>
      <c r="X148" s="16"/>
      <c r="Y148" s="16"/>
    </row>
    <row r="149" spans="1:25" x14ac:dyDescent="0.2">
      <c r="A149" s="12">
        <v>295</v>
      </c>
      <c r="C149" s="13" t="s">
        <v>167</v>
      </c>
      <c r="D149" s="10"/>
      <c r="E149" s="16">
        <v>10195257</v>
      </c>
      <c r="F149" s="10"/>
      <c r="G149" s="15">
        <v>8.5349148335838124E-3</v>
      </c>
      <c r="I149" s="16">
        <v>5794186</v>
      </c>
      <c r="K149" s="16">
        <v>10874882</v>
      </c>
      <c r="L149" s="10"/>
      <c r="M149" s="15">
        <v>9.6228383545648132E-3</v>
      </c>
      <c r="N149" s="10"/>
      <c r="O149" s="16">
        <v>9677115</v>
      </c>
      <c r="Q149" s="16">
        <v>6197758</v>
      </c>
      <c r="R149" s="16">
        <v>5794186</v>
      </c>
      <c r="S149" s="16">
        <v>5415708</v>
      </c>
      <c r="T149" s="16">
        <v>5174450</v>
      </c>
      <c r="U149" s="16">
        <v>5794186</v>
      </c>
      <c r="V149" s="16">
        <v>6527643</v>
      </c>
      <c r="X149" s="16"/>
      <c r="Y149" s="16"/>
    </row>
    <row r="150" spans="1:25" x14ac:dyDescent="0.2">
      <c r="A150" s="12">
        <v>296</v>
      </c>
      <c r="C150" s="13" t="s">
        <v>168</v>
      </c>
      <c r="D150" s="10"/>
      <c r="E150" s="16">
        <v>1635109</v>
      </c>
      <c r="F150" s="10"/>
      <c r="G150" s="15">
        <v>1.3688243522087175E-3</v>
      </c>
      <c r="I150" s="16">
        <v>929270</v>
      </c>
      <c r="K150" s="16">
        <v>1560705</v>
      </c>
      <c r="L150" s="10"/>
      <c r="M150" s="15">
        <v>1.3810183810878203E-3</v>
      </c>
      <c r="N150" s="10"/>
      <c r="O150" s="16">
        <v>1388808</v>
      </c>
      <c r="Q150" s="16">
        <v>993995</v>
      </c>
      <c r="R150" s="16">
        <v>929270</v>
      </c>
      <c r="S150" s="16">
        <v>868570</v>
      </c>
      <c r="T150" s="16">
        <v>829877</v>
      </c>
      <c r="U150" s="16">
        <v>929270</v>
      </c>
      <c r="V150" s="16">
        <v>1046902</v>
      </c>
      <c r="X150" s="16"/>
      <c r="Y150" s="16"/>
    </row>
    <row r="151" spans="1:25" x14ac:dyDescent="0.2">
      <c r="A151" s="12">
        <v>297</v>
      </c>
      <c r="C151" s="13" t="s">
        <v>169</v>
      </c>
      <c r="D151" s="10"/>
      <c r="E151" s="16">
        <v>2820906</v>
      </c>
      <c r="F151" s="10"/>
      <c r="G151" s="15">
        <v>2.3615091275821275E-3</v>
      </c>
      <c r="I151" s="16">
        <v>1603184</v>
      </c>
      <c r="K151" s="16">
        <v>2634544</v>
      </c>
      <c r="L151" s="10"/>
      <c r="M151" s="15">
        <v>2.331224472135753E-3</v>
      </c>
      <c r="N151" s="10"/>
      <c r="O151" s="16">
        <v>2344375</v>
      </c>
      <c r="Q151" s="16">
        <v>1714848</v>
      </c>
      <c r="R151" s="16">
        <v>1603184</v>
      </c>
      <c r="S151" s="16">
        <v>1498463</v>
      </c>
      <c r="T151" s="16">
        <v>1431710</v>
      </c>
      <c r="U151" s="16">
        <v>1603184</v>
      </c>
      <c r="V151" s="16">
        <v>1806123</v>
      </c>
      <c r="X151" s="16"/>
      <c r="Y151" s="16"/>
    </row>
    <row r="152" spans="1:25" x14ac:dyDescent="0.2">
      <c r="A152" s="12">
        <v>298</v>
      </c>
      <c r="C152" s="13" t="s">
        <v>170</v>
      </c>
      <c r="D152" s="10"/>
      <c r="E152" s="16">
        <v>2989178</v>
      </c>
      <c r="F152" s="10"/>
      <c r="G152" s="15">
        <v>2.5023772968569987E-3</v>
      </c>
      <c r="I152" s="16">
        <v>1698814</v>
      </c>
      <c r="K152" s="16">
        <v>2786826</v>
      </c>
      <c r="L152" s="10"/>
      <c r="M152" s="15">
        <v>2.4659739866877122E-3</v>
      </c>
      <c r="N152" s="10"/>
      <c r="O152" s="16">
        <v>2479882</v>
      </c>
      <c r="Q152" s="16">
        <v>1817138</v>
      </c>
      <c r="R152" s="16">
        <v>1698814</v>
      </c>
      <c r="S152" s="16">
        <v>1587847</v>
      </c>
      <c r="T152" s="16">
        <v>1517112</v>
      </c>
      <c r="U152" s="16">
        <v>1698814</v>
      </c>
      <c r="V152" s="16">
        <v>1913858</v>
      </c>
      <c r="X152" s="16"/>
      <c r="Y152" s="16"/>
    </row>
    <row r="153" spans="1:25" x14ac:dyDescent="0.2">
      <c r="A153" s="12">
        <v>299</v>
      </c>
      <c r="C153" s="13" t="s">
        <v>171</v>
      </c>
      <c r="D153" s="10"/>
      <c r="E153" s="16">
        <v>1788372</v>
      </c>
      <c r="F153" s="10"/>
      <c r="G153" s="15">
        <v>1.4971278027386607E-3</v>
      </c>
      <c r="I153" s="16">
        <v>1016371</v>
      </c>
      <c r="K153" s="16">
        <v>1660230</v>
      </c>
      <c r="L153" s="10"/>
      <c r="M153" s="15">
        <v>1.4690848987050286E-3</v>
      </c>
      <c r="N153" s="10"/>
      <c r="O153" s="16">
        <v>1477371</v>
      </c>
      <c r="Q153" s="16">
        <v>1087162</v>
      </c>
      <c r="R153" s="16">
        <v>1016371</v>
      </c>
      <c r="S153" s="16">
        <v>949981</v>
      </c>
      <c r="T153" s="16">
        <v>907662</v>
      </c>
      <c r="U153" s="16">
        <v>1016371</v>
      </c>
      <c r="V153" s="16">
        <v>1145028</v>
      </c>
      <c r="X153" s="16"/>
      <c r="Y153" s="16"/>
    </row>
    <row r="154" spans="1:25" x14ac:dyDescent="0.2">
      <c r="A154" s="12">
        <v>301</v>
      </c>
      <c r="C154" s="13" t="s">
        <v>172</v>
      </c>
      <c r="D154" s="10"/>
      <c r="E154" s="16">
        <v>5912661</v>
      </c>
      <c r="F154" s="10"/>
      <c r="G154" s="15">
        <v>4.9497583116200504E-3</v>
      </c>
      <c r="I154" s="16">
        <v>3360295</v>
      </c>
      <c r="K154" s="16">
        <v>5585587</v>
      </c>
      <c r="L154" s="10"/>
      <c r="M154" s="15">
        <v>4.9425088765430846E-3</v>
      </c>
      <c r="N154" s="10"/>
      <c r="O154" s="16">
        <v>4970387</v>
      </c>
      <c r="Q154" s="16">
        <v>3594344</v>
      </c>
      <c r="R154" s="16">
        <v>3360295</v>
      </c>
      <c r="S154" s="16">
        <v>3140799</v>
      </c>
      <c r="T154" s="16">
        <v>3000884</v>
      </c>
      <c r="U154" s="16">
        <v>3360295</v>
      </c>
      <c r="V154" s="16">
        <v>3785658</v>
      </c>
      <c r="X154" s="16"/>
      <c r="Y154" s="16"/>
    </row>
    <row r="155" spans="1:25" x14ac:dyDescent="0.2">
      <c r="A155" s="12">
        <v>305</v>
      </c>
      <c r="C155" s="13" t="s">
        <v>173</v>
      </c>
      <c r="D155" s="10"/>
      <c r="E155" s="16">
        <v>0</v>
      </c>
      <c r="F155" s="10"/>
      <c r="G155" s="15">
        <v>0</v>
      </c>
      <c r="I155" s="16">
        <v>0</v>
      </c>
      <c r="K155" s="16">
        <v>0</v>
      </c>
      <c r="L155" s="10"/>
      <c r="M155" s="15">
        <v>0</v>
      </c>
      <c r="N155" s="10"/>
      <c r="O155" s="16">
        <v>0</v>
      </c>
      <c r="Q155" s="16">
        <v>0</v>
      </c>
      <c r="R155" s="16">
        <v>0</v>
      </c>
      <c r="S155" s="16">
        <v>0</v>
      </c>
      <c r="T155" s="16">
        <v>0</v>
      </c>
      <c r="U155" s="16">
        <v>0</v>
      </c>
      <c r="V155" s="16">
        <v>0</v>
      </c>
      <c r="X155" s="16"/>
      <c r="Y155" s="16"/>
    </row>
    <row r="156" spans="1:25" x14ac:dyDescent="0.2">
      <c r="A156" s="12">
        <v>310</v>
      </c>
      <c r="C156" s="13" t="s">
        <v>174</v>
      </c>
      <c r="D156" s="10"/>
      <c r="E156" s="16">
        <v>1465574</v>
      </c>
      <c r="F156" s="10"/>
      <c r="G156" s="15">
        <v>1.2268988680044811E-3</v>
      </c>
      <c r="I156" s="16">
        <v>832916</v>
      </c>
      <c r="K156" s="16">
        <v>1465662</v>
      </c>
      <c r="L156" s="10"/>
      <c r="M156" s="15">
        <v>1.2969178431939006E-3</v>
      </c>
      <c r="N156" s="10"/>
      <c r="O156" s="16">
        <v>1304233</v>
      </c>
      <c r="Q156" s="16">
        <v>890930</v>
      </c>
      <c r="R156" s="16">
        <v>832916</v>
      </c>
      <c r="S156" s="16">
        <v>778510</v>
      </c>
      <c r="T156" s="16">
        <v>743829</v>
      </c>
      <c r="U156" s="16">
        <v>832916</v>
      </c>
      <c r="V156" s="16">
        <v>938351</v>
      </c>
      <c r="X156" s="16"/>
      <c r="Y156" s="16"/>
    </row>
    <row r="157" spans="1:25" x14ac:dyDescent="0.2">
      <c r="A157" s="12">
        <v>311</v>
      </c>
      <c r="C157" s="13" t="s">
        <v>175</v>
      </c>
      <c r="D157" s="10"/>
      <c r="E157" s="16">
        <v>0</v>
      </c>
      <c r="F157" s="10"/>
      <c r="G157" s="15">
        <v>0</v>
      </c>
      <c r="I157" s="16">
        <v>0</v>
      </c>
      <c r="K157" s="16">
        <v>0</v>
      </c>
      <c r="L157" s="10"/>
      <c r="M157" s="15">
        <v>0</v>
      </c>
      <c r="N157" s="10"/>
      <c r="O157" s="16">
        <v>0</v>
      </c>
      <c r="Q157" s="16">
        <v>0</v>
      </c>
      <c r="R157" s="16">
        <v>0</v>
      </c>
      <c r="S157" s="16">
        <v>0</v>
      </c>
      <c r="T157" s="16">
        <v>0</v>
      </c>
      <c r="U157" s="16">
        <v>0</v>
      </c>
      <c r="V157" s="16">
        <v>0</v>
      </c>
      <c r="X157" s="16"/>
      <c r="Y157" s="16"/>
    </row>
    <row r="158" spans="1:25" x14ac:dyDescent="0.2">
      <c r="A158" s="12">
        <v>319</v>
      </c>
      <c r="C158" s="13" t="s">
        <v>176</v>
      </c>
      <c r="D158" s="10"/>
      <c r="E158" s="16">
        <v>0</v>
      </c>
      <c r="F158" s="10"/>
      <c r="G158" s="15">
        <v>0</v>
      </c>
      <c r="I158" s="16">
        <v>0</v>
      </c>
      <c r="K158" s="16">
        <v>0</v>
      </c>
      <c r="L158" s="10"/>
      <c r="M158" s="15">
        <v>0</v>
      </c>
      <c r="N158" s="10"/>
      <c r="O158" s="16">
        <v>0</v>
      </c>
      <c r="Q158" s="16">
        <v>0</v>
      </c>
      <c r="R158" s="16">
        <v>0</v>
      </c>
      <c r="S158" s="16">
        <v>0</v>
      </c>
      <c r="T158" s="16">
        <v>0</v>
      </c>
      <c r="U158" s="16">
        <v>0</v>
      </c>
      <c r="V158" s="16">
        <v>0</v>
      </c>
      <c r="X158" s="16"/>
      <c r="Y158" s="16"/>
    </row>
    <row r="159" spans="1:25" x14ac:dyDescent="0.2">
      <c r="A159" s="12">
        <v>320</v>
      </c>
      <c r="C159" s="13" t="s">
        <v>177</v>
      </c>
      <c r="D159" s="10"/>
      <c r="E159" s="16">
        <v>1002815</v>
      </c>
      <c r="F159" s="10"/>
      <c r="G159" s="15">
        <v>8.3950219389666695E-4</v>
      </c>
      <c r="I159" s="16">
        <v>569920</v>
      </c>
      <c r="K159" s="16">
        <v>887007</v>
      </c>
      <c r="L159" s="10"/>
      <c r="M159" s="15">
        <v>7.848843767102458E-4</v>
      </c>
      <c r="N159" s="10"/>
      <c r="O159" s="16">
        <v>789311</v>
      </c>
      <c r="Q159" s="16">
        <v>609616</v>
      </c>
      <c r="R159" s="16">
        <v>569920</v>
      </c>
      <c r="S159" s="16">
        <v>532693</v>
      </c>
      <c r="T159" s="16">
        <v>508962</v>
      </c>
      <c r="U159" s="16">
        <v>569920</v>
      </c>
      <c r="V159" s="16">
        <v>642063</v>
      </c>
      <c r="X159" s="16"/>
      <c r="Y159" s="16"/>
    </row>
    <row r="160" spans="1:25" x14ac:dyDescent="0.2">
      <c r="A160" s="12">
        <v>325</v>
      </c>
      <c r="C160" s="13" t="s">
        <v>178</v>
      </c>
      <c r="D160" s="10"/>
      <c r="E160" s="16">
        <v>0</v>
      </c>
      <c r="F160" s="10"/>
      <c r="G160" s="15">
        <v>0</v>
      </c>
      <c r="I160" s="16">
        <v>0</v>
      </c>
      <c r="K160" s="16">
        <v>0</v>
      </c>
      <c r="L160" s="10"/>
      <c r="M160" s="15">
        <v>0</v>
      </c>
      <c r="N160" s="10"/>
      <c r="O160" s="16">
        <v>0</v>
      </c>
      <c r="Q160" s="16">
        <v>0</v>
      </c>
      <c r="R160" s="16">
        <v>0</v>
      </c>
      <c r="S160" s="16">
        <v>0</v>
      </c>
      <c r="T160" s="16">
        <v>0</v>
      </c>
      <c r="U160" s="16">
        <v>0</v>
      </c>
      <c r="V160" s="16">
        <v>0</v>
      </c>
      <c r="X160" s="16"/>
      <c r="Y160" s="16"/>
    </row>
    <row r="161" spans="1:25" x14ac:dyDescent="0.2">
      <c r="A161" s="12">
        <v>326</v>
      </c>
      <c r="C161" s="13" t="s">
        <v>179</v>
      </c>
      <c r="D161" s="10"/>
      <c r="E161" s="16">
        <v>0</v>
      </c>
      <c r="F161" s="10"/>
      <c r="G161" s="15">
        <v>0</v>
      </c>
      <c r="I161" s="16">
        <v>0</v>
      </c>
      <c r="K161" s="16">
        <v>0</v>
      </c>
      <c r="L161" s="10"/>
      <c r="M161" s="15">
        <v>0</v>
      </c>
      <c r="N161" s="10"/>
      <c r="O161" s="16">
        <v>0</v>
      </c>
      <c r="Q161" s="16">
        <v>0</v>
      </c>
      <c r="R161" s="16">
        <v>0</v>
      </c>
      <c r="S161" s="16">
        <v>0</v>
      </c>
      <c r="T161" s="16">
        <v>0</v>
      </c>
      <c r="U161" s="16">
        <v>0</v>
      </c>
      <c r="V161" s="16">
        <v>0</v>
      </c>
      <c r="X161" s="16"/>
      <c r="Y161" s="16"/>
    </row>
    <row r="162" spans="1:25" x14ac:dyDescent="0.2">
      <c r="A162" s="12">
        <v>330</v>
      </c>
      <c r="C162" s="13" t="s">
        <v>180</v>
      </c>
      <c r="D162" s="10"/>
      <c r="E162" s="16">
        <v>8278</v>
      </c>
      <c r="F162" s="10"/>
      <c r="G162" s="15">
        <v>6.9298915164577803E-6</v>
      </c>
      <c r="I162" s="16">
        <v>4704</v>
      </c>
      <c r="K162" s="16">
        <v>3491</v>
      </c>
      <c r="L162" s="10"/>
      <c r="M162" s="15">
        <v>3.0890752373943701E-6</v>
      </c>
      <c r="N162" s="10"/>
      <c r="O162" s="16">
        <v>3106</v>
      </c>
      <c r="Q162" s="16">
        <v>5032</v>
      </c>
      <c r="R162" s="16">
        <v>4704</v>
      </c>
      <c r="S162" s="16">
        <v>4397</v>
      </c>
      <c r="T162" s="16">
        <v>4201</v>
      </c>
      <c r="U162" s="16">
        <v>4704</v>
      </c>
      <c r="V162" s="16">
        <v>5299</v>
      </c>
      <c r="X162" s="16"/>
      <c r="Y162" s="16"/>
    </row>
    <row r="163" spans="1:25" x14ac:dyDescent="0.2">
      <c r="A163" s="12">
        <v>350</v>
      </c>
      <c r="C163" s="13" t="s">
        <v>181</v>
      </c>
      <c r="D163" s="10"/>
      <c r="E163" s="16">
        <v>420932</v>
      </c>
      <c r="F163" s="10"/>
      <c r="G163" s="15">
        <v>3.523813838856736E-4</v>
      </c>
      <c r="I163" s="16">
        <v>239225</v>
      </c>
      <c r="K163" s="16">
        <v>359497</v>
      </c>
      <c r="L163" s="10"/>
      <c r="M163" s="15">
        <v>3.1810749946077453E-4</v>
      </c>
      <c r="N163" s="10"/>
      <c r="O163" s="16">
        <v>319904</v>
      </c>
      <c r="Q163" s="16">
        <v>255887</v>
      </c>
      <c r="R163" s="16">
        <v>239225</v>
      </c>
      <c r="S163" s="16">
        <v>223599</v>
      </c>
      <c r="T163" s="16">
        <v>213638</v>
      </c>
      <c r="U163" s="16">
        <v>239225</v>
      </c>
      <c r="V163" s="16">
        <v>269507</v>
      </c>
      <c r="X163" s="16"/>
      <c r="Y163" s="16"/>
    </row>
    <row r="164" spans="1:25" x14ac:dyDescent="0.2">
      <c r="A164" s="12">
        <v>360</v>
      </c>
      <c r="C164" s="13" t="s">
        <v>182</v>
      </c>
      <c r="D164" s="10"/>
      <c r="E164" s="16">
        <v>315489</v>
      </c>
      <c r="F164" s="10"/>
      <c r="G164" s="15">
        <v>2.6411023733217547E-4</v>
      </c>
      <c r="I164" s="16">
        <v>179301</v>
      </c>
      <c r="K164" s="16">
        <v>340565</v>
      </c>
      <c r="L164" s="10"/>
      <c r="M164" s="15">
        <v>3.0135517279381659E-4</v>
      </c>
      <c r="N164" s="10"/>
      <c r="O164" s="16">
        <v>303056</v>
      </c>
      <c r="Q164" s="16">
        <v>191790</v>
      </c>
      <c r="R164" s="16">
        <v>179301</v>
      </c>
      <c r="S164" s="16">
        <v>167589</v>
      </c>
      <c r="T164" s="16">
        <v>160123</v>
      </c>
      <c r="U164" s="16">
        <v>179301</v>
      </c>
      <c r="V164" s="16">
        <v>201998</v>
      </c>
      <c r="X164" s="16"/>
      <c r="Y164" s="16"/>
    </row>
    <row r="165" spans="1:25" x14ac:dyDescent="0.2">
      <c r="A165" s="12">
        <v>400</v>
      </c>
      <c r="C165" s="13" t="s">
        <v>183</v>
      </c>
      <c r="D165" s="10"/>
      <c r="E165" s="16">
        <v>103111</v>
      </c>
      <c r="F165" s="10"/>
      <c r="G165" s="15">
        <v>8.6318922946784017E-5</v>
      </c>
      <c r="I165" s="16">
        <v>58601</v>
      </c>
      <c r="K165" s="16">
        <v>67011</v>
      </c>
      <c r="L165" s="10"/>
      <c r="M165" s="15">
        <v>5.9295909691502188E-5</v>
      </c>
      <c r="N165" s="10"/>
      <c r="O165" s="16">
        <v>59630</v>
      </c>
      <c r="Q165" s="16">
        <v>62683</v>
      </c>
      <c r="R165" s="16">
        <v>58601</v>
      </c>
      <c r="S165" s="16">
        <v>54773</v>
      </c>
      <c r="T165" s="16">
        <v>52333</v>
      </c>
      <c r="U165" s="16">
        <v>58601</v>
      </c>
      <c r="V165" s="16">
        <v>66019</v>
      </c>
      <c r="X165" s="16"/>
      <c r="Y165" s="16"/>
    </row>
    <row r="166" spans="1:25" x14ac:dyDescent="0.2">
      <c r="A166" s="12">
        <v>402</v>
      </c>
      <c r="C166" s="13" t="s">
        <v>184</v>
      </c>
      <c r="D166" s="10"/>
      <c r="E166" s="16">
        <v>2064180</v>
      </c>
      <c r="F166" s="10"/>
      <c r="G166" s="15">
        <v>1.7280192643684248E-3</v>
      </c>
      <c r="I166" s="16">
        <v>1173120</v>
      </c>
      <c r="K166" s="16">
        <v>1920041</v>
      </c>
      <c r="L166" s="10"/>
      <c r="M166" s="15">
        <v>1.6989834167521981E-3</v>
      </c>
      <c r="N166" s="10"/>
      <c r="O166" s="16">
        <v>1708568</v>
      </c>
      <c r="Q166" s="16">
        <v>1254829</v>
      </c>
      <c r="R166" s="16">
        <v>1173120</v>
      </c>
      <c r="S166" s="16">
        <v>1096491</v>
      </c>
      <c r="T166" s="16">
        <v>1047645</v>
      </c>
      <c r="U166" s="16">
        <v>1173120</v>
      </c>
      <c r="V166" s="16">
        <v>1321619</v>
      </c>
      <c r="X166" s="16"/>
      <c r="Y166" s="16"/>
    </row>
    <row r="167" spans="1:25" x14ac:dyDescent="0.2">
      <c r="A167" s="12">
        <v>403</v>
      </c>
      <c r="C167" s="13" t="s">
        <v>185</v>
      </c>
      <c r="D167" s="10"/>
      <c r="E167" s="16">
        <v>6361062</v>
      </c>
      <c r="F167" s="10"/>
      <c r="G167" s="15">
        <v>5.325135248787383E-3</v>
      </c>
      <c r="I167" s="16">
        <v>3615129</v>
      </c>
      <c r="K167" s="16">
        <v>6058986</v>
      </c>
      <c r="L167" s="10"/>
      <c r="M167" s="15">
        <v>5.3614046451787925E-3</v>
      </c>
      <c r="N167" s="10"/>
      <c r="O167" s="16">
        <v>5391645</v>
      </c>
      <c r="Q167" s="16">
        <v>3866927</v>
      </c>
      <c r="R167" s="16">
        <v>3615129</v>
      </c>
      <c r="S167" s="16">
        <v>3378988</v>
      </c>
      <c r="T167" s="16">
        <v>3228461</v>
      </c>
      <c r="U167" s="16">
        <v>3615129</v>
      </c>
      <c r="V167" s="16">
        <v>4072750</v>
      </c>
      <c r="X167" s="16"/>
      <c r="Y167" s="16"/>
    </row>
    <row r="168" spans="1:25" x14ac:dyDescent="0.2">
      <c r="A168" s="12">
        <v>405</v>
      </c>
      <c r="C168" s="13" t="s">
        <v>186</v>
      </c>
      <c r="D168" s="10"/>
      <c r="E168" s="16">
        <v>36523</v>
      </c>
      <c r="F168" s="10"/>
      <c r="G168" s="15">
        <v>3.0575069806183557E-5</v>
      </c>
      <c r="I168" s="16">
        <v>20759</v>
      </c>
      <c r="K168" s="16">
        <v>34438</v>
      </c>
      <c r="L168" s="10"/>
      <c r="M168" s="15">
        <v>3.0473094536060533E-5</v>
      </c>
      <c r="N168" s="10"/>
      <c r="O168" s="16">
        <v>30644</v>
      </c>
      <c r="Q168" s="16">
        <v>22205</v>
      </c>
      <c r="R168" s="16">
        <v>20759</v>
      </c>
      <c r="S168" s="16">
        <v>19403</v>
      </c>
      <c r="T168" s="16">
        <v>18539</v>
      </c>
      <c r="U168" s="16">
        <v>20759</v>
      </c>
      <c r="V168" s="16">
        <v>23387</v>
      </c>
      <c r="X168" s="16"/>
      <c r="Y168" s="16"/>
    </row>
    <row r="169" spans="1:25" x14ac:dyDescent="0.2">
      <c r="A169" s="12">
        <v>407</v>
      </c>
      <c r="C169" s="13" t="s">
        <v>187</v>
      </c>
      <c r="D169" s="10"/>
      <c r="E169" s="16">
        <v>21714</v>
      </c>
      <c r="F169" s="10"/>
      <c r="G169" s="15">
        <v>1.8177780187045691E-5</v>
      </c>
      <c r="I169" s="16">
        <v>12340</v>
      </c>
      <c r="K169" s="16">
        <v>37532</v>
      </c>
      <c r="L169" s="10"/>
      <c r="M169" s="15">
        <v>3.3210877058116727E-5</v>
      </c>
      <c r="N169" s="10"/>
      <c r="O169" s="16">
        <v>33398</v>
      </c>
      <c r="Q169" s="16">
        <v>13199</v>
      </c>
      <c r="R169" s="16">
        <v>12340</v>
      </c>
      <c r="S169" s="16">
        <v>11534</v>
      </c>
      <c r="T169" s="16">
        <v>11020</v>
      </c>
      <c r="U169" s="16">
        <v>12340</v>
      </c>
      <c r="V169" s="16">
        <v>13902</v>
      </c>
      <c r="X169" s="16"/>
      <c r="Y169" s="16"/>
    </row>
    <row r="170" spans="1:25" x14ac:dyDescent="0.2">
      <c r="A170" s="12">
        <v>408</v>
      </c>
      <c r="C170" s="13" t="s">
        <v>188</v>
      </c>
      <c r="D170" s="10"/>
      <c r="E170" s="16">
        <v>0</v>
      </c>
      <c r="F170" s="10"/>
      <c r="G170" s="15">
        <v>0</v>
      </c>
      <c r="I170" s="16">
        <v>0</v>
      </c>
      <c r="K170" s="16">
        <v>0</v>
      </c>
      <c r="L170" s="10"/>
      <c r="M170" s="15">
        <v>0</v>
      </c>
      <c r="N170" s="10"/>
      <c r="O170" s="16">
        <v>0</v>
      </c>
      <c r="Q170" s="16">
        <v>0</v>
      </c>
      <c r="R170" s="16">
        <v>0</v>
      </c>
      <c r="S170" s="16">
        <v>0</v>
      </c>
      <c r="T170" s="16">
        <v>0</v>
      </c>
      <c r="U170" s="16">
        <v>0</v>
      </c>
      <c r="V170" s="16">
        <v>0</v>
      </c>
      <c r="X170" s="16"/>
      <c r="Y170" s="16"/>
    </row>
    <row r="171" spans="1:25" x14ac:dyDescent="0.2">
      <c r="A171" s="12">
        <v>409</v>
      </c>
      <c r="C171" s="13" t="s">
        <v>189</v>
      </c>
      <c r="D171" s="10"/>
      <c r="E171" s="16">
        <v>2547061</v>
      </c>
      <c r="F171" s="10"/>
      <c r="G171" s="15">
        <v>2.1322609828219943E-3</v>
      </c>
      <c r="I171" s="16">
        <v>1447552</v>
      </c>
      <c r="K171" s="16">
        <v>2524813</v>
      </c>
      <c r="L171" s="10"/>
      <c r="M171" s="15">
        <v>2.2341269886426217E-3</v>
      </c>
      <c r="N171" s="10"/>
      <c r="O171" s="16">
        <v>2246729</v>
      </c>
      <c r="Q171" s="16">
        <v>1548376</v>
      </c>
      <c r="R171" s="16">
        <v>1447552</v>
      </c>
      <c r="S171" s="16">
        <v>1352997</v>
      </c>
      <c r="T171" s="16">
        <v>1292724</v>
      </c>
      <c r="U171" s="16">
        <v>1447552</v>
      </c>
      <c r="V171" s="16">
        <v>1630790</v>
      </c>
      <c r="X171" s="16"/>
      <c r="Y171" s="16"/>
    </row>
    <row r="172" spans="1:25" x14ac:dyDescent="0.2">
      <c r="A172" s="12">
        <v>411</v>
      </c>
      <c r="C172" s="13" t="s">
        <v>190</v>
      </c>
      <c r="D172" s="10"/>
      <c r="E172" s="16">
        <v>3442273</v>
      </c>
      <c r="F172" s="10"/>
      <c r="G172" s="15">
        <v>2.8816837956066287E-3</v>
      </c>
      <c r="I172" s="16">
        <v>1956319</v>
      </c>
      <c r="K172" s="16">
        <v>3219094</v>
      </c>
      <c r="L172" s="10"/>
      <c r="M172" s="15">
        <v>2.8484742372514443E-3</v>
      </c>
      <c r="N172" s="10"/>
      <c r="O172" s="16">
        <v>2864541</v>
      </c>
      <c r="Q172" s="16">
        <v>2092579</v>
      </c>
      <c r="R172" s="16">
        <v>1956319</v>
      </c>
      <c r="S172" s="16">
        <v>1828532</v>
      </c>
      <c r="T172" s="16">
        <v>1747075</v>
      </c>
      <c r="U172" s="16">
        <v>1956319</v>
      </c>
      <c r="V172" s="16">
        <v>2203960</v>
      </c>
      <c r="X172" s="16"/>
      <c r="Y172" s="16"/>
    </row>
    <row r="173" spans="1:25" x14ac:dyDescent="0.2">
      <c r="A173" s="12">
        <v>413</v>
      </c>
      <c r="C173" s="13" t="s">
        <v>191</v>
      </c>
      <c r="D173" s="10"/>
      <c r="E173" s="16">
        <v>107852</v>
      </c>
      <c r="F173" s="10"/>
      <c r="G173" s="15">
        <v>9.0287830373641522E-5</v>
      </c>
      <c r="I173" s="16">
        <v>61295</v>
      </c>
      <c r="K173" s="16">
        <v>113945</v>
      </c>
      <c r="L173" s="10"/>
      <c r="M173" s="15">
        <v>1.0082631851185949E-4</v>
      </c>
      <c r="N173" s="10"/>
      <c r="O173" s="16">
        <v>101397</v>
      </c>
      <c r="Q173" s="16">
        <v>65564</v>
      </c>
      <c r="R173" s="16">
        <v>61295</v>
      </c>
      <c r="S173" s="16">
        <v>57291</v>
      </c>
      <c r="T173" s="16">
        <v>54739</v>
      </c>
      <c r="U173" s="16">
        <v>61295</v>
      </c>
      <c r="V173" s="16">
        <v>69054</v>
      </c>
      <c r="X173" s="16"/>
      <c r="Y173" s="16"/>
    </row>
    <row r="174" spans="1:25" x14ac:dyDescent="0.2">
      <c r="A174" s="12">
        <v>417</v>
      </c>
      <c r="C174" s="13" t="s">
        <v>192</v>
      </c>
      <c r="D174" s="10"/>
      <c r="E174" s="16">
        <v>47760</v>
      </c>
      <c r="F174" s="10"/>
      <c r="G174" s="15">
        <v>3.9982075238707847E-5</v>
      </c>
      <c r="I174" s="16">
        <v>27143</v>
      </c>
      <c r="K174" s="16">
        <v>54091</v>
      </c>
      <c r="L174" s="10"/>
      <c r="M174" s="15">
        <v>4.7863411247751042E-5</v>
      </c>
      <c r="N174" s="10"/>
      <c r="O174" s="16">
        <v>48133</v>
      </c>
      <c r="Q174" s="16">
        <v>29034</v>
      </c>
      <c r="R174" s="16">
        <v>27143</v>
      </c>
      <c r="S174" s="16">
        <v>25370</v>
      </c>
      <c r="T174" s="16">
        <v>24240</v>
      </c>
      <c r="U174" s="16">
        <v>27143</v>
      </c>
      <c r="V174" s="16">
        <v>30579</v>
      </c>
      <c r="X174" s="16"/>
      <c r="Y174" s="16"/>
    </row>
    <row r="175" spans="1:25" x14ac:dyDescent="0.2">
      <c r="A175" s="12">
        <v>423</v>
      </c>
      <c r="C175" s="13" t="s">
        <v>193</v>
      </c>
      <c r="D175" s="10"/>
      <c r="E175" s="16">
        <v>512022</v>
      </c>
      <c r="F175" s="10"/>
      <c r="G175" s="15">
        <v>4.2863697922683561E-4</v>
      </c>
      <c r="I175" s="16">
        <v>290993</v>
      </c>
      <c r="K175" s="16">
        <v>464095</v>
      </c>
      <c r="L175" s="10"/>
      <c r="M175" s="15">
        <v>4.1066295396692646E-4</v>
      </c>
      <c r="N175" s="10"/>
      <c r="O175" s="16">
        <v>412977</v>
      </c>
      <c r="Q175" s="16">
        <v>311261</v>
      </c>
      <c r="R175" s="16">
        <v>290993</v>
      </c>
      <c r="S175" s="16">
        <v>271985</v>
      </c>
      <c r="T175" s="16">
        <v>259869</v>
      </c>
      <c r="U175" s="16">
        <v>290993</v>
      </c>
      <c r="V175" s="16">
        <v>327828</v>
      </c>
      <c r="X175" s="16"/>
      <c r="Y175" s="16"/>
    </row>
    <row r="176" spans="1:25" x14ac:dyDescent="0.2">
      <c r="A176" s="12">
        <v>425</v>
      </c>
      <c r="C176" s="13" t="s">
        <v>194</v>
      </c>
      <c r="D176" s="10"/>
      <c r="E176" s="16">
        <v>1787963</v>
      </c>
      <c r="F176" s="10"/>
      <c r="G176" s="15">
        <v>1.4967854101764196E-3</v>
      </c>
      <c r="I176" s="16">
        <v>1016140</v>
      </c>
      <c r="K176" s="16">
        <v>1595266</v>
      </c>
      <c r="L176" s="10"/>
      <c r="M176" s="15">
        <v>1.4116003144248545E-3</v>
      </c>
      <c r="N176" s="10"/>
      <c r="O176" s="16">
        <v>1419564</v>
      </c>
      <c r="Q176" s="16">
        <v>1086915</v>
      </c>
      <c r="R176" s="16">
        <v>1016140</v>
      </c>
      <c r="S176" s="16">
        <v>949765</v>
      </c>
      <c r="T176" s="16">
        <v>907455</v>
      </c>
      <c r="U176" s="16">
        <v>1016140</v>
      </c>
      <c r="V176" s="16">
        <v>1144768</v>
      </c>
      <c r="X176" s="16"/>
      <c r="Y176" s="16"/>
    </row>
    <row r="177" spans="1:25" x14ac:dyDescent="0.2">
      <c r="A177" s="12">
        <v>440</v>
      </c>
      <c r="C177" s="13" t="s">
        <v>195</v>
      </c>
      <c r="D177" s="10"/>
      <c r="E177" s="16">
        <v>10643765</v>
      </c>
      <c r="F177" s="10"/>
      <c r="G177" s="15">
        <v>8.9103813453334426E-3</v>
      </c>
      <c r="I177" s="16">
        <v>6049084</v>
      </c>
      <c r="K177" s="16">
        <v>10162533</v>
      </c>
      <c r="L177" s="10"/>
      <c r="M177" s="15">
        <v>8.9925033055007503E-3</v>
      </c>
      <c r="N177" s="10"/>
      <c r="O177" s="16">
        <v>9043226</v>
      </c>
      <c r="Q177" s="16">
        <v>6470410</v>
      </c>
      <c r="R177" s="16">
        <v>6049084</v>
      </c>
      <c r="S177" s="16">
        <v>5653956</v>
      </c>
      <c r="T177" s="16">
        <v>5402085</v>
      </c>
      <c r="U177" s="16">
        <v>6049084</v>
      </c>
      <c r="V177" s="16">
        <v>6814807</v>
      </c>
      <c r="X177" s="16"/>
      <c r="Y177" s="16"/>
    </row>
    <row r="178" spans="1:25" x14ac:dyDescent="0.2">
      <c r="A178" s="12">
        <v>450</v>
      </c>
      <c r="C178" s="13" t="s">
        <v>196</v>
      </c>
      <c r="D178" s="10"/>
      <c r="E178" s="16">
        <v>0</v>
      </c>
      <c r="F178" s="10"/>
      <c r="G178" s="15">
        <v>0</v>
      </c>
      <c r="I178" s="16">
        <v>0</v>
      </c>
      <c r="K178" s="16">
        <v>0</v>
      </c>
      <c r="L178" s="10"/>
      <c r="M178" s="15">
        <v>0</v>
      </c>
      <c r="N178" s="10"/>
      <c r="O178" s="16">
        <v>0</v>
      </c>
      <c r="Q178" s="16">
        <v>0</v>
      </c>
      <c r="R178" s="16">
        <v>0</v>
      </c>
      <c r="S178" s="16">
        <v>0</v>
      </c>
      <c r="T178" s="16">
        <v>0</v>
      </c>
      <c r="U178" s="16">
        <v>0</v>
      </c>
      <c r="V178" s="16">
        <v>0</v>
      </c>
      <c r="X178" s="16"/>
      <c r="Y178" s="16"/>
    </row>
    <row r="179" spans="1:25" x14ac:dyDescent="0.2">
      <c r="A179" s="12">
        <v>451</v>
      </c>
      <c r="C179" s="13" t="s">
        <v>197</v>
      </c>
      <c r="D179" s="10"/>
      <c r="E179" s="16">
        <v>0</v>
      </c>
      <c r="F179" s="10"/>
      <c r="G179" s="15">
        <v>0</v>
      </c>
      <c r="I179" s="16">
        <v>0</v>
      </c>
      <c r="K179" s="16">
        <v>0</v>
      </c>
      <c r="L179" s="10"/>
      <c r="M179" s="15">
        <v>0</v>
      </c>
      <c r="N179" s="10"/>
      <c r="O179" s="16">
        <v>0</v>
      </c>
      <c r="Q179" s="16">
        <v>0</v>
      </c>
      <c r="R179" s="16">
        <v>0</v>
      </c>
      <c r="S179" s="16">
        <v>0</v>
      </c>
      <c r="T179" s="16">
        <v>0</v>
      </c>
      <c r="U179" s="16">
        <v>0</v>
      </c>
      <c r="V179" s="16">
        <v>0</v>
      </c>
      <c r="X179" s="16"/>
      <c r="Y179" s="16"/>
    </row>
    <row r="180" spans="1:25" x14ac:dyDescent="0.2">
      <c r="A180" s="12">
        <v>452</v>
      </c>
      <c r="C180" s="13" t="s">
        <v>198</v>
      </c>
      <c r="D180" s="10"/>
      <c r="E180" s="16">
        <v>0</v>
      </c>
      <c r="F180" s="10"/>
      <c r="G180" s="15">
        <v>0</v>
      </c>
      <c r="I180" s="16">
        <v>0</v>
      </c>
      <c r="K180" s="16">
        <v>0</v>
      </c>
      <c r="L180" s="10"/>
      <c r="M180" s="15">
        <v>0</v>
      </c>
      <c r="N180" s="10"/>
      <c r="O180" s="16">
        <v>0</v>
      </c>
      <c r="Q180" s="16">
        <v>0</v>
      </c>
      <c r="R180" s="16">
        <v>0</v>
      </c>
      <c r="S180" s="16">
        <v>0</v>
      </c>
      <c r="T180" s="16">
        <v>0</v>
      </c>
      <c r="U180" s="16">
        <v>0</v>
      </c>
      <c r="V180" s="16">
        <v>0</v>
      </c>
      <c r="X180" s="16"/>
      <c r="Y180" s="16"/>
    </row>
    <row r="181" spans="1:25" x14ac:dyDescent="0.2">
      <c r="A181" s="12">
        <v>453</v>
      </c>
      <c r="C181" s="13" t="s">
        <v>199</v>
      </c>
      <c r="D181" s="10"/>
      <c r="E181" s="16">
        <v>0</v>
      </c>
      <c r="F181" s="10"/>
      <c r="G181" s="15">
        <v>0</v>
      </c>
      <c r="I181" s="16">
        <v>0</v>
      </c>
      <c r="K181" s="16">
        <v>0</v>
      </c>
      <c r="L181" s="10"/>
      <c r="M181" s="15">
        <v>0</v>
      </c>
      <c r="N181" s="10"/>
      <c r="O181" s="16">
        <v>0</v>
      </c>
      <c r="Q181" s="16">
        <v>0</v>
      </c>
      <c r="R181" s="16">
        <v>0</v>
      </c>
      <c r="S181" s="16">
        <v>0</v>
      </c>
      <c r="T181" s="16">
        <v>0</v>
      </c>
      <c r="U181" s="16">
        <v>0</v>
      </c>
      <c r="V181" s="16">
        <v>0</v>
      </c>
      <c r="X181" s="16"/>
      <c r="Y181" s="16"/>
    </row>
    <row r="182" spans="1:25" x14ac:dyDescent="0.2">
      <c r="A182" s="12">
        <v>454</v>
      </c>
      <c r="C182" s="13" t="s">
        <v>200</v>
      </c>
      <c r="D182" s="10"/>
      <c r="E182" s="16">
        <v>50983</v>
      </c>
      <c r="F182" s="10"/>
      <c r="G182" s="15">
        <v>4.2680195600817469E-5</v>
      </c>
      <c r="I182" s="16">
        <v>28973</v>
      </c>
      <c r="K182" s="16">
        <v>42139</v>
      </c>
      <c r="L182" s="10"/>
      <c r="M182" s="15">
        <v>3.7287465318980623E-5</v>
      </c>
      <c r="N182" s="10"/>
      <c r="O182" s="16">
        <v>37497</v>
      </c>
      <c r="Q182" s="16">
        <v>30991</v>
      </c>
      <c r="R182" s="16">
        <v>28973</v>
      </c>
      <c r="S182" s="16">
        <v>27080</v>
      </c>
      <c r="T182" s="16">
        <v>25874</v>
      </c>
      <c r="U182" s="16">
        <v>28973</v>
      </c>
      <c r="V182" s="16">
        <v>32641</v>
      </c>
      <c r="X182" s="16"/>
      <c r="Y182" s="16"/>
    </row>
    <row r="183" spans="1:25" x14ac:dyDescent="0.2">
      <c r="A183" s="12">
        <v>501</v>
      </c>
      <c r="C183" s="13" t="s">
        <v>201</v>
      </c>
      <c r="D183" s="10"/>
      <c r="E183" s="16">
        <v>107189842</v>
      </c>
      <c r="F183" s="10"/>
      <c r="G183" s="15">
        <v>8.9733507698266463E-2</v>
      </c>
      <c r="I183" s="16">
        <v>60918294</v>
      </c>
      <c r="K183" s="16">
        <v>102341127</v>
      </c>
      <c r="L183" s="10"/>
      <c r="M183" s="15">
        <v>9.0558419129972034E-2</v>
      </c>
      <c r="N183" s="10"/>
      <c r="O183" s="16">
        <v>91069205</v>
      </c>
      <c r="Q183" s="16">
        <v>65161321</v>
      </c>
      <c r="R183" s="16">
        <v>60918294</v>
      </c>
      <c r="S183" s="16">
        <v>56939093</v>
      </c>
      <c r="T183" s="16">
        <v>54402583</v>
      </c>
      <c r="U183" s="16">
        <v>60918294</v>
      </c>
      <c r="V183" s="16">
        <v>68629639</v>
      </c>
      <c r="X183" s="17"/>
      <c r="Y183" s="17"/>
    </row>
    <row r="184" spans="1:25" x14ac:dyDescent="0.2">
      <c r="A184" s="12">
        <v>502</v>
      </c>
      <c r="C184" s="13" t="s">
        <v>202</v>
      </c>
      <c r="D184" s="10"/>
      <c r="E184" s="16">
        <v>0</v>
      </c>
      <c r="F184" s="10"/>
      <c r="G184" s="15">
        <v>0</v>
      </c>
      <c r="I184" s="16">
        <v>0</v>
      </c>
      <c r="K184" s="16">
        <v>0</v>
      </c>
      <c r="L184" s="10"/>
      <c r="M184" s="15">
        <v>0</v>
      </c>
      <c r="N184" s="10"/>
      <c r="O184" s="16">
        <v>0</v>
      </c>
      <c r="Q184" s="16">
        <v>0</v>
      </c>
      <c r="R184" s="16">
        <v>0</v>
      </c>
      <c r="S184" s="16">
        <v>0</v>
      </c>
      <c r="T184" s="16">
        <v>0</v>
      </c>
      <c r="U184" s="16">
        <v>0</v>
      </c>
      <c r="V184" s="16">
        <v>0</v>
      </c>
      <c r="X184" s="16"/>
      <c r="Y184" s="16"/>
    </row>
    <row r="185" spans="1:25" x14ac:dyDescent="0.2">
      <c r="A185" s="12">
        <v>505</v>
      </c>
      <c r="C185" s="13" t="s">
        <v>203</v>
      </c>
      <c r="D185" s="10"/>
      <c r="E185" s="16">
        <v>767927</v>
      </c>
      <c r="F185" s="10"/>
      <c r="G185" s="15">
        <v>6.4286673140358458E-4</v>
      </c>
      <c r="I185" s="16">
        <v>436428</v>
      </c>
      <c r="K185" s="16">
        <v>734551</v>
      </c>
      <c r="L185" s="10"/>
      <c r="M185" s="15">
        <v>6.4998089507398225E-4</v>
      </c>
      <c r="N185" s="10"/>
      <c r="O185" s="16">
        <v>653646</v>
      </c>
      <c r="Q185" s="16">
        <v>466826</v>
      </c>
      <c r="R185" s="16">
        <v>436428</v>
      </c>
      <c r="S185" s="16">
        <v>407920</v>
      </c>
      <c r="T185" s="16">
        <v>389748</v>
      </c>
      <c r="U185" s="16">
        <v>436428</v>
      </c>
      <c r="V185" s="16">
        <v>491673</v>
      </c>
      <c r="X185" s="16"/>
      <c r="Y185" s="16"/>
    </row>
    <row r="186" spans="1:25" x14ac:dyDescent="0.2">
      <c r="A186" s="12">
        <v>506</v>
      </c>
      <c r="C186" s="13" t="s">
        <v>204</v>
      </c>
      <c r="D186" s="10"/>
      <c r="E186" s="16">
        <v>287765</v>
      </c>
      <c r="F186" s="10"/>
      <c r="G186" s="15">
        <v>2.4090121191513324E-4</v>
      </c>
      <c r="I186" s="16">
        <v>163542</v>
      </c>
      <c r="K186" s="16">
        <v>286835</v>
      </c>
      <c r="L186" s="10"/>
      <c r="M186" s="15">
        <v>2.538111990025821E-4</v>
      </c>
      <c r="N186" s="10"/>
      <c r="O186" s="16">
        <v>255241</v>
      </c>
      <c r="Q186" s="16">
        <v>174933</v>
      </c>
      <c r="R186" s="16">
        <v>163542</v>
      </c>
      <c r="S186" s="16">
        <v>152859</v>
      </c>
      <c r="T186" s="16">
        <v>146050</v>
      </c>
      <c r="U186" s="16">
        <v>163542</v>
      </c>
      <c r="V186" s="16">
        <v>184244</v>
      </c>
      <c r="X186" s="16"/>
      <c r="Y186" s="16"/>
    </row>
    <row r="187" spans="1:25" x14ac:dyDescent="0.2">
      <c r="A187" s="12">
        <v>507</v>
      </c>
      <c r="C187" s="13" t="s">
        <v>205</v>
      </c>
      <c r="D187" s="10"/>
      <c r="E187" s="16">
        <v>0</v>
      </c>
      <c r="F187" s="10"/>
      <c r="G187" s="15">
        <v>0</v>
      </c>
      <c r="I187" s="16">
        <v>0</v>
      </c>
      <c r="K187" s="16">
        <v>0</v>
      </c>
      <c r="L187" s="10"/>
      <c r="M187" s="15">
        <v>0</v>
      </c>
      <c r="N187" s="10"/>
      <c r="O187" s="16">
        <v>0</v>
      </c>
      <c r="Q187" s="16">
        <v>0</v>
      </c>
      <c r="R187" s="16">
        <v>0</v>
      </c>
      <c r="S187" s="16">
        <v>0</v>
      </c>
      <c r="T187" s="16">
        <v>0</v>
      </c>
      <c r="U187" s="16">
        <v>0</v>
      </c>
      <c r="V187" s="16">
        <v>0</v>
      </c>
      <c r="X187" s="16"/>
      <c r="Y187" s="16"/>
    </row>
    <row r="188" spans="1:25" x14ac:dyDescent="0.2">
      <c r="A188" s="12">
        <v>601</v>
      </c>
      <c r="C188" s="13" t="s">
        <v>206</v>
      </c>
      <c r="D188" s="10"/>
      <c r="E188" s="16">
        <v>40275872</v>
      </c>
      <c r="F188" s="10"/>
      <c r="G188" s="15">
        <v>3.3716770196996794E-2</v>
      </c>
      <c r="I188" s="16">
        <v>22889659</v>
      </c>
      <c r="K188" s="16">
        <v>38166687</v>
      </c>
      <c r="L188" s="10"/>
      <c r="M188" s="15">
        <v>3.3772491465219601E-2</v>
      </c>
      <c r="N188" s="10"/>
      <c r="O188" s="16">
        <v>33962987</v>
      </c>
      <c r="Q188" s="16">
        <v>24483951</v>
      </c>
      <c r="R188" s="16">
        <v>22889659</v>
      </c>
      <c r="S188" s="16">
        <v>21394499</v>
      </c>
      <c r="T188" s="16">
        <v>20441422</v>
      </c>
      <c r="U188" s="16">
        <v>22889659</v>
      </c>
      <c r="V188" s="16">
        <v>25787147</v>
      </c>
      <c r="X188" s="16"/>
      <c r="Y188" s="16"/>
    </row>
    <row r="189" spans="1:25" x14ac:dyDescent="0.2">
      <c r="A189" s="12">
        <v>602</v>
      </c>
      <c r="C189" s="13" t="s">
        <v>207</v>
      </c>
      <c r="D189" s="10"/>
      <c r="E189" s="16">
        <v>5727146</v>
      </c>
      <c r="F189" s="10"/>
      <c r="G189" s="15">
        <v>4.7944552402651736E-3</v>
      </c>
      <c r="I189" s="16">
        <v>3254862</v>
      </c>
      <c r="K189" s="16">
        <v>5233428</v>
      </c>
      <c r="L189" s="10"/>
      <c r="M189" s="15">
        <v>4.6308945406721121E-3</v>
      </c>
      <c r="N189" s="10"/>
      <c r="O189" s="16">
        <v>4657016</v>
      </c>
      <c r="Q189" s="16">
        <v>3481567</v>
      </c>
      <c r="R189" s="16">
        <v>3254862</v>
      </c>
      <c r="S189" s="16">
        <v>3042253</v>
      </c>
      <c r="T189" s="16">
        <v>2906728</v>
      </c>
      <c r="U189" s="16">
        <v>3254862</v>
      </c>
      <c r="V189" s="16">
        <v>3666879</v>
      </c>
      <c r="X189" s="16"/>
      <c r="Y189" s="16"/>
    </row>
    <row r="190" spans="1:25" x14ac:dyDescent="0.2">
      <c r="A190" s="12">
        <v>606</v>
      </c>
      <c r="C190" s="13" t="s">
        <v>208</v>
      </c>
      <c r="D190" s="10"/>
      <c r="E190" s="16">
        <v>127499</v>
      </c>
      <c r="F190" s="10"/>
      <c r="G190" s="15">
        <v>1.0673523054564514E-4</v>
      </c>
      <c r="I190" s="16">
        <v>72462</v>
      </c>
      <c r="K190" s="16">
        <v>115949</v>
      </c>
      <c r="L190" s="10"/>
      <c r="M190" s="15">
        <v>1.0259959458626176E-4</v>
      </c>
      <c r="N190" s="10"/>
      <c r="O190" s="16">
        <v>103180</v>
      </c>
      <c r="Q190" s="16">
        <v>77509</v>
      </c>
      <c r="R190" s="16">
        <v>72462</v>
      </c>
      <c r="S190" s="16">
        <v>67729</v>
      </c>
      <c r="T190" s="16">
        <v>64712</v>
      </c>
      <c r="U190" s="16">
        <v>72462</v>
      </c>
      <c r="V190" s="16">
        <v>81635</v>
      </c>
      <c r="X190" s="16"/>
      <c r="Y190" s="16"/>
    </row>
    <row r="191" spans="1:25" x14ac:dyDescent="0.2">
      <c r="A191" s="12">
        <v>701</v>
      </c>
      <c r="C191" s="13" t="s">
        <v>209</v>
      </c>
      <c r="D191" s="10"/>
      <c r="E191" s="16">
        <v>4597429</v>
      </c>
      <c r="F191" s="10"/>
      <c r="G191" s="15">
        <v>3.8487175917633456E-3</v>
      </c>
      <c r="I191" s="16">
        <v>2612819</v>
      </c>
      <c r="K191" s="16">
        <v>4257775</v>
      </c>
      <c r="L191" s="10"/>
      <c r="M191" s="15">
        <v>3.7675701285868847E-3</v>
      </c>
      <c r="N191" s="10"/>
      <c r="O191" s="16">
        <v>3788823</v>
      </c>
      <c r="Q191" s="16">
        <v>2794805</v>
      </c>
      <c r="R191" s="16">
        <v>2612819</v>
      </c>
      <c r="S191" s="16">
        <v>2442149</v>
      </c>
      <c r="T191" s="16">
        <v>2333357</v>
      </c>
      <c r="U191" s="16">
        <v>2612819</v>
      </c>
      <c r="V191" s="16">
        <v>2943563</v>
      </c>
      <c r="X191" s="16"/>
      <c r="Y191" s="16"/>
    </row>
    <row r="192" spans="1:25" x14ac:dyDescent="0.2">
      <c r="A192" s="12">
        <v>702</v>
      </c>
      <c r="C192" s="13" t="s">
        <v>210</v>
      </c>
      <c r="D192" s="10"/>
      <c r="E192" s="16">
        <v>2973051</v>
      </c>
      <c r="F192" s="10"/>
      <c r="G192" s="15">
        <v>2.4888766492989029E-3</v>
      </c>
      <c r="I192" s="16">
        <v>1689650</v>
      </c>
      <c r="K192" s="16">
        <v>2925805</v>
      </c>
      <c r="L192" s="10"/>
      <c r="M192" s="15">
        <v>2.5889520982367905E-3</v>
      </c>
      <c r="N192" s="10"/>
      <c r="O192" s="16">
        <v>2603556</v>
      </c>
      <c r="Q192" s="16">
        <v>1807336</v>
      </c>
      <c r="R192" s="16">
        <v>1689650</v>
      </c>
      <c r="S192" s="16">
        <v>1579281</v>
      </c>
      <c r="T192" s="16">
        <v>1508928</v>
      </c>
      <c r="U192" s="16">
        <v>1689650</v>
      </c>
      <c r="V192" s="16">
        <v>1903534</v>
      </c>
      <c r="X192" s="16"/>
      <c r="Y192" s="16"/>
    </row>
    <row r="193" spans="1:25" x14ac:dyDescent="0.2">
      <c r="A193" s="12">
        <v>703</v>
      </c>
      <c r="C193" s="13" t="s">
        <v>211</v>
      </c>
      <c r="D193" s="10"/>
      <c r="E193" s="16">
        <v>9005843</v>
      </c>
      <c r="F193" s="10"/>
      <c r="G193" s="15">
        <v>7.5392021024704861E-3</v>
      </c>
      <c r="I193" s="16">
        <v>5118218</v>
      </c>
      <c r="K193" s="16">
        <v>8646160</v>
      </c>
      <c r="L193" s="10"/>
      <c r="M193" s="15">
        <v>7.6507129059151264E-3</v>
      </c>
      <c r="N193" s="10"/>
      <c r="O193" s="16">
        <v>7693867</v>
      </c>
      <c r="Q193" s="16">
        <v>5474708</v>
      </c>
      <c r="R193" s="16">
        <v>5118218</v>
      </c>
      <c r="S193" s="16">
        <v>4783894</v>
      </c>
      <c r="T193" s="16">
        <v>4570783</v>
      </c>
      <c r="U193" s="16">
        <v>5118218</v>
      </c>
      <c r="V193" s="16">
        <v>5766108</v>
      </c>
      <c r="X193" s="16"/>
      <c r="Y193" s="16"/>
    </row>
    <row r="194" spans="1:25" x14ac:dyDescent="0.2">
      <c r="A194" s="12">
        <v>704</v>
      </c>
      <c r="C194" s="13" t="s">
        <v>212</v>
      </c>
      <c r="D194" s="10"/>
      <c r="E194" s="16">
        <v>7160112</v>
      </c>
      <c r="F194" s="10"/>
      <c r="G194" s="15">
        <v>5.9940564636008151E-3</v>
      </c>
      <c r="I194" s="16">
        <v>4069249</v>
      </c>
      <c r="K194" s="16">
        <v>7506889</v>
      </c>
      <c r="L194" s="10"/>
      <c r="M194" s="15">
        <v>6.6426081122223394E-3</v>
      </c>
      <c r="N194" s="10"/>
      <c r="O194" s="16">
        <v>6680078</v>
      </c>
      <c r="Q194" s="16">
        <v>4352677</v>
      </c>
      <c r="R194" s="16">
        <v>4069249</v>
      </c>
      <c r="S194" s="16">
        <v>3803444</v>
      </c>
      <c r="T194" s="16">
        <v>3634009</v>
      </c>
      <c r="U194" s="16">
        <v>4069249</v>
      </c>
      <c r="V194" s="16">
        <v>4584355</v>
      </c>
      <c r="X194" s="16"/>
      <c r="Y194" s="16"/>
    </row>
    <row r="195" spans="1:25" x14ac:dyDescent="0.2">
      <c r="A195" s="12">
        <v>705</v>
      </c>
      <c r="C195" s="13" t="s">
        <v>213</v>
      </c>
      <c r="D195" s="10"/>
      <c r="E195" s="16">
        <v>6243282</v>
      </c>
      <c r="F195" s="10"/>
      <c r="G195" s="15">
        <v>5.2265362366095145E-3</v>
      </c>
      <c r="I195" s="16">
        <v>3548193</v>
      </c>
      <c r="K195" s="16">
        <v>5972583</v>
      </c>
      <c r="L195" s="10"/>
      <c r="M195" s="15">
        <v>5.2849493694020564E-3</v>
      </c>
      <c r="N195" s="10"/>
      <c r="O195" s="16">
        <v>5314760</v>
      </c>
      <c r="Q195" s="16">
        <v>3795329</v>
      </c>
      <c r="R195" s="16">
        <v>3548193</v>
      </c>
      <c r="S195" s="16">
        <v>3316424</v>
      </c>
      <c r="T195" s="16">
        <v>3168685</v>
      </c>
      <c r="U195" s="16">
        <v>3548193</v>
      </c>
      <c r="V195" s="16">
        <v>3997341</v>
      </c>
      <c r="X195" s="16"/>
      <c r="Y195" s="16"/>
    </row>
    <row r="196" spans="1:25" x14ac:dyDescent="0.2">
      <c r="A196" s="12">
        <v>706</v>
      </c>
      <c r="C196" s="13" t="s">
        <v>214</v>
      </c>
      <c r="D196" s="10"/>
      <c r="E196" s="16">
        <v>8341696</v>
      </c>
      <c r="F196" s="10"/>
      <c r="G196" s="15">
        <v>6.9832143444394533E-3</v>
      </c>
      <c r="I196" s="16">
        <v>4740767</v>
      </c>
      <c r="K196" s="16">
        <v>7779667</v>
      </c>
      <c r="L196" s="10"/>
      <c r="M196" s="15">
        <v>6.8839807175233884E-3</v>
      </c>
      <c r="N196" s="10"/>
      <c r="O196" s="16">
        <v>6922809</v>
      </c>
      <c r="Q196" s="16">
        <v>5070967</v>
      </c>
      <c r="R196" s="16">
        <v>4740767</v>
      </c>
      <c r="S196" s="16">
        <v>4431098</v>
      </c>
      <c r="T196" s="16">
        <v>4233703</v>
      </c>
      <c r="U196" s="16">
        <v>4740767</v>
      </c>
      <c r="V196" s="16">
        <v>5340877</v>
      </c>
      <c r="X196" s="16"/>
      <c r="Y196" s="16"/>
    </row>
    <row r="197" spans="1:25" x14ac:dyDescent="0.2">
      <c r="A197" s="12">
        <v>707</v>
      </c>
      <c r="C197" s="13" t="s">
        <v>215</v>
      </c>
      <c r="D197" s="10"/>
      <c r="E197" s="16">
        <v>4166046</v>
      </c>
      <c r="F197" s="10"/>
      <c r="G197" s="15">
        <v>3.4875871989095033E-3</v>
      </c>
      <c r="I197" s="16">
        <v>2367657</v>
      </c>
      <c r="K197" s="16">
        <v>5790344</v>
      </c>
      <c r="L197" s="10"/>
      <c r="M197" s="15">
        <v>5.1236918551690255E-3</v>
      </c>
      <c r="N197" s="10"/>
      <c r="O197" s="16">
        <v>5152592</v>
      </c>
      <c r="Q197" s="16">
        <v>2532567</v>
      </c>
      <c r="R197" s="16">
        <v>2367657</v>
      </c>
      <c r="S197" s="16">
        <v>2213001</v>
      </c>
      <c r="T197" s="16">
        <v>2114417</v>
      </c>
      <c r="U197" s="16">
        <v>2367657</v>
      </c>
      <c r="V197" s="16">
        <v>2667367</v>
      </c>
      <c r="X197" s="16"/>
      <c r="Y197" s="16"/>
    </row>
    <row r="198" spans="1:25" x14ac:dyDescent="0.2">
      <c r="A198" s="12">
        <v>708</v>
      </c>
      <c r="C198" s="13" t="s">
        <v>216</v>
      </c>
      <c r="D198" s="10"/>
      <c r="E198" s="16">
        <v>1714199</v>
      </c>
      <c r="F198" s="10"/>
      <c r="G198" s="15">
        <v>1.4350342000024655E-3</v>
      </c>
      <c r="I198" s="16">
        <v>974216</v>
      </c>
      <c r="K198" s="16">
        <v>1447321</v>
      </c>
      <c r="L198" s="10"/>
      <c r="M198" s="15">
        <v>1.2806884736925974E-3</v>
      </c>
      <c r="N198" s="10"/>
      <c r="O198" s="16">
        <v>1287913</v>
      </c>
      <c r="Q198" s="16">
        <v>1042071</v>
      </c>
      <c r="R198" s="16">
        <v>974216</v>
      </c>
      <c r="S198" s="16">
        <v>910580</v>
      </c>
      <c r="T198" s="16">
        <v>870016</v>
      </c>
      <c r="U198" s="16">
        <v>974216</v>
      </c>
      <c r="V198" s="16">
        <v>1097537</v>
      </c>
      <c r="X198" s="16"/>
      <c r="Y198" s="16"/>
    </row>
    <row r="199" spans="1:25" x14ac:dyDescent="0.2">
      <c r="A199" s="12">
        <v>709</v>
      </c>
      <c r="C199" s="13" t="s">
        <v>217</v>
      </c>
      <c r="D199" s="10"/>
      <c r="E199" s="16">
        <v>0</v>
      </c>
      <c r="F199" s="10"/>
      <c r="G199" s="15">
        <v>0</v>
      </c>
      <c r="I199" s="16">
        <v>0</v>
      </c>
      <c r="K199" s="16">
        <v>0</v>
      </c>
      <c r="L199" s="10"/>
      <c r="M199" s="15">
        <v>0</v>
      </c>
      <c r="N199" s="10"/>
      <c r="O199" s="16">
        <v>0</v>
      </c>
      <c r="Q199" s="16">
        <v>0</v>
      </c>
      <c r="R199" s="16">
        <v>0</v>
      </c>
      <c r="S199" s="16">
        <v>0</v>
      </c>
      <c r="T199" s="16">
        <v>0</v>
      </c>
      <c r="U199" s="16">
        <v>0</v>
      </c>
      <c r="V199" s="16">
        <v>0</v>
      </c>
      <c r="X199" s="16"/>
      <c r="Y199" s="16"/>
    </row>
    <row r="200" spans="1:25" x14ac:dyDescent="0.2">
      <c r="A200" s="12">
        <v>711</v>
      </c>
      <c r="C200" s="13" t="s">
        <v>218</v>
      </c>
      <c r="D200" s="10"/>
      <c r="E200" s="16">
        <v>2734190</v>
      </c>
      <c r="F200" s="10"/>
      <c r="G200" s="15">
        <v>2.2889152072219977E-3</v>
      </c>
      <c r="I200" s="16">
        <v>1553899</v>
      </c>
      <c r="K200" s="16">
        <v>2478639</v>
      </c>
      <c r="L200" s="10"/>
      <c r="M200" s="15">
        <v>2.1932690797307202E-3</v>
      </c>
      <c r="N200" s="10"/>
      <c r="O200" s="16">
        <v>2205641</v>
      </c>
      <c r="Q200" s="16">
        <v>1662130</v>
      </c>
      <c r="R200" s="16">
        <v>1553899</v>
      </c>
      <c r="S200" s="16">
        <v>1452398</v>
      </c>
      <c r="T200" s="16">
        <v>1387697</v>
      </c>
      <c r="U200" s="16">
        <v>1553899</v>
      </c>
      <c r="V200" s="16">
        <v>1750599</v>
      </c>
      <c r="X200" s="16"/>
      <c r="Y200" s="16"/>
    </row>
    <row r="201" spans="1:25" x14ac:dyDescent="0.2">
      <c r="A201" s="12">
        <v>716</v>
      </c>
      <c r="C201" s="13" t="s">
        <v>219</v>
      </c>
      <c r="D201" s="10"/>
      <c r="E201" s="16">
        <v>3491826</v>
      </c>
      <c r="F201" s="10"/>
      <c r="G201" s="15">
        <v>2.9231668729580457E-3</v>
      </c>
      <c r="I201" s="16">
        <v>1984481</v>
      </c>
      <c r="K201" s="16">
        <v>3022906</v>
      </c>
      <c r="L201" s="10"/>
      <c r="M201" s="15">
        <v>2.6748736950933448E-3</v>
      </c>
      <c r="N201" s="10"/>
      <c r="O201" s="16">
        <v>2689960</v>
      </c>
      <c r="Q201" s="16">
        <v>2122702</v>
      </c>
      <c r="R201" s="16">
        <v>1984481</v>
      </c>
      <c r="S201" s="16">
        <v>1854854</v>
      </c>
      <c r="T201" s="16">
        <v>1772224</v>
      </c>
      <c r="U201" s="16">
        <v>1984481</v>
      </c>
      <c r="V201" s="16">
        <v>2235687</v>
      </c>
      <c r="X201" s="16"/>
      <c r="Y201" s="16"/>
    </row>
    <row r="202" spans="1:25" x14ac:dyDescent="0.2">
      <c r="A202" s="12">
        <v>717</v>
      </c>
      <c r="C202" s="13" t="s">
        <v>220</v>
      </c>
      <c r="D202" s="10"/>
      <c r="E202" s="16">
        <v>0</v>
      </c>
      <c r="F202" s="10"/>
      <c r="G202" s="15">
        <v>0</v>
      </c>
      <c r="I202" s="16">
        <v>0</v>
      </c>
      <c r="K202" s="16">
        <v>0</v>
      </c>
      <c r="L202" s="10"/>
      <c r="M202" s="15">
        <v>0</v>
      </c>
      <c r="N202" s="10"/>
      <c r="O202" s="16">
        <v>0</v>
      </c>
      <c r="Q202" s="16">
        <v>0</v>
      </c>
      <c r="R202" s="16">
        <v>0</v>
      </c>
      <c r="S202" s="16">
        <v>0</v>
      </c>
      <c r="T202" s="16">
        <v>0</v>
      </c>
      <c r="U202" s="16">
        <v>0</v>
      </c>
      <c r="V202" s="16">
        <v>0</v>
      </c>
      <c r="X202" s="16"/>
      <c r="Y202" s="16"/>
    </row>
    <row r="203" spans="1:25" x14ac:dyDescent="0.2">
      <c r="A203" s="12">
        <v>718</v>
      </c>
      <c r="C203" s="13" t="s">
        <v>221</v>
      </c>
      <c r="D203" s="10"/>
      <c r="E203" s="16">
        <v>3551882</v>
      </c>
      <c r="F203" s="10"/>
      <c r="G203" s="15">
        <v>2.9734424908503371E-3</v>
      </c>
      <c r="I203" s="16">
        <v>2018612</v>
      </c>
      <c r="K203" s="16">
        <v>3413890</v>
      </c>
      <c r="L203" s="10"/>
      <c r="M203" s="15">
        <v>3.0208430427351093E-3</v>
      </c>
      <c r="N203" s="10"/>
      <c r="O203" s="16">
        <v>3037882</v>
      </c>
      <c r="Q203" s="16">
        <v>2159211</v>
      </c>
      <c r="R203" s="16">
        <v>2018612</v>
      </c>
      <c r="S203" s="16">
        <v>1886756</v>
      </c>
      <c r="T203" s="16">
        <v>1802705</v>
      </c>
      <c r="U203" s="16">
        <v>2018612</v>
      </c>
      <c r="V203" s="16">
        <v>2274138</v>
      </c>
      <c r="X203" s="16"/>
      <c r="Y203" s="16"/>
    </row>
    <row r="204" spans="1:25" x14ac:dyDescent="0.2">
      <c r="A204" s="12">
        <v>719</v>
      </c>
      <c r="C204" s="13" t="s">
        <v>222</v>
      </c>
      <c r="D204" s="10"/>
      <c r="E204" s="16">
        <v>0</v>
      </c>
      <c r="F204" s="10"/>
      <c r="G204" s="15">
        <v>0</v>
      </c>
      <c r="I204" s="16">
        <v>0</v>
      </c>
      <c r="K204" s="16">
        <v>0</v>
      </c>
      <c r="L204" s="10"/>
      <c r="M204" s="15">
        <v>0</v>
      </c>
      <c r="N204" s="10"/>
      <c r="O204" s="16">
        <v>0</v>
      </c>
      <c r="Q204" s="16">
        <v>0</v>
      </c>
      <c r="R204" s="16">
        <v>0</v>
      </c>
      <c r="S204" s="16">
        <v>0</v>
      </c>
      <c r="T204" s="16">
        <v>0</v>
      </c>
      <c r="U204" s="16">
        <v>0</v>
      </c>
      <c r="V204" s="16">
        <v>0</v>
      </c>
      <c r="X204" s="16"/>
      <c r="Y204" s="16"/>
    </row>
    <row r="205" spans="1:25" x14ac:dyDescent="0.2">
      <c r="A205" s="12">
        <v>720</v>
      </c>
      <c r="C205" s="13" t="s">
        <v>223</v>
      </c>
      <c r="D205" s="10"/>
      <c r="E205" s="16">
        <v>5927801</v>
      </c>
      <c r="F205" s="10"/>
      <c r="G205" s="15">
        <v>4.9624326964423709E-3</v>
      </c>
      <c r="I205" s="16">
        <v>3368898</v>
      </c>
      <c r="K205" s="16">
        <v>5325979</v>
      </c>
      <c r="L205" s="10"/>
      <c r="M205" s="15">
        <v>4.7127899867609371E-3</v>
      </c>
      <c r="N205" s="10"/>
      <c r="O205" s="16">
        <v>4739371</v>
      </c>
      <c r="Q205" s="16">
        <v>3603546</v>
      </c>
      <c r="R205" s="16">
        <v>3368898</v>
      </c>
      <c r="S205" s="16">
        <v>3148840</v>
      </c>
      <c r="T205" s="16">
        <v>3008567</v>
      </c>
      <c r="U205" s="16">
        <v>3368898</v>
      </c>
      <c r="V205" s="16">
        <v>3795350</v>
      </c>
      <c r="X205" s="16"/>
      <c r="Y205" s="16"/>
    </row>
    <row r="206" spans="1:25" x14ac:dyDescent="0.2">
      <c r="A206" s="12">
        <v>721</v>
      </c>
      <c r="C206" s="13" t="s">
        <v>224</v>
      </c>
      <c r="D206" s="10"/>
      <c r="E206" s="16">
        <v>0</v>
      </c>
      <c r="F206" s="10"/>
      <c r="G206" s="15">
        <v>0</v>
      </c>
      <c r="I206" s="16">
        <v>0</v>
      </c>
      <c r="K206" s="16">
        <v>0</v>
      </c>
      <c r="L206" s="10"/>
      <c r="M206" s="15">
        <v>0</v>
      </c>
      <c r="N206" s="10"/>
      <c r="O206" s="16">
        <v>0</v>
      </c>
      <c r="Q206" s="16">
        <v>0</v>
      </c>
      <c r="R206" s="16">
        <v>0</v>
      </c>
      <c r="S206" s="16">
        <v>0</v>
      </c>
      <c r="T206" s="16">
        <v>0</v>
      </c>
      <c r="U206" s="16">
        <v>0</v>
      </c>
      <c r="V206" s="16">
        <v>0</v>
      </c>
      <c r="X206" s="16"/>
      <c r="Y206" s="16"/>
    </row>
    <row r="207" spans="1:25" x14ac:dyDescent="0.2">
      <c r="A207" s="12">
        <v>722</v>
      </c>
      <c r="C207" s="13" t="s">
        <v>225</v>
      </c>
      <c r="D207" s="10"/>
      <c r="E207" s="16">
        <v>0</v>
      </c>
      <c r="F207" s="10"/>
      <c r="G207" s="15">
        <v>0</v>
      </c>
      <c r="I207" s="16">
        <v>0</v>
      </c>
      <c r="K207" s="16">
        <v>0</v>
      </c>
      <c r="L207" s="10"/>
      <c r="M207" s="15">
        <v>0</v>
      </c>
      <c r="N207" s="10"/>
      <c r="O207" s="16">
        <v>0</v>
      </c>
      <c r="Q207" s="16">
        <v>0</v>
      </c>
      <c r="R207" s="16">
        <v>0</v>
      </c>
      <c r="S207" s="16">
        <v>0</v>
      </c>
      <c r="T207" s="16">
        <v>0</v>
      </c>
      <c r="U207" s="16">
        <v>0</v>
      </c>
      <c r="V207" s="16">
        <v>0</v>
      </c>
      <c r="X207" s="16"/>
      <c r="Y207" s="16"/>
    </row>
    <row r="208" spans="1:25" x14ac:dyDescent="0.2">
      <c r="A208" s="12">
        <v>723</v>
      </c>
      <c r="C208" s="13" t="s">
        <v>226</v>
      </c>
      <c r="D208" s="10"/>
      <c r="E208" s="16">
        <v>3256157</v>
      </c>
      <c r="F208" s="10"/>
      <c r="G208" s="15">
        <v>2.7258775997287526E-3</v>
      </c>
      <c r="I208" s="16">
        <v>1850547</v>
      </c>
      <c r="K208" s="16">
        <v>3074135</v>
      </c>
      <c r="L208" s="10"/>
      <c r="M208" s="15">
        <v>2.7202046132647787E-3</v>
      </c>
      <c r="N208" s="10"/>
      <c r="O208" s="16">
        <v>2735549</v>
      </c>
      <c r="Q208" s="16">
        <v>1979440</v>
      </c>
      <c r="R208" s="16">
        <v>1850547</v>
      </c>
      <c r="S208" s="16">
        <v>1729669</v>
      </c>
      <c r="T208" s="16">
        <v>1652616</v>
      </c>
      <c r="U208" s="16">
        <v>1850547</v>
      </c>
      <c r="V208" s="16">
        <v>2084799</v>
      </c>
      <c r="X208" s="16"/>
      <c r="Y208" s="16"/>
    </row>
    <row r="209" spans="1:25" x14ac:dyDescent="0.2">
      <c r="A209" s="12">
        <v>724</v>
      </c>
      <c r="C209" s="13" t="s">
        <v>227</v>
      </c>
      <c r="D209" s="10"/>
      <c r="E209" s="16">
        <v>3132062</v>
      </c>
      <c r="F209" s="10"/>
      <c r="G209" s="15">
        <v>2.6219920129040572E-3</v>
      </c>
      <c r="I209" s="16">
        <v>1780018</v>
      </c>
      <c r="K209" s="16">
        <v>2865589</v>
      </c>
      <c r="L209" s="10"/>
      <c r="M209" s="15">
        <v>2.5356688686478646E-3</v>
      </c>
      <c r="N209" s="10"/>
      <c r="O209" s="16">
        <v>2549970</v>
      </c>
      <c r="Q209" s="16">
        <v>1903998</v>
      </c>
      <c r="R209" s="16">
        <v>1780018</v>
      </c>
      <c r="S209" s="16">
        <v>1663747</v>
      </c>
      <c r="T209" s="16">
        <v>1589630</v>
      </c>
      <c r="U209" s="16">
        <v>1780018</v>
      </c>
      <c r="V209" s="16">
        <v>2005342</v>
      </c>
      <c r="X209" s="16"/>
      <c r="Y209" s="16"/>
    </row>
    <row r="210" spans="1:25" x14ac:dyDescent="0.2">
      <c r="A210" s="12">
        <v>725</v>
      </c>
      <c r="C210" s="13" t="s">
        <v>228</v>
      </c>
      <c r="D210" s="10"/>
      <c r="E210" s="16">
        <v>0</v>
      </c>
      <c r="F210" s="10"/>
      <c r="G210" s="15">
        <v>0</v>
      </c>
      <c r="I210" s="16">
        <v>0</v>
      </c>
      <c r="K210" s="16">
        <v>5118</v>
      </c>
      <c r="L210" s="10"/>
      <c r="M210" s="15">
        <v>4.5287559624704631E-6</v>
      </c>
      <c r="N210" s="10"/>
      <c r="O210" s="16">
        <v>4554</v>
      </c>
      <c r="Q210" s="16">
        <v>0</v>
      </c>
      <c r="R210" s="16">
        <v>0</v>
      </c>
      <c r="S210" s="16">
        <v>0</v>
      </c>
      <c r="T210" s="16">
        <v>0</v>
      </c>
      <c r="U210" s="16">
        <v>0</v>
      </c>
      <c r="V210" s="16">
        <v>0</v>
      </c>
      <c r="X210" s="16"/>
      <c r="Y210" s="16"/>
    </row>
    <row r="211" spans="1:25" x14ac:dyDescent="0.2">
      <c r="A211" s="12">
        <v>726</v>
      </c>
      <c r="C211" s="13" t="s">
        <v>229</v>
      </c>
      <c r="D211" s="10"/>
      <c r="E211" s="16">
        <v>0</v>
      </c>
      <c r="F211" s="10"/>
      <c r="G211" s="15">
        <v>0</v>
      </c>
      <c r="I211" s="16">
        <v>0</v>
      </c>
      <c r="K211" s="16">
        <v>0</v>
      </c>
      <c r="L211" s="10"/>
      <c r="M211" s="15">
        <v>0</v>
      </c>
      <c r="N211" s="10"/>
      <c r="O211" s="16">
        <v>0</v>
      </c>
      <c r="Q211" s="16">
        <v>0</v>
      </c>
      <c r="R211" s="16">
        <v>0</v>
      </c>
      <c r="S211" s="16">
        <v>0</v>
      </c>
      <c r="T211" s="16">
        <v>0</v>
      </c>
      <c r="U211" s="16">
        <v>0</v>
      </c>
      <c r="V211" s="16">
        <v>0</v>
      </c>
      <c r="X211" s="16"/>
      <c r="Y211" s="16"/>
    </row>
    <row r="212" spans="1:25" x14ac:dyDescent="0.2">
      <c r="A212" s="12">
        <v>728</v>
      </c>
      <c r="C212" s="13" t="s">
        <v>230</v>
      </c>
      <c r="D212" s="10"/>
      <c r="E212" s="16">
        <v>3876989</v>
      </c>
      <c r="F212" s="10"/>
      <c r="G212" s="15">
        <v>3.2456043948417652E-3</v>
      </c>
      <c r="I212" s="16">
        <v>2203376</v>
      </c>
      <c r="K212" s="16">
        <v>3635018</v>
      </c>
      <c r="L212" s="10"/>
      <c r="M212" s="15">
        <v>3.2165122003101716E-3</v>
      </c>
      <c r="N212" s="10"/>
      <c r="O212" s="16">
        <v>3234655</v>
      </c>
      <c r="Q212" s="16">
        <v>2356844</v>
      </c>
      <c r="R212" s="16">
        <v>2203376</v>
      </c>
      <c r="S212" s="16">
        <v>2059451</v>
      </c>
      <c r="T212" s="16">
        <v>1967707</v>
      </c>
      <c r="U212" s="16">
        <v>2203376</v>
      </c>
      <c r="V212" s="16">
        <v>2482290</v>
      </c>
      <c r="X212" s="16"/>
      <c r="Y212" s="16"/>
    </row>
    <row r="213" spans="1:25" x14ac:dyDescent="0.2">
      <c r="A213" s="12">
        <v>729</v>
      </c>
      <c r="C213" s="13" t="s">
        <v>231</v>
      </c>
      <c r="D213" s="10"/>
      <c r="E213" s="16">
        <v>4089187</v>
      </c>
      <c r="F213" s="10"/>
      <c r="G213" s="15">
        <v>3.4232450230139455E-3</v>
      </c>
      <c r="I213" s="16">
        <v>2323972</v>
      </c>
      <c r="K213" s="16">
        <v>3876002</v>
      </c>
      <c r="L213" s="10"/>
      <c r="M213" s="15">
        <v>3.429751302861946E-3</v>
      </c>
      <c r="N213" s="10"/>
      <c r="O213" s="16">
        <v>3449096</v>
      </c>
      <c r="Q213" s="16">
        <v>2485839</v>
      </c>
      <c r="R213" s="16">
        <v>2323972</v>
      </c>
      <c r="S213" s="16">
        <v>2172169</v>
      </c>
      <c r="T213" s="16">
        <v>2075404</v>
      </c>
      <c r="U213" s="16">
        <v>2323972</v>
      </c>
      <c r="V213" s="16">
        <v>2618152</v>
      </c>
      <c r="X213" s="16"/>
      <c r="Y213" s="16"/>
    </row>
    <row r="214" spans="1:25" x14ac:dyDescent="0.2">
      <c r="A214" s="12">
        <v>730</v>
      </c>
      <c r="C214" s="13" t="s">
        <v>232</v>
      </c>
      <c r="D214" s="10"/>
      <c r="E214" s="16">
        <v>0</v>
      </c>
      <c r="F214" s="10"/>
      <c r="G214" s="15">
        <v>0</v>
      </c>
      <c r="I214" s="16">
        <v>0</v>
      </c>
      <c r="K214" s="16">
        <v>0</v>
      </c>
      <c r="L214" s="10"/>
      <c r="M214" s="15">
        <v>0</v>
      </c>
      <c r="N214" s="10"/>
      <c r="O214" s="16">
        <v>0</v>
      </c>
      <c r="Q214" s="16">
        <v>0</v>
      </c>
      <c r="R214" s="16">
        <v>0</v>
      </c>
      <c r="S214" s="16">
        <v>0</v>
      </c>
      <c r="T214" s="16">
        <v>0</v>
      </c>
      <c r="U214" s="16">
        <v>0</v>
      </c>
      <c r="V214" s="16">
        <v>0</v>
      </c>
      <c r="X214" s="16"/>
      <c r="Y214" s="16"/>
    </row>
    <row r="215" spans="1:25" x14ac:dyDescent="0.2">
      <c r="A215" s="12">
        <v>731</v>
      </c>
      <c r="C215" s="13" t="s">
        <v>233</v>
      </c>
      <c r="D215" s="10"/>
      <c r="E215" s="16">
        <v>0</v>
      </c>
      <c r="F215" s="10"/>
      <c r="G215" s="15">
        <v>0</v>
      </c>
      <c r="I215" s="16">
        <v>0</v>
      </c>
      <c r="K215" s="16">
        <v>0</v>
      </c>
      <c r="L215" s="10"/>
      <c r="M215" s="15">
        <v>0</v>
      </c>
      <c r="N215" s="10"/>
      <c r="O215" s="16">
        <v>0</v>
      </c>
      <c r="Q215" s="16">
        <v>0</v>
      </c>
      <c r="R215" s="16">
        <v>0</v>
      </c>
      <c r="S215" s="16">
        <v>0</v>
      </c>
      <c r="T215" s="16">
        <v>0</v>
      </c>
      <c r="U215" s="16">
        <v>0</v>
      </c>
      <c r="V215" s="16">
        <v>0</v>
      </c>
      <c r="X215" s="16"/>
      <c r="Y215" s="16"/>
    </row>
    <row r="216" spans="1:25" x14ac:dyDescent="0.2">
      <c r="A216" s="12">
        <v>733</v>
      </c>
      <c r="C216" s="13" t="s">
        <v>234</v>
      </c>
      <c r="D216" s="10"/>
      <c r="E216" s="16">
        <v>3764714</v>
      </c>
      <c r="F216" s="10"/>
      <c r="G216" s="15">
        <v>3.1516138693512726E-3</v>
      </c>
      <c r="I216" s="16">
        <v>2139570</v>
      </c>
      <c r="K216" s="16">
        <v>3768697</v>
      </c>
      <c r="L216" s="10"/>
      <c r="M216" s="15">
        <v>3.3348005098660701E-3</v>
      </c>
      <c r="N216" s="10"/>
      <c r="O216" s="16">
        <v>3353610</v>
      </c>
      <c r="Q216" s="16">
        <v>2288594</v>
      </c>
      <c r="R216" s="16">
        <v>2139570</v>
      </c>
      <c r="S216" s="16">
        <v>1999813</v>
      </c>
      <c r="T216" s="16">
        <v>1910725</v>
      </c>
      <c r="U216" s="16">
        <v>2139570</v>
      </c>
      <c r="V216" s="16">
        <v>2410407</v>
      </c>
      <c r="X216" s="16"/>
      <c r="Y216" s="16"/>
    </row>
    <row r="217" spans="1:25" x14ac:dyDescent="0.2">
      <c r="A217" s="12">
        <v>734</v>
      </c>
      <c r="C217" s="13" t="s">
        <v>235</v>
      </c>
      <c r="D217" s="10"/>
      <c r="E217" s="16">
        <v>3548520</v>
      </c>
      <c r="F217" s="10"/>
      <c r="G217" s="15">
        <v>2.9706280072458037E-3</v>
      </c>
      <c r="I217" s="16">
        <v>2016701</v>
      </c>
      <c r="K217" s="16">
        <v>3330235</v>
      </c>
      <c r="L217" s="10"/>
      <c r="M217" s="15">
        <v>2.9468193850484218E-3</v>
      </c>
      <c r="N217" s="10"/>
      <c r="O217" s="16">
        <v>2963441</v>
      </c>
      <c r="Q217" s="16">
        <v>2157167</v>
      </c>
      <c r="R217" s="16">
        <v>2016701</v>
      </c>
      <c r="S217" s="16">
        <v>1884969</v>
      </c>
      <c r="T217" s="16">
        <v>1800998</v>
      </c>
      <c r="U217" s="16">
        <v>2016701</v>
      </c>
      <c r="V217" s="16">
        <v>2271985</v>
      </c>
      <c r="X217" s="16"/>
      <c r="Y217" s="16"/>
    </row>
    <row r="218" spans="1:25" x14ac:dyDescent="0.2">
      <c r="A218" s="12">
        <v>735</v>
      </c>
      <c r="C218" s="13" t="s">
        <v>236</v>
      </c>
      <c r="D218" s="10"/>
      <c r="E218" s="16">
        <v>6253323</v>
      </c>
      <c r="F218" s="10"/>
      <c r="G218" s="15">
        <v>5.2349420158698135E-3</v>
      </c>
      <c r="I218" s="16">
        <v>3553898</v>
      </c>
      <c r="K218" s="16">
        <v>5965868</v>
      </c>
      <c r="L218" s="10"/>
      <c r="M218" s="15">
        <v>5.2790074787635276E-3</v>
      </c>
      <c r="N218" s="10"/>
      <c r="O218" s="16">
        <v>5308783</v>
      </c>
      <c r="Q218" s="16">
        <v>3801431</v>
      </c>
      <c r="R218" s="16">
        <v>3553898</v>
      </c>
      <c r="S218" s="16">
        <v>3321756</v>
      </c>
      <c r="T218" s="16">
        <v>3173779</v>
      </c>
      <c r="U218" s="16">
        <v>3553898</v>
      </c>
      <c r="V218" s="16">
        <v>4003768</v>
      </c>
      <c r="X218" s="16"/>
      <c r="Y218" s="16"/>
    </row>
    <row r="219" spans="1:25" x14ac:dyDescent="0.2">
      <c r="A219" s="12">
        <v>736</v>
      </c>
      <c r="C219" s="13" t="s">
        <v>237</v>
      </c>
      <c r="D219" s="10"/>
      <c r="E219" s="16">
        <v>0</v>
      </c>
      <c r="F219" s="10"/>
      <c r="G219" s="15">
        <v>0</v>
      </c>
      <c r="I219" s="16">
        <v>0</v>
      </c>
      <c r="K219" s="16">
        <v>0</v>
      </c>
      <c r="L219" s="10"/>
      <c r="M219" s="15">
        <v>0</v>
      </c>
      <c r="N219" s="10"/>
      <c r="O219" s="16">
        <v>0</v>
      </c>
      <c r="Q219" s="16">
        <v>0</v>
      </c>
      <c r="R219" s="16">
        <v>0</v>
      </c>
      <c r="S219" s="16">
        <v>0</v>
      </c>
      <c r="T219" s="16">
        <v>0</v>
      </c>
      <c r="U219" s="16">
        <v>0</v>
      </c>
      <c r="V219" s="16">
        <v>0</v>
      </c>
      <c r="X219" s="16"/>
      <c r="Y219" s="16"/>
    </row>
    <row r="220" spans="1:25" x14ac:dyDescent="0.2">
      <c r="A220" s="12">
        <v>737</v>
      </c>
      <c r="C220" s="13" t="s">
        <v>238</v>
      </c>
      <c r="D220" s="10"/>
      <c r="E220" s="16">
        <v>3089199</v>
      </c>
      <c r="F220" s="10"/>
      <c r="G220" s="15">
        <v>2.5861094398103236E-3</v>
      </c>
      <c r="I220" s="16">
        <v>1755659</v>
      </c>
      <c r="K220" s="16">
        <v>3131169</v>
      </c>
      <c r="L220" s="10"/>
      <c r="M220" s="15">
        <v>2.7706721919211951E-3</v>
      </c>
      <c r="N220" s="10"/>
      <c r="O220" s="16">
        <v>2786302</v>
      </c>
      <c r="Q220" s="16">
        <v>1877943</v>
      </c>
      <c r="R220" s="16">
        <v>1755659</v>
      </c>
      <c r="S220" s="16">
        <v>1640979</v>
      </c>
      <c r="T220" s="16">
        <v>1567877</v>
      </c>
      <c r="U220" s="16">
        <v>1755659</v>
      </c>
      <c r="V220" s="16">
        <v>1977899</v>
      </c>
      <c r="X220" s="16"/>
      <c r="Y220" s="16"/>
    </row>
    <row r="221" spans="1:25" x14ac:dyDescent="0.2">
      <c r="A221" s="12">
        <v>738</v>
      </c>
      <c r="C221" s="13" t="s">
        <v>239</v>
      </c>
      <c r="D221" s="10"/>
      <c r="E221" s="16">
        <v>1581191</v>
      </c>
      <c r="F221" s="10"/>
      <c r="G221" s="15">
        <v>1.3236871341869283E-3</v>
      </c>
      <c r="I221" s="16">
        <v>898623</v>
      </c>
      <c r="K221" s="16">
        <v>3215481</v>
      </c>
      <c r="L221" s="10"/>
      <c r="M221" s="15">
        <v>2.845277208081377E-3</v>
      </c>
      <c r="N221" s="10"/>
      <c r="O221" s="16">
        <v>2861325</v>
      </c>
      <c r="Q221" s="16">
        <v>961213</v>
      </c>
      <c r="R221" s="16">
        <v>898623</v>
      </c>
      <c r="S221" s="16">
        <v>839925</v>
      </c>
      <c r="T221" s="16">
        <v>802508</v>
      </c>
      <c r="U221" s="16">
        <v>898623</v>
      </c>
      <c r="V221" s="16">
        <v>1012375</v>
      </c>
      <c r="X221" s="16"/>
      <c r="Y221" s="16"/>
    </row>
    <row r="222" spans="1:25" x14ac:dyDescent="0.2">
      <c r="A222" s="12">
        <v>739</v>
      </c>
      <c r="C222" s="13" t="s">
        <v>240</v>
      </c>
      <c r="D222" s="10"/>
      <c r="E222" s="16">
        <v>2354451</v>
      </c>
      <c r="F222" s="10"/>
      <c r="G222" s="15">
        <v>1.9710183632297095E-3</v>
      </c>
      <c r="I222" s="16">
        <v>1338084</v>
      </c>
      <c r="K222" s="16">
        <v>2167716</v>
      </c>
      <c r="L222" s="10"/>
      <c r="M222" s="15">
        <v>1.9181431731032869E-3</v>
      </c>
      <c r="N222" s="10"/>
      <c r="O222" s="16">
        <v>1928961</v>
      </c>
      <c r="Q222" s="16">
        <v>1431283</v>
      </c>
      <c r="R222" s="16">
        <v>1338084</v>
      </c>
      <c r="S222" s="16">
        <v>1250680</v>
      </c>
      <c r="T222" s="16">
        <v>1194965</v>
      </c>
      <c r="U222" s="16">
        <v>1338084</v>
      </c>
      <c r="V222" s="16">
        <v>1507465</v>
      </c>
      <c r="X222" s="16"/>
      <c r="Y222" s="16"/>
    </row>
    <row r="223" spans="1:25" x14ac:dyDescent="0.2">
      <c r="A223" s="12">
        <v>740</v>
      </c>
      <c r="C223" s="13" t="s">
        <v>241</v>
      </c>
      <c r="D223" s="10"/>
      <c r="E223" s="16">
        <v>0</v>
      </c>
      <c r="F223" s="10"/>
      <c r="G223" s="15">
        <v>0</v>
      </c>
      <c r="I223" s="16">
        <v>0</v>
      </c>
      <c r="K223" s="16">
        <v>0</v>
      </c>
      <c r="L223" s="10"/>
      <c r="M223" s="15">
        <v>0</v>
      </c>
      <c r="N223" s="10"/>
      <c r="O223" s="16">
        <v>0</v>
      </c>
      <c r="Q223" s="16">
        <v>0</v>
      </c>
      <c r="R223" s="16">
        <v>0</v>
      </c>
      <c r="S223" s="16">
        <v>0</v>
      </c>
      <c r="T223" s="16">
        <v>0</v>
      </c>
      <c r="U223" s="16">
        <v>0</v>
      </c>
      <c r="V223" s="16">
        <v>0</v>
      </c>
      <c r="X223" s="16"/>
      <c r="Y223" s="16"/>
    </row>
    <row r="224" spans="1:25" x14ac:dyDescent="0.2">
      <c r="A224" s="12">
        <v>741</v>
      </c>
      <c r="C224" s="13" t="s">
        <v>242</v>
      </c>
      <c r="D224" s="10"/>
      <c r="E224" s="16">
        <v>6171736</v>
      </c>
      <c r="F224" s="10"/>
      <c r="G224" s="15">
        <v>5.166641815440574E-3</v>
      </c>
      <c r="I224" s="16">
        <v>3507532</v>
      </c>
      <c r="K224" s="16">
        <v>6135479</v>
      </c>
      <c r="L224" s="10"/>
      <c r="M224" s="15">
        <v>5.4290908760965834E-3</v>
      </c>
      <c r="N224" s="10"/>
      <c r="O224" s="16">
        <v>5459714</v>
      </c>
      <c r="Q224" s="16">
        <v>3751836</v>
      </c>
      <c r="R224" s="16">
        <v>3507532</v>
      </c>
      <c r="S224" s="16">
        <v>3278419</v>
      </c>
      <c r="T224" s="16">
        <v>3132373</v>
      </c>
      <c r="U224" s="16">
        <v>3507532</v>
      </c>
      <c r="V224" s="16">
        <v>3951533</v>
      </c>
      <c r="X224" s="16"/>
      <c r="Y224" s="16"/>
    </row>
    <row r="225" spans="1:25" x14ac:dyDescent="0.2">
      <c r="A225" s="12">
        <v>742</v>
      </c>
      <c r="C225" s="13" t="s">
        <v>243</v>
      </c>
      <c r="D225" s="10"/>
      <c r="E225" s="16">
        <v>1588141</v>
      </c>
      <c r="F225" s="10"/>
      <c r="G225" s="15">
        <v>1.329505296308139E-3</v>
      </c>
      <c r="I225" s="16">
        <v>902576</v>
      </c>
      <c r="K225" s="16">
        <v>1462161</v>
      </c>
      <c r="L225" s="10"/>
      <c r="M225" s="15">
        <v>1.2938199192735003E-3</v>
      </c>
      <c r="N225" s="10"/>
      <c r="O225" s="16">
        <v>1301118</v>
      </c>
      <c r="Q225" s="16">
        <v>965442</v>
      </c>
      <c r="R225" s="16">
        <v>902576</v>
      </c>
      <c r="S225" s="16">
        <v>843619</v>
      </c>
      <c r="T225" s="16">
        <v>806038</v>
      </c>
      <c r="U225" s="16">
        <v>902576</v>
      </c>
      <c r="V225" s="16">
        <v>1016829</v>
      </c>
      <c r="X225" s="16"/>
      <c r="Y225" s="16"/>
    </row>
    <row r="226" spans="1:25" x14ac:dyDescent="0.2">
      <c r="A226" s="12">
        <v>743</v>
      </c>
      <c r="C226" s="13" t="s">
        <v>244</v>
      </c>
      <c r="D226" s="10"/>
      <c r="E226" s="16">
        <v>4007737</v>
      </c>
      <c r="F226" s="10"/>
      <c r="G226" s="15">
        <v>3.3550595115358728E-3</v>
      </c>
      <c r="I226" s="16">
        <v>2277685</v>
      </c>
      <c r="K226" s="16">
        <v>3601037</v>
      </c>
      <c r="L226" s="10"/>
      <c r="M226" s="15">
        <v>3.1864434905874853E-3</v>
      </c>
      <c r="N226" s="10"/>
      <c r="O226" s="16">
        <v>3204417</v>
      </c>
      <c r="Q226" s="16">
        <v>2436328</v>
      </c>
      <c r="R226" s="16">
        <v>2277685</v>
      </c>
      <c r="S226" s="16">
        <v>2128906</v>
      </c>
      <c r="T226" s="16">
        <v>2034068</v>
      </c>
      <c r="U226" s="16">
        <v>2277685</v>
      </c>
      <c r="V226" s="16">
        <v>2566006</v>
      </c>
      <c r="X226" s="16"/>
      <c r="Y226" s="16"/>
    </row>
    <row r="227" spans="1:25" x14ac:dyDescent="0.2">
      <c r="A227" s="12">
        <v>744</v>
      </c>
      <c r="C227" s="13" t="s">
        <v>245</v>
      </c>
      <c r="D227" s="10"/>
      <c r="E227" s="16">
        <v>0</v>
      </c>
      <c r="F227" s="10"/>
      <c r="G227" s="15">
        <v>0</v>
      </c>
      <c r="I227" s="16">
        <v>0</v>
      </c>
      <c r="K227" s="16">
        <v>0</v>
      </c>
      <c r="L227" s="10"/>
      <c r="M227" s="15">
        <v>0</v>
      </c>
      <c r="N227" s="10"/>
      <c r="O227" s="16">
        <v>0</v>
      </c>
      <c r="Q227" s="16">
        <v>0</v>
      </c>
      <c r="R227" s="16">
        <v>0</v>
      </c>
      <c r="S227" s="16">
        <v>0</v>
      </c>
      <c r="T227" s="16">
        <v>0</v>
      </c>
      <c r="U227" s="16">
        <v>0</v>
      </c>
      <c r="V227" s="16">
        <v>0</v>
      </c>
      <c r="X227" s="16"/>
      <c r="Y227" s="16"/>
    </row>
    <row r="228" spans="1:25" x14ac:dyDescent="0.2">
      <c r="A228" s="12">
        <v>745</v>
      </c>
      <c r="C228" s="13" t="s">
        <v>246</v>
      </c>
      <c r="D228" s="10"/>
      <c r="E228" s="16">
        <v>5093225</v>
      </c>
      <c r="F228" s="10"/>
      <c r="G228" s="15">
        <v>4.26377104601482E-3</v>
      </c>
      <c r="I228" s="16">
        <v>2894591</v>
      </c>
      <c r="K228" s="16">
        <v>4917613</v>
      </c>
      <c r="L228" s="10"/>
      <c r="M228" s="15">
        <v>4.3514398583181443E-3</v>
      </c>
      <c r="N228" s="10"/>
      <c r="O228" s="16">
        <v>4375985</v>
      </c>
      <c r="Q228" s="16">
        <v>3096203</v>
      </c>
      <c r="R228" s="16">
        <v>2894591</v>
      </c>
      <c r="S228" s="16">
        <v>2705515</v>
      </c>
      <c r="T228" s="16">
        <v>2584991</v>
      </c>
      <c r="U228" s="16">
        <v>2894591</v>
      </c>
      <c r="V228" s="16">
        <v>3261003</v>
      </c>
      <c r="X228" s="16"/>
      <c r="Y228" s="16"/>
    </row>
    <row r="229" spans="1:25" x14ac:dyDescent="0.2">
      <c r="A229" s="12">
        <v>747</v>
      </c>
      <c r="C229" s="13" t="s">
        <v>247</v>
      </c>
      <c r="D229" s="10"/>
      <c r="E229" s="16">
        <v>3193143</v>
      </c>
      <c r="F229" s="10"/>
      <c r="G229" s="15">
        <v>2.6731257050660239E-3</v>
      </c>
      <c r="I229" s="16">
        <v>1814732</v>
      </c>
      <c r="K229" s="16">
        <v>3060587</v>
      </c>
      <c r="L229" s="10"/>
      <c r="M229" s="15">
        <v>2.7082164175282505E-3</v>
      </c>
      <c r="N229" s="10"/>
      <c r="O229" s="16">
        <v>2723493</v>
      </c>
      <c r="Q229" s="16">
        <v>1941130</v>
      </c>
      <c r="R229" s="16">
        <v>1814732</v>
      </c>
      <c r="S229" s="16">
        <v>1696193</v>
      </c>
      <c r="T229" s="16">
        <v>1620632</v>
      </c>
      <c r="U229" s="16">
        <v>1814732</v>
      </c>
      <c r="V229" s="16">
        <v>2044450</v>
      </c>
      <c r="X229" s="16"/>
      <c r="Y229" s="16"/>
    </row>
    <row r="230" spans="1:25" x14ac:dyDescent="0.2">
      <c r="A230" s="12">
        <v>748</v>
      </c>
      <c r="C230" s="13" t="s">
        <v>248</v>
      </c>
      <c r="D230" s="10"/>
      <c r="E230" s="16">
        <v>1747155</v>
      </c>
      <c r="F230" s="10"/>
      <c r="G230" s="15">
        <v>1.4626231713501803E-3</v>
      </c>
      <c r="I230" s="16">
        <v>992945</v>
      </c>
      <c r="K230" s="16">
        <v>1727808</v>
      </c>
      <c r="L230" s="10"/>
      <c r="M230" s="15">
        <v>1.5288825287229711E-3</v>
      </c>
      <c r="N230" s="10"/>
      <c r="O230" s="16">
        <v>1537506</v>
      </c>
      <c r="Q230" s="16">
        <v>1062105</v>
      </c>
      <c r="R230" s="16">
        <v>992945</v>
      </c>
      <c r="S230" s="16">
        <v>928085</v>
      </c>
      <c r="T230" s="16">
        <v>886741</v>
      </c>
      <c r="U230" s="16">
        <v>992945</v>
      </c>
      <c r="V230" s="16">
        <v>1118637</v>
      </c>
      <c r="X230" s="16"/>
      <c r="Y230" s="16"/>
    </row>
    <row r="231" spans="1:25" x14ac:dyDescent="0.2">
      <c r="A231" s="12">
        <v>749</v>
      </c>
      <c r="C231" s="13" t="s">
        <v>249</v>
      </c>
      <c r="D231" s="10"/>
      <c r="E231" s="16">
        <v>4501987</v>
      </c>
      <c r="F231" s="10"/>
      <c r="G231" s="15">
        <v>3.7688187386449882E-3</v>
      </c>
      <c r="I231" s="16">
        <v>2558581</v>
      </c>
      <c r="K231" s="16">
        <v>4326475</v>
      </c>
      <c r="L231" s="10"/>
      <c r="M231" s="15">
        <v>3.8283605808381001E-3</v>
      </c>
      <c r="N231" s="10"/>
      <c r="O231" s="16">
        <v>3849955</v>
      </c>
      <c r="Q231" s="16">
        <v>2736789</v>
      </c>
      <c r="R231" s="16">
        <v>2558581</v>
      </c>
      <c r="S231" s="16">
        <v>2391454</v>
      </c>
      <c r="T231" s="16">
        <v>2284920</v>
      </c>
      <c r="U231" s="16">
        <v>2558581</v>
      </c>
      <c r="V231" s="16">
        <v>2882459</v>
      </c>
      <c r="X231" s="16"/>
      <c r="Y231" s="16"/>
    </row>
    <row r="232" spans="1:25" x14ac:dyDescent="0.2">
      <c r="A232" s="12">
        <v>750</v>
      </c>
      <c r="C232" s="13" t="s">
        <v>250</v>
      </c>
      <c r="D232" s="10"/>
      <c r="E232" s="16">
        <v>0</v>
      </c>
      <c r="F232" s="10"/>
      <c r="G232" s="15">
        <v>0</v>
      </c>
      <c r="I232" s="16">
        <v>0</v>
      </c>
      <c r="K232" s="16">
        <v>0</v>
      </c>
      <c r="L232" s="10"/>
      <c r="M232" s="15">
        <v>0</v>
      </c>
      <c r="N232" s="10"/>
      <c r="O232" s="16">
        <v>0</v>
      </c>
      <c r="Q232" s="16">
        <v>0</v>
      </c>
      <c r="R232" s="16">
        <v>0</v>
      </c>
      <c r="S232" s="16">
        <v>0</v>
      </c>
      <c r="T232" s="16">
        <v>0</v>
      </c>
      <c r="U232" s="16">
        <v>0</v>
      </c>
      <c r="V232" s="16">
        <v>0</v>
      </c>
      <c r="X232" s="16"/>
      <c r="Y232" s="16"/>
    </row>
    <row r="233" spans="1:25" x14ac:dyDescent="0.2">
      <c r="A233" s="12">
        <v>751</v>
      </c>
      <c r="C233" s="13" t="s">
        <v>251</v>
      </c>
      <c r="D233" s="10"/>
      <c r="E233" s="16">
        <v>107376</v>
      </c>
      <c r="F233" s="10"/>
      <c r="G233" s="15">
        <v>8.9889349054260762E-5</v>
      </c>
      <c r="I233" s="16">
        <v>61024</v>
      </c>
      <c r="K233" s="16">
        <v>101709</v>
      </c>
      <c r="L233" s="10"/>
      <c r="M233" s="15">
        <v>8.9999069985718708E-5</v>
      </c>
      <c r="N233" s="10"/>
      <c r="O233" s="16">
        <v>90506</v>
      </c>
      <c r="Q233" s="16">
        <v>65274</v>
      </c>
      <c r="R233" s="16">
        <v>61024</v>
      </c>
      <c r="S233" s="16">
        <v>57038</v>
      </c>
      <c r="T233" s="16">
        <v>54497</v>
      </c>
      <c r="U233" s="16">
        <v>61024</v>
      </c>
      <c r="V233" s="16">
        <v>68749</v>
      </c>
      <c r="X233" s="16"/>
      <c r="Y233" s="16"/>
    </row>
    <row r="234" spans="1:25" x14ac:dyDescent="0.2">
      <c r="A234" s="12">
        <v>752</v>
      </c>
      <c r="C234" s="13" t="s">
        <v>252</v>
      </c>
      <c r="D234" s="10"/>
      <c r="E234" s="16">
        <v>7064818</v>
      </c>
      <c r="F234" s="10"/>
      <c r="G234" s="15">
        <v>5.914281508035542E-3</v>
      </c>
      <c r="I234" s="16">
        <v>4015091</v>
      </c>
      <c r="K234" s="16">
        <v>6956788</v>
      </c>
      <c r="L234" s="10"/>
      <c r="M234" s="15">
        <v>6.1558411751940151E-3</v>
      </c>
      <c r="N234" s="10"/>
      <c r="O234" s="16">
        <v>6190562</v>
      </c>
      <c r="Q234" s="16">
        <v>4294747</v>
      </c>
      <c r="R234" s="16">
        <v>4015091</v>
      </c>
      <c r="S234" s="16">
        <v>3752824</v>
      </c>
      <c r="T234" s="16">
        <v>3585644</v>
      </c>
      <c r="U234" s="16">
        <v>4015091</v>
      </c>
      <c r="V234" s="16">
        <v>4523341</v>
      </c>
      <c r="X234" s="16"/>
      <c r="Y234" s="16"/>
    </row>
    <row r="235" spans="1:25" x14ac:dyDescent="0.2">
      <c r="A235" s="12">
        <v>753</v>
      </c>
      <c r="C235" s="13" t="s">
        <v>253</v>
      </c>
      <c r="D235" s="10"/>
      <c r="E235" s="16">
        <v>5529130</v>
      </c>
      <c r="F235" s="10"/>
      <c r="G235" s="15">
        <v>4.6286870114027791E-3</v>
      </c>
      <c r="I235" s="16">
        <v>3142325</v>
      </c>
      <c r="K235" s="16">
        <v>5280802</v>
      </c>
      <c r="L235" s="10"/>
      <c r="M235" s="15">
        <v>4.6728142915447336E-3</v>
      </c>
      <c r="N235" s="10"/>
      <c r="O235" s="16">
        <v>4699170</v>
      </c>
      <c r="Q235" s="16">
        <v>3361192</v>
      </c>
      <c r="R235" s="16">
        <v>3142325</v>
      </c>
      <c r="S235" s="16">
        <v>2937067</v>
      </c>
      <c r="T235" s="16">
        <v>2806228</v>
      </c>
      <c r="U235" s="16">
        <v>3142325</v>
      </c>
      <c r="V235" s="16">
        <v>3540096</v>
      </c>
      <c r="X235" s="16"/>
      <c r="Y235" s="16"/>
    </row>
    <row r="236" spans="1:25" x14ac:dyDescent="0.2">
      <c r="A236" s="12">
        <v>754</v>
      </c>
      <c r="C236" s="13" t="s">
        <v>254</v>
      </c>
      <c r="D236" s="10"/>
      <c r="E236" s="16">
        <v>3648305</v>
      </c>
      <c r="F236" s="10"/>
      <c r="G236" s="15">
        <v>3.0541625838306961E-3</v>
      </c>
      <c r="I236" s="16">
        <v>2073413</v>
      </c>
      <c r="K236" s="16">
        <v>3410229</v>
      </c>
      <c r="L236" s="10"/>
      <c r="M236" s="15">
        <v>3.0176035398866131E-3</v>
      </c>
      <c r="N236" s="10"/>
      <c r="O236" s="16">
        <v>3034625</v>
      </c>
      <c r="Q236" s="16">
        <v>2217829</v>
      </c>
      <c r="R236" s="16">
        <v>2073413</v>
      </c>
      <c r="S236" s="16">
        <v>1937977</v>
      </c>
      <c r="T236" s="16">
        <v>1851644</v>
      </c>
      <c r="U236" s="16">
        <v>2073413</v>
      </c>
      <c r="V236" s="16">
        <v>2335876</v>
      </c>
      <c r="X236" s="16"/>
      <c r="Y236" s="16"/>
    </row>
    <row r="237" spans="1:25" x14ac:dyDescent="0.2">
      <c r="A237" s="12">
        <v>756</v>
      </c>
      <c r="C237" s="13" t="s">
        <v>255</v>
      </c>
      <c r="D237" s="10"/>
      <c r="E237" s="16">
        <v>7640658</v>
      </c>
      <c r="F237" s="10"/>
      <c r="G237" s="15">
        <v>6.3963434470107839E-3</v>
      </c>
      <c r="I237" s="16">
        <v>4342353</v>
      </c>
      <c r="K237" s="16">
        <v>7109214</v>
      </c>
      <c r="L237" s="10"/>
      <c r="M237" s="15">
        <v>6.2907181107812607E-3</v>
      </c>
      <c r="N237" s="10"/>
      <c r="O237" s="16">
        <v>6326201</v>
      </c>
      <c r="Q237" s="16">
        <v>4644803</v>
      </c>
      <c r="R237" s="16">
        <v>4342353</v>
      </c>
      <c r="S237" s="16">
        <v>4058709</v>
      </c>
      <c r="T237" s="16">
        <v>3877903</v>
      </c>
      <c r="U237" s="16">
        <v>4342353</v>
      </c>
      <c r="V237" s="16">
        <v>4892030</v>
      </c>
      <c r="X237" s="16"/>
      <c r="Y237" s="16"/>
    </row>
    <row r="238" spans="1:25" x14ac:dyDescent="0.2">
      <c r="A238" s="12">
        <v>757</v>
      </c>
      <c r="C238" s="13" t="s">
        <v>256</v>
      </c>
      <c r="D238" s="10"/>
      <c r="E238" s="16">
        <v>1936002</v>
      </c>
      <c r="F238" s="10"/>
      <c r="G238" s="15">
        <v>1.6207156119407218E-3</v>
      </c>
      <c r="I238" s="16">
        <v>1100271</v>
      </c>
      <c r="K238" s="16">
        <v>1899111</v>
      </c>
      <c r="L238" s="10"/>
      <c r="M238" s="15">
        <v>1.6804631232206415E-3</v>
      </c>
      <c r="N238" s="10"/>
      <c r="O238" s="16">
        <v>1689941</v>
      </c>
      <c r="Q238" s="16">
        <v>1176906</v>
      </c>
      <c r="R238" s="16">
        <v>1100271</v>
      </c>
      <c r="S238" s="16">
        <v>1028401</v>
      </c>
      <c r="T238" s="16">
        <v>982588</v>
      </c>
      <c r="U238" s="16">
        <v>1100271</v>
      </c>
      <c r="V238" s="16">
        <v>1239549</v>
      </c>
      <c r="X238" s="16"/>
      <c r="Y238" s="16"/>
    </row>
    <row r="239" spans="1:25" x14ac:dyDescent="0.2">
      <c r="A239" s="12">
        <v>759</v>
      </c>
      <c r="C239" s="13" t="s">
        <v>257</v>
      </c>
      <c r="D239" s="10"/>
      <c r="E239" s="16">
        <v>0</v>
      </c>
      <c r="F239" s="10"/>
      <c r="G239" s="15">
        <v>0</v>
      </c>
      <c r="I239" s="16">
        <v>0</v>
      </c>
      <c r="K239" s="16">
        <v>0</v>
      </c>
      <c r="L239" s="10"/>
      <c r="M239" s="15">
        <v>0</v>
      </c>
      <c r="N239" s="10"/>
      <c r="O239" s="16">
        <v>0</v>
      </c>
      <c r="Q239" s="16">
        <v>0</v>
      </c>
      <c r="R239" s="16">
        <v>0</v>
      </c>
      <c r="S239" s="16">
        <v>0</v>
      </c>
      <c r="T239" s="16">
        <v>0</v>
      </c>
      <c r="U239" s="16">
        <v>0</v>
      </c>
      <c r="V239" s="16">
        <v>0</v>
      </c>
      <c r="X239" s="16"/>
      <c r="Y239" s="16"/>
    </row>
    <row r="240" spans="1:25" x14ac:dyDescent="0.2">
      <c r="A240" s="12">
        <v>760</v>
      </c>
      <c r="C240" s="13" t="s">
        <v>258</v>
      </c>
      <c r="D240" s="10"/>
      <c r="E240" s="16">
        <v>0</v>
      </c>
      <c r="F240" s="10"/>
      <c r="G240" s="15">
        <v>0</v>
      </c>
      <c r="I240" s="16">
        <v>0</v>
      </c>
      <c r="K240" s="16">
        <v>0</v>
      </c>
      <c r="L240" s="10"/>
      <c r="M240" s="15">
        <v>0</v>
      </c>
      <c r="N240" s="10"/>
      <c r="O240" s="16">
        <v>0</v>
      </c>
      <c r="Q240" s="16">
        <v>0</v>
      </c>
      <c r="R240" s="16">
        <v>0</v>
      </c>
      <c r="S240" s="16">
        <v>0</v>
      </c>
      <c r="T240" s="16">
        <v>0</v>
      </c>
      <c r="U240" s="16">
        <v>0</v>
      </c>
      <c r="V240" s="16">
        <v>0</v>
      </c>
      <c r="X240" s="16"/>
      <c r="Y240" s="16"/>
    </row>
    <row r="241" spans="1:25" x14ac:dyDescent="0.2">
      <c r="A241" s="12">
        <v>761</v>
      </c>
      <c r="C241" s="13" t="s">
        <v>259</v>
      </c>
      <c r="D241" s="10"/>
      <c r="E241" s="16">
        <v>1884983</v>
      </c>
      <c r="F241" s="10"/>
      <c r="G241" s="15">
        <v>1.5780052790972622E-3</v>
      </c>
      <c r="I241" s="16">
        <v>1071276</v>
      </c>
      <c r="K241" s="16">
        <v>1802792</v>
      </c>
      <c r="L241" s="10"/>
      <c r="M241" s="15">
        <v>1.5952334933751564E-3</v>
      </c>
      <c r="N241" s="10"/>
      <c r="O241" s="16">
        <v>1604231</v>
      </c>
      <c r="Q241" s="16">
        <v>1145892</v>
      </c>
      <c r="R241" s="16">
        <v>1071276</v>
      </c>
      <c r="S241" s="16">
        <v>1001300</v>
      </c>
      <c r="T241" s="16">
        <v>956694</v>
      </c>
      <c r="U241" s="16">
        <v>1071276</v>
      </c>
      <c r="V241" s="16">
        <v>1206883</v>
      </c>
      <c r="X241" s="16"/>
      <c r="Y241" s="16"/>
    </row>
    <row r="242" spans="1:25" x14ac:dyDescent="0.2">
      <c r="A242" s="12">
        <v>762</v>
      </c>
      <c r="C242" s="13" t="s">
        <v>260</v>
      </c>
      <c r="D242" s="10"/>
      <c r="E242" s="16">
        <v>0</v>
      </c>
      <c r="F242" s="10"/>
      <c r="G242" s="15">
        <v>0</v>
      </c>
      <c r="I242" s="16">
        <v>0</v>
      </c>
      <c r="K242" s="16">
        <v>0</v>
      </c>
      <c r="L242" s="10"/>
      <c r="M242" s="15">
        <v>0</v>
      </c>
      <c r="N242" s="10"/>
      <c r="O242" s="16">
        <v>0</v>
      </c>
      <c r="Q242" s="16">
        <v>0</v>
      </c>
      <c r="R242" s="16">
        <v>0</v>
      </c>
      <c r="S242" s="16">
        <v>0</v>
      </c>
      <c r="T242" s="16">
        <v>0</v>
      </c>
      <c r="U242" s="16">
        <v>0</v>
      </c>
      <c r="V242" s="16">
        <v>0</v>
      </c>
      <c r="X242" s="16"/>
      <c r="Y242" s="16"/>
    </row>
    <row r="243" spans="1:25" x14ac:dyDescent="0.2">
      <c r="A243" s="12">
        <v>765</v>
      </c>
      <c r="C243" s="13" t="s">
        <v>261</v>
      </c>
      <c r="D243" s="10"/>
      <c r="E243" s="16">
        <v>20950174</v>
      </c>
      <c r="F243" s="10"/>
      <c r="G243" s="15">
        <v>1.7538346589866437E-2</v>
      </c>
      <c r="I243" s="16">
        <v>11906439</v>
      </c>
      <c r="K243" s="16">
        <v>19432326</v>
      </c>
      <c r="L243" s="10"/>
      <c r="M243" s="15">
        <v>1.7195049284323916E-2</v>
      </c>
      <c r="N243" s="10"/>
      <c r="O243" s="16">
        <v>17292039</v>
      </c>
      <c r="Q243" s="16">
        <v>12735737</v>
      </c>
      <c r="R243" s="16">
        <v>11906439</v>
      </c>
      <c r="S243" s="16">
        <v>11128706</v>
      </c>
      <c r="T243" s="16">
        <v>10632948</v>
      </c>
      <c r="U243" s="16">
        <v>11906439</v>
      </c>
      <c r="V243" s="16">
        <v>13413616</v>
      </c>
      <c r="X243" s="16"/>
      <c r="Y243" s="16"/>
    </row>
    <row r="244" spans="1:25" x14ac:dyDescent="0.2">
      <c r="A244" s="12">
        <v>766</v>
      </c>
      <c r="C244" s="13" t="s">
        <v>262</v>
      </c>
      <c r="D244" s="10"/>
      <c r="E244" s="16">
        <v>101396</v>
      </c>
      <c r="F244" s="10"/>
      <c r="G244" s="15">
        <v>8.4883218193132772E-5</v>
      </c>
      <c r="I244" s="16">
        <v>57625</v>
      </c>
      <c r="K244" s="16">
        <v>121176</v>
      </c>
      <c r="L244" s="10"/>
      <c r="M244" s="15">
        <v>1.0722480119349762E-4</v>
      </c>
      <c r="N244" s="10"/>
      <c r="O244" s="16">
        <v>107829</v>
      </c>
      <c r="Q244" s="16">
        <v>61639</v>
      </c>
      <c r="R244" s="16">
        <v>57625</v>
      </c>
      <c r="S244" s="16">
        <v>53861</v>
      </c>
      <c r="T244" s="16">
        <v>51462</v>
      </c>
      <c r="U244" s="16">
        <v>57625</v>
      </c>
      <c r="V244" s="16">
        <v>64919</v>
      </c>
      <c r="X244" s="16"/>
      <c r="Y244" s="16"/>
    </row>
    <row r="245" spans="1:25" x14ac:dyDescent="0.2">
      <c r="A245" s="12">
        <v>767</v>
      </c>
      <c r="C245" s="13" t="s">
        <v>263</v>
      </c>
      <c r="D245" s="10"/>
      <c r="E245" s="16">
        <v>16848194</v>
      </c>
      <c r="F245" s="10"/>
      <c r="G245" s="15">
        <v>1.4104391962821318E-2</v>
      </c>
      <c r="I245" s="16">
        <v>9575197</v>
      </c>
      <c r="K245" s="16">
        <v>15681594</v>
      </c>
      <c r="L245" s="10"/>
      <c r="M245" s="15">
        <v>1.3876145433478124E-2</v>
      </c>
      <c r="N245" s="10"/>
      <c r="O245" s="16">
        <v>13954413</v>
      </c>
      <c r="Q245" s="16">
        <v>10242121</v>
      </c>
      <c r="R245" s="16">
        <v>9575197</v>
      </c>
      <c r="S245" s="16">
        <v>8949742</v>
      </c>
      <c r="T245" s="16">
        <v>8551051</v>
      </c>
      <c r="U245" s="16">
        <v>9575197</v>
      </c>
      <c r="V245" s="16">
        <v>10787273</v>
      </c>
      <c r="X245" s="16"/>
      <c r="Y245" s="16"/>
    </row>
    <row r="246" spans="1:25" x14ac:dyDescent="0.2">
      <c r="A246" s="12">
        <v>768</v>
      </c>
      <c r="C246" s="13" t="s">
        <v>264</v>
      </c>
      <c r="D246" s="10"/>
      <c r="E246" s="16">
        <v>4218252</v>
      </c>
      <c r="F246" s="10"/>
      <c r="G246" s="15">
        <v>3.5312912236145281E-3</v>
      </c>
      <c r="I246" s="16">
        <v>2397323</v>
      </c>
      <c r="K246" s="16">
        <v>4078521</v>
      </c>
      <c r="L246" s="10"/>
      <c r="M246" s="15">
        <v>3.608953946231144E-3</v>
      </c>
      <c r="N246" s="10"/>
      <c r="O246" s="16">
        <v>3629310</v>
      </c>
      <c r="Q246" s="16">
        <v>2564299</v>
      </c>
      <c r="R246" s="16">
        <v>2397323</v>
      </c>
      <c r="S246" s="16">
        <v>2240729</v>
      </c>
      <c r="T246" s="16">
        <v>2140910</v>
      </c>
      <c r="U246" s="16">
        <v>2397323</v>
      </c>
      <c r="V246" s="16">
        <v>2700788</v>
      </c>
      <c r="X246" s="16"/>
      <c r="Y246" s="16"/>
    </row>
    <row r="247" spans="1:25" x14ac:dyDescent="0.2">
      <c r="A247" s="12">
        <v>769</v>
      </c>
      <c r="C247" s="13" t="s">
        <v>265</v>
      </c>
      <c r="D247" s="10"/>
      <c r="E247" s="16">
        <v>9589407</v>
      </c>
      <c r="F247" s="10"/>
      <c r="G247" s="15">
        <v>8.0277301542837458E-3</v>
      </c>
      <c r="I247" s="16">
        <v>5449868</v>
      </c>
      <c r="K247" s="16">
        <v>9192098</v>
      </c>
      <c r="L247" s="10"/>
      <c r="M247" s="15">
        <v>8.1337961362080539E-3</v>
      </c>
      <c r="N247" s="10"/>
      <c r="O247" s="16">
        <v>8179674</v>
      </c>
      <c r="Q247" s="16">
        <v>5829458</v>
      </c>
      <c r="R247" s="16">
        <v>5449868</v>
      </c>
      <c r="S247" s="16">
        <v>5093881</v>
      </c>
      <c r="T247" s="16">
        <v>4866960</v>
      </c>
      <c r="U247" s="16">
        <v>5449868</v>
      </c>
      <c r="V247" s="16">
        <v>6139740</v>
      </c>
      <c r="X247" s="16"/>
      <c r="Y247" s="16"/>
    </row>
    <row r="248" spans="1:25" x14ac:dyDescent="0.2">
      <c r="A248" s="12">
        <v>770</v>
      </c>
      <c r="C248" s="13" t="s">
        <v>266</v>
      </c>
      <c r="D248" s="10"/>
      <c r="E248" s="16">
        <v>4356556</v>
      </c>
      <c r="F248" s="10"/>
      <c r="G248" s="15">
        <v>3.6470718126809906E-3</v>
      </c>
      <c r="I248" s="16">
        <v>2475925</v>
      </c>
      <c r="K248" s="16">
        <v>4263633</v>
      </c>
      <c r="L248" s="10"/>
      <c r="M248" s="15">
        <v>3.772753687091799E-3</v>
      </c>
      <c r="N248" s="10"/>
      <c r="O248" s="16">
        <v>3794033</v>
      </c>
      <c r="Q248" s="16">
        <v>2648376</v>
      </c>
      <c r="R248" s="16">
        <v>2475925</v>
      </c>
      <c r="S248" s="16">
        <v>2314197</v>
      </c>
      <c r="T248" s="16">
        <v>2211105</v>
      </c>
      <c r="U248" s="16">
        <v>2475925</v>
      </c>
      <c r="V248" s="16">
        <v>2789340</v>
      </c>
      <c r="X248" s="16"/>
      <c r="Y248" s="16"/>
    </row>
    <row r="249" spans="1:25" x14ac:dyDescent="0.2">
      <c r="A249" s="12">
        <v>771</v>
      </c>
      <c r="C249" s="13" t="s">
        <v>267</v>
      </c>
      <c r="D249" s="10"/>
      <c r="E249" s="16">
        <v>2642429</v>
      </c>
      <c r="F249" s="10"/>
      <c r="G249" s="15">
        <v>2.2120978871638095E-3</v>
      </c>
      <c r="I249" s="16">
        <v>1501751</v>
      </c>
      <c r="K249" s="16">
        <v>2468593</v>
      </c>
      <c r="L249" s="10"/>
      <c r="M249" s="15">
        <v>2.1843796927828933E-3</v>
      </c>
      <c r="N249" s="10"/>
      <c r="O249" s="16">
        <v>2196701</v>
      </c>
      <c r="Q249" s="16">
        <v>1606350</v>
      </c>
      <c r="R249" s="16">
        <v>1501751</v>
      </c>
      <c r="S249" s="16">
        <v>1403656</v>
      </c>
      <c r="T249" s="16">
        <v>1341126</v>
      </c>
      <c r="U249" s="16">
        <v>1501751</v>
      </c>
      <c r="V249" s="16">
        <v>1691850</v>
      </c>
      <c r="X249" s="16"/>
      <c r="Y249" s="16"/>
    </row>
    <row r="250" spans="1:25" x14ac:dyDescent="0.2">
      <c r="A250" s="12">
        <v>772</v>
      </c>
      <c r="C250" s="13" t="s">
        <v>268</v>
      </c>
      <c r="D250" s="10"/>
      <c r="E250" s="16">
        <v>4844062</v>
      </c>
      <c r="F250" s="10"/>
      <c r="G250" s="15">
        <v>4.0551853296684594E-3</v>
      </c>
      <c r="I250" s="16">
        <v>2752988</v>
      </c>
      <c r="K250" s="16">
        <v>4769187</v>
      </c>
      <c r="L250" s="10"/>
      <c r="M250" s="15">
        <v>4.2201023959332982E-3</v>
      </c>
      <c r="N250" s="10"/>
      <c r="O250" s="16">
        <v>4243907</v>
      </c>
      <c r="Q250" s="16">
        <v>2944737</v>
      </c>
      <c r="R250" s="16">
        <v>2752988</v>
      </c>
      <c r="S250" s="16">
        <v>2573162</v>
      </c>
      <c r="T250" s="16">
        <v>2458533</v>
      </c>
      <c r="U250" s="16">
        <v>2752988</v>
      </c>
      <c r="V250" s="16">
        <v>3101475</v>
      </c>
      <c r="X250" s="16"/>
      <c r="Y250" s="16"/>
    </row>
    <row r="251" spans="1:25" x14ac:dyDescent="0.2">
      <c r="A251" s="12">
        <v>773</v>
      </c>
      <c r="C251" s="13" t="s">
        <v>269</v>
      </c>
      <c r="D251" s="10"/>
      <c r="E251" s="16">
        <v>3282498</v>
      </c>
      <c r="F251" s="10"/>
      <c r="G251" s="15">
        <v>2.7479288527409557E-3</v>
      </c>
      <c r="I251" s="16">
        <v>1865516</v>
      </c>
      <c r="K251" s="16">
        <v>3221432</v>
      </c>
      <c r="L251" s="10"/>
      <c r="M251" s="15">
        <v>2.8505430593382471E-3</v>
      </c>
      <c r="N251" s="10"/>
      <c r="O251" s="16">
        <v>2866623</v>
      </c>
      <c r="Q251" s="16">
        <v>1995451</v>
      </c>
      <c r="R251" s="16">
        <v>1865516</v>
      </c>
      <c r="S251" s="16">
        <v>1743660</v>
      </c>
      <c r="T251" s="16">
        <v>1665984</v>
      </c>
      <c r="U251" s="16">
        <v>1865516</v>
      </c>
      <c r="V251" s="16">
        <v>2101662</v>
      </c>
      <c r="X251" s="16"/>
      <c r="Y251" s="16"/>
    </row>
    <row r="252" spans="1:25" x14ac:dyDescent="0.2">
      <c r="A252" s="12">
        <v>774</v>
      </c>
      <c r="C252" s="13" t="s">
        <v>270</v>
      </c>
      <c r="D252" s="10"/>
      <c r="E252" s="16">
        <v>3578276</v>
      </c>
      <c r="F252" s="10"/>
      <c r="G252" s="15">
        <v>2.9955381125808746E-3</v>
      </c>
      <c r="I252" s="16">
        <v>2033612</v>
      </c>
      <c r="K252" s="16">
        <v>3386417</v>
      </c>
      <c r="L252" s="10"/>
      <c r="M252" s="15">
        <v>2.9965330559127271E-3</v>
      </c>
      <c r="N252" s="10"/>
      <c r="O252" s="16">
        <v>3013436</v>
      </c>
      <c r="Q252" s="16">
        <v>2175256</v>
      </c>
      <c r="R252" s="16">
        <v>2033612</v>
      </c>
      <c r="S252" s="16">
        <v>1900776</v>
      </c>
      <c r="T252" s="16">
        <v>1816101</v>
      </c>
      <c r="U252" s="16">
        <v>2033612</v>
      </c>
      <c r="V252" s="16">
        <v>2291037</v>
      </c>
      <c r="X252" s="16"/>
      <c r="Y252" s="16"/>
    </row>
    <row r="253" spans="1:25" x14ac:dyDescent="0.2">
      <c r="A253" s="12">
        <v>775</v>
      </c>
      <c r="C253" s="13" t="s">
        <v>271</v>
      </c>
      <c r="D253" s="10"/>
      <c r="E253" s="16">
        <v>3797041</v>
      </c>
      <c r="F253" s="10"/>
      <c r="G253" s="15">
        <v>3.1786762760983769E-3</v>
      </c>
      <c r="I253" s="16">
        <v>2157942</v>
      </c>
      <c r="K253" s="16">
        <v>3706187</v>
      </c>
      <c r="L253" s="10"/>
      <c r="M253" s="15">
        <v>3.2794873923955681E-3</v>
      </c>
      <c r="N253" s="10"/>
      <c r="O253" s="16">
        <v>3297985</v>
      </c>
      <c r="Q253" s="16">
        <v>2308245</v>
      </c>
      <c r="R253" s="16">
        <v>2157942</v>
      </c>
      <c r="S253" s="16">
        <v>2016984</v>
      </c>
      <c r="T253" s="16">
        <v>1927132</v>
      </c>
      <c r="U253" s="16">
        <v>2157942</v>
      </c>
      <c r="V253" s="16">
        <v>2431105</v>
      </c>
      <c r="X253" s="16"/>
      <c r="Y253" s="16"/>
    </row>
    <row r="254" spans="1:25" x14ac:dyDescent="0.2">
      <c r="A254" s="12">
        <v>776</v>
      </c>
      <c r="C254" s="13" t="s">
        <v>272</v>
      </c>
      <c r="D254" s="10"/>
      <c r="E254" s="16">
        <v>3778640</v>
      </c>
      <c r="F254" s="10"/>
      <c r="G254" s="15">
        <v>3.1632719593800464E-3</v>
      </c>
      <c r="I254" s="16">
        <v>2147484</v>
      </c>
      <c r="K254" s="16">
        <v>3564879</v>
      </c>
      <c r="L254" s="10"/>
      <c r="M254" s="15">
        <v>3.1544484225743928E-3</v>
      </c>
      <c r="N254" s="10"/>
      <c r="O254" s="16">
        <v>3172241</v>
      </c>
      <c r="Q254" s="16">
        <v>2297059</v>
      </c>
      <c r="R254" s="16">
        <v>2147484</v>
      </c>
      <c r="S254" s="16">
        <v>2007210</v>
      </c>
      <c r="T254" s="16">
        <v>1917793</v>
      </c>
      <c r="U254" s="16">
        <v>2147484</v>
      </c>
      <c r="V254" s="16">
        <v>2419323</v>
      </c>
      <c r="X254" s="16"/>
      <c r="Y254" s="16"/>
    </row>
    <row r="255" spans="1:25" x14ac:dyDescent="0.2">
      <c r="A255" s="12">
        <v>777</v>
      </c>
      <c r="C255" s="13" t="s">
        <v>273</v>
      </c>
      <c r="D255" s="10"/>
      <c r="E255" s="16">
        <v>19271839</v>
      </c>
      <c r="F255" s="10"/>
      <c r="G255" s="15">
        <v>1.6133335780700676E-2</v>
      </c>
      <c r="I255" s="16">
        <v>10952606</v>
      </c>
      <c r="K255" s="16">
        <v>18547394</v>
      </c>
      <c r="L255" s="10"/>
      <c r="M255" s="15">
        <v>1.6412001009337415E-2</v>
      </c>
      <c r="N255" s="10"/>
      <c r="O255" s="16">
        <v>16504571</v>
      </c>
      <c r="Q255" s="16">
        <v>11715468</v>
      </c>
      <c r="R255" s="16">
        <v>10952606</v>
      </c>
      <c r="S255" s="16">
        <v>10237178</v>
      </c>
      <c r="T255" s="16">
        <v>9781135</v>
      </c>
      <c r="U255" s="16">
        <v>10952606</v>
      </c>
      <c r="V255" s="16">
        <v>12339042</v>
      </c>
      <c r="X255" s="16"/>
      <c r="Y255" s="16"/>
    </row>
    <row r="256" spans="1:25" x14ac:dyDescent="0.2">
      <c r="A256" s="12">
        <v>778</v>
      </c>
      <c r="C256" s="13" t="s">
        <v>274</v>
      </c>
      <c r="D256" s="10"/>
      <c r="E256" s="16">
        <v>4224441</v>
      </c>
      <c r="F256" s="10"/>
      <c r="G256" s="15">
        <v>3.5364723179121069E-3</v>
      </c>
      <c r="I256" s="16">
        <v>2400842</v>
      </c>
      <c r="K256" s="16">
        <v>3903600</v>
      </c>
      <c r="L256" s="10"/>
      <c r="M256" s="15">
        <v>3.4541718982219029E-3</v>
      </c>
      <c r="N256" s="10"/>
      <c r="O256" s="16">
        <v>3473655</v>
      </c>
      <c r="Q256" s="16">
        <v>2568064</v>
      </c>
      <c r="R256" s="16">
        <v>2400842</v>
      </c>
      <c r="S256" s="16">
        <v>2244018</v>
      </c>
      <c r="T256" s="16">
        <v>2144052</v>
      </c>
      <c r="U256" s="16">
        <v>2400842</v>
      </c>
      <c r="V256" s="16">
        <v>2704753</v>
      </c>
      <c r="X256" s="16"/>
      <c r="Y256" s="16"/>
    </row>
    <row r="257" spans="1:25" x14ac:dyDescent="0.2">
      <c r="A257" s="12">
        <v>785</v>
      </c>
      <c r="C257" s="13" t="s">
        <v>275</v>
      </c>
      <c r="D257" s="10"/>
      <c r="E257" s="16">
        <v>4709176</v>
      </c>
      <c r="F257" s="10"/>
      <c r="G257" s="15">
        <v>3.9422661043617517E-3</v>
      </c>
      <c r="I257" s="16">
        <v>2676329</v>
      </c>
      <c r="K257" s="16">
        <v>4531304</v>
      </c>
      <c r="L257" s="10"/>
      <c r="M257" s="15">
        <v>4.0096072699816838E-3</v>
      </c>
      <c r="N257" s="10"/>
      <c r="O257" s="16">
        <v>4032225</v>
      </c>
      <c r="Q257" s="16">
        <v>2862739</v>
      </c>
      <c r="R257" s="16">
        <v>2676329</v>
      </c>
      <c r="S257" s="16">
        <v>2501510</v>
      </c>
      <c r="T257" s="16">
        <v>2390074</v>
      </c>
      <c r="U257" s="16">
        <v>2676329</v>
      </c>
      <c r="V257" s="16">
        <v>3015112</v>
      </c>
      <c r="X257" s="16"/>
      <c r="Y257" s="16"/>
    </row>
    <row r="258" spans="1:25" x14ac:dyDescent="0.2">
      <c r="A258" s="12">
        <v>786</v>
      </c>
      <c r="C258" s="13" t="s">
        <v>276</v>
      </c>
      <c r="D258" s="10"/>
      <c r="E258" s="16">
        <v>0</v>
      </c>
      <c r="F258" s="10"/>
      <c r="G258" s="15">
        <v>0</v>
      </c>
      <c r="I258" s="16">
        <v>0</v>
      </c>
      <c r="K258" s="16">
        <v>0</v>
      </c>
      <c r="L258" s="10"/>
      <c r="M258" s="15">
        <v>0</v>
      </c>
      <c r="N258" s="10"/>
      <c r="O258" s="16">
        <v>0</v>
      </c>
      <c r="Q258" s="16">
        <v>0</v>
      </c>
      <c r="R258" s="16">
        <v>0</v>
      </c>
      <c r="S258" s="16">
        <v>0</v>
      </c>
      <c r="T258" s="16">
        <v>0</v>
      </c>
      <c r="U258" s="16">
        <v>0</v>
      </c>
      <c r="V258" s="16">
        <v>0</v>
      </c>
      <c r="X258" s="16"/>
      <c r="Y258" s="16"/>
    </row>
    <row r="259" spans="1:25" x14ac:dyDescent="0.2">
      <c r="A259" s="12">
        <v>794</v>
      </c>
      <c r="C259" s="13" t="s">
        <v>277</v>
      </c>
      <c r="D259" s="10"/>
      <c r="E259" s="16">
        <v>4582584</v>
      </c>
      <c r="F259" s="10"/>
      <c r="G259" s="15">
        <v>3.8362901649015655E-3</v>
      </c>
      <c r="I259" s="16">
        <v>2604385</v>
      </c>
      <c r="K259" s="16">
        <v>4244434</v>
      </c>
      <c r="L259" s="10"/>
      <c r="M259" s="15">
        <v>3.7557651005885808E-3</v>
      </c>
      <c r="N259" s="10"/>
      <c r="O259" s="16">
        <v>3776950</v>
      </c>
      <c r="Q259" s="16">
        <v>2785784</v>
      </c>
      <c r="R259" s="16">
        <v>2604385</v>
      </c>
      <c r="S259" s="16">
        <v>2434266</v>
      </c>
      <c r="T259" s="16">
        <v>2325825</v>
      </c>
      <c r="U259" s="16">
        <v>2604385</v>
      </c>
      <c r="V259" s="16">
        <v>2934061</v>
      </c>
      <c r="X259" s="16"/>
      <c r="Y259" s="16"/>
    </row>
    <row r="260" spans="1:25" x14ac:dyDescent="0.2">
      <c r="A260" s="12">
        <v>820</v>
      </c>
      <c r="C260" s="13" t="s">
        <v>278</v>
      </c>
      <c r="D260" s="10"/>
      <c r="E260" s="16">
        <v>0</v>
      </c>
      <c r="F260" s="10"/>
      <c r="G260" s="15">
        <v>0</v>
      </c>
      <c r="I260" s="16">
        <v>0</v>
      </c>
      <c r="K260" s="16">
        <v>0</v>
      </c>
      <c r="L260" s="10"/>
      <c r="M260" s="15">
        <v>0</v>
      </c>
      <c r="N260" s="10"/>
      <c r="O260" s="16">
        <v>0</v>
      </c>
      <c r="Q260" s="16">
        <v>0</v>
      </c>
      <c r="R260" s="16">
        <v>0</v>
      </c>
      <c r="S260" s="16">
        <v>0</v>
      </c>
      <c r="T260" s="16">
        <v>0</v>
      </c>
      <c r="U260" s="16">
        <v>0</v>
      </c>
      <c r="V260" s="16">
        <v>0</v>
      </c>
      <c r="X260" s="16"/>
      <c r="Y260" s="16"/>
    </row>
    <row r="261" spans="1:25" x14ac:dyDescent="0.2">
      <c r="A261" s="12">
        <v>834</v>
      </c>
      <c r="C261" s="13" t="s">
        <v>279</v>
      </c>
      <c r="D261" s="10"/>
      <c r="E261" s="16">
        <v>0</v>
      </c>
      <c r="F261" s="10"/>
      <c r="G261" s="15">
        <v>0</v>
      </c>
      <c r="I261" s="16">
        <v>0</v>
      </c>
      <c r="K261" s="16">
        <v>0</v>
      </c>
      <c r="L261" s="10"/>
      <c r="M261" s="15">
        <v>0</v>
      </c>
      <c r="N261" s="10"/>
      <c r="O261" s="16">
        <v>0</v>
      </c>
      <c r="Q261" s="16">
        <v>0</v>
      </c>
      <c r="R261" s="16">
        <v>0</v>
      </c>
      <c r="S261" s="16">
        <v>0</v>
      </c>
      <c r="T261" s="16">
        <v>0</v>
      </c>
      <c r="U261" s="16">
        <v>0</v>
      </c>
      <c r="V261" s="16">
        <v>0</v>
      </c>
      <c r="X261" s="16"/>
      <c r="Y261" s="16"/>
    </row>
    <row r="262" spans="1:25" x14ac:dyDescent="0.2">
      <c r="A262" s="12">
        <v>837</v>
      </c>
      <c r="C262" s="13" t="s">
        <v>280</v>
      </c>
      <c r="D262" s="10"/>
      <c r="E262" s="16">
        <v>0</v>
      </c>
      <c r="F262" s="10"/>
      <c r="G262" s="15">
        <v>0</v>
      </c>
      <c r="I262" s="16">
        <v>0</v>
      </c>
      <c r="K262" s="16">
        <v>0</v>
      </c>
      <c r="L262" s="10"/>
      <c r="M262" s="15">
        <v>0</v>
      </c>
      <c r="N262" s="10"/>
      <c r="O262" s="16">
        <v>0</v>
      </c>
      <c r="Q262" s="16">
        <v>0</v>
      </c>
      <c r="R262" s="16">
        <v>0</v>
      </c>
      <c r="S262" s="16">
        <v>0</v>
      </c>
      <c r="T262" s="16">
        <v>0</v>
      </c>
      <c r="U262" s="16">
        <v>0</v>
      </c>
      <c r="V262" s="16">
        <v>0</v>
      </c>
      <c r="X262" s="16"/>
      <c r="Y262" s="16"/>
    </row>
    <row r="263" spans="1:25" x14ac:dyDescent="0.2">
      <c r="A263" s="12">
        <v>838</v>
      </c>
      <c r="C263" s="13" t="s">
        <v>281</v>
      </c>
      <c r="D263" s="10"/>
      <c r="E263" s="16">
        <v>0</v>
      </c>
      <c r="F263" s="10"/>
      <c r="G263" s="15">
        <v>0</v>
      </c>
      <c r="I263" s="16">
        <v>0</v>
      </c>
      <c r="K263" s="16">
        <v>0</v>
      </c>
      <c r="L263" s="10"/>
      <c r="M263" s="15">
        <v>0</v>
      </c>
      <c r="N263" s="10"/>
      <c r="O263" s="16">
        <v>0</v>
      </c>
      <c r="Q263" s="16">
        <v>0</v>
      </c>
      <c r="R263" s="16">
        <v>0</v>
      </c>
      <c r="S263" s="16">
        <v>0</v>
      </c>
      <c r="T263" s="16">
        <v>0</v>
      </c>
      <c r="U263" s="16">
        <v>0</v>
      </c>
      <c r="V263" s="16">
        <v>0</v>
      </c>
      <c r="X263" s="16"/>
      <c r="Y263" s="16"/>
    </row>
    <row r="264" spans="1:25" x14ac:dyDescent="0.2">
      <c r="A264" s="12">
        <v>839</v>
      </c>
      <c r="C264" s="13" t="s">
        <v>282</v>
      </c>
      <c r="D264" s="10"/>
      <c r="E264" s="16">
        <v>0</v>
      </c>
      <c r="F264" s="10"/>
      <c r="G264" s="15">
        <v>0</v>
      </c>
      <c r="I264" s="16">
        <v>0</v>
      </c>
      <c r="K264" s="16">
        <v>0</v>
      </c>
      <c r="L264" s="10"/>
      <c r="M264" s="15">
        <v>0</v>
      </c>
      <c r="N264" s="10"/>
      <c r="O264" s="16">
        <v>0</v>
      </c>
      <c r="Q264" s="16">
        <v>0</v>
      </c>
      <c r="R264" s="16">
        <v>0</v>
      </c>
      <c r="S264" s="16">
        <v>0</v>
      </c>
      <c r="T264" s="16">
        <v>0</v>
      </c>
      <c r="U264" s="16">
        <v>0</v>
      </c>
      <c r="V264" s="16">
        <v>0</v>
      </c>
      <c r="X264" s="16"/>
      <c r="Y264" s="16"/>
    </row>
    <row r="265" spans="1:25" x14ac:dyDescent="0.2">
      <c r="A265" s="12">
        <v>840</v>
      </c>
      <c r="C265" s="13" t="s">
        <v>283</v>
      </c>
      <c r="D265" s="10"/>
      <c r="E265" s="16">
        <v>0</v>
      </c>
      <c r="F265" s="10"/>
      <c r="G265" s="15">
        <v>0</v>
      </c>
      <c r="I265" s="16">
        <v>0</v>
      </c>
      <c r="K265" s="16">
        <v>0</v>
      </c>
      <c r="L265" s="10"/>
      <c r="M265" s="15">
        <v>0</v>
      </c>
      <c r="N265" s="10"/>
      <c r="O265" s="16">
        <v>0</v>
      </c>
      <c r="Q265" s="16">
        <v>0</v>
      </c>
      <c r="R265" s="16">
        <v>0</v>
      </c>
      <c r="S265" s="16">
        <v>0</v>
      </c>
      <c r="T265" s="16">
        <v>0</v>
      </c>
      <c r="U265" s="16">
        <v>0</v>
      </c>
      <c r="V265" s="16">
        <v>0</v>
      </c>
      <c r="X265" s="16"/>
      <c r="Y265" s="16"/>
    </row>
    <row r="266" spans="1:25" x14ac:dyDescent="0.2">
      <c r="A266" s="12">
        <v>841</v>
      </c>
      <c r="C266" s="13" t="s">
        <v>284</v>
      </c>
      <c r="D266" s="10"/>
      <c r="E266" s="16">
        <v>411434</v>
      </c>
      <c r="F266" s="10"/>
      <c r="G266" s="15">
        <v>3.4443017470189543E-4</v>
      </c>
      <c r="I266" s="16">
        <v>233827</v>
      </c>
      <c r="K266" s="16">
        <v>376667</v>
      </c>
      <c r="L266" s="10"/>
      <c r="M266" s="15">
        <v>3.3330068818207542E-4</v>
      </c>
      <c r="N266" s="10"/>
      <c r="O266" s="16">
        <v>335182</v>
      </c>
      <c r="Q266" s="16">
        <v>250113</v>
      </c>
      <c r="R266" s="16">
        <v>233827</v>
      </c>
      <c r="S266" s="16">
        <v>218553</v>
      </c>
      <c r="T266" s="16">
        <v>208817</v>
      </c>
      <c r="U266" s="16">
        <v>233827</v>
      </c>
      <c r="V266" s="16">
        <v>263426</v>
      </c>
      <c r="X266" s="16"/>
      <c r="Y266" s="16"/>
    </row>
    <row r="267" spans="1:25" x14ac:dyDescent="0.2">
      <c r="A267" s="12">
        <v>842</v>
      </c>
      <c r="C267" s="13" t="s">
        <v>285</v>
      </c>
      <c r="D267" s="10"/>
      <c r="E267" s="16">
        <v>0</v>
      </c>
      <c r="F267" s="10"/>
      <c r="G267" s="15">
        <v>0</v>
      </c>
      <c r="I267" s="16">
        <v>0</v>
      </c>
      <c r="K267" s="16">
        <v>0</v>
      </c>
      <c r="L267" s="10"/>
      <c r="M267" s="15">
        <v>0</v>
      </c>
      <c r="N267" s="10"/>
      <c r="O267" s="16">
        <v>0</v>
      </c>
      <c r="Q267" s="16">
        <v>0</v>
      </c>
      <c r="R267" s="16">
        <v>0</v>
      </c>
      <c r="S267" s="16">
        <v>0</v>
      </c>
      <c r="T267" s="16">
        <v>0</v>
      </c>
      <c r="U267" s="16">
        <v>0</v>
      </c>
      <c r="V267" s="16">
        <v>0</v>
      </c>
      <c r="X267" s="16"/>
      <c r="Y267" s="16"/>
    </row>
    <row r="268" spans="1:25" x14ac:dyDescent="0.2">
      <c r="A268" s="12">
        <v>844</v>
      </c>
      <c r="C268" s="13" t="s">
        <v>286</v>
      </c>
      <c r="D268" s="10"/>
      <c r="E268" s="16">
        <v>0</v>
      </c>
      <c r="F268" s="10"/>
      <c r="G268" s="15">
        <v>0</v>
      </c>
      <c r="I268" s="16">
        <v>0</v>
      </c>
      <c r="K268" s="16">
        <v>0</v>
      </c>
      <c r="L268" s="10"/>
      <c r="M268" s="15">
        <v>0</v>
      </c>
      <c r="N268" s="10"/>
      <c r="O268" s="16">
        <v>0</v>
      </c>
      <c r="Q268" s="16">
        <v>0</v>
      </c>
      <c r="R268" s="16">
        <v>0</v>
      </c>
      <c r="S268" s="16">
        <v>0</v>
      </c>
      <c r="T268" s="16">
        <v>0</v>
      </c>
      <c r="U268" s="16">
        <v>0</v>
      </c>
      <c r="V268" s="16">
        <v>0</v>
      </c>
      <c r="X268" s="16"/>
      <c r="Y268" s="16"/>
    </row>
    <row r="269" spans="1:25" x14ac:dyDescent="0.2">
      <c r="A269" s="12">
        <v>845</v>
      </c>
      <c r="C269" s="13" t="s">
        <v>287</v>
      </c>
      <c r="D269" s="10"/>
      <c r="E269" s="16">
        <v>0</v>
      </c>
      <c r="F269" s="10"/>
      <c r="G269" s="15">
        <v>0</v>
      </c>
      <c r="I269" s="16">
        <v>0</v>
      </c>
      <c r="K269" s="16">
        <v>0</v>
      </c>
      <c r="L269" s="10"/>
      <c r="M269" s="15">
        <v>0</v>
      </c>
      <c r="N269" s="10"/>
      <c r="O269" s="16">
        <v>0</v>
      </c>
      <c r="Q269" s="16">
        <v>0</v>
      </c>
      <c r="R269" s="16">
        <v>0</v>
      </c>
      <c r="S269" s="16">
        <v>0</v>
      </c>
      <c r="T269" s="16">
        <v>0</v>
      </c>
      <c r="U269" s="16">
        <v>0</v>
      </c>
      <c r="V269" s="16">
        <v>0</v>
      </c>
      <c r="X269" s="16"/>
      <c r="Y269" s="16"/>
    </row>
    <row r="270" spans="1:25" x14ac:dyDescent="0.2">
      <c r="A270" s="12">
        <v>847</v>
      </c>
      <c r="C270" s="13" t="s">
        <v>288</v>
      </c>
      <c r="D270" s="10"/>
      <c r="E270" s="16">
        <v>0</v>
      </c>
      <c r="F270" s="10"/>
      <c r="G270" s="15">
        <v>0</v>
      </c>
      <c r="I270" s="16">
        <v>0</v>
      </c>
      <c r="K270" s="16">
        <v>0</v>
      </c>
      <c r="L270" s="10"/>
      <c r="M270" s="15">
        <v>0</v>
      </c>
      <c r="N270" s="10"/>
      <c r="O270" s="16">
        <v>0</v>
      </c>
      <c r="Q270" s="16">
        <v>0</v>
      </c>
      <c r="R270" s="16">
        <v>0</v>
      </c>
      <c r="S270" s="16">
        <v>0</v>
      </c>
      <c r="T270" s="16">
        <v>0</v>
      </c>
      <c r="U270" s="16">
        <v>0</v>
      </c>
      <c r="V270" s="16">
        <v>0</v>
      </c>
      <c r="X270" s="16"/>
      <c r="Y270" s="16"/>
    </row>
    <row r="271" spans="1:25" x14ac:dyDescent="0.2">
      <c r="A271" s="12">
        <v>848</v>
      </c>
      <c r="C271" s="13" t="s">
        <v>289</v>
      </c>
      <c r="D271" s="10"/>
      <c r="E271" s="16">
        <v>6564178</v>
      </c>
      <c r="F271" s="10"/>
      <c r="G271" s="15">
        <v>5.4951729203574287E-3</v>
      </c>
      <c r="I271" s="16">
        <v>3730563</v>
      </c>
      <c r="K271" s="16">
        <v>6232907</v>
      </c>
      <c r="L271" s="10"/>
      <c r="M271" s="15">
        <v>5.5153018248874338E-3</v>
      </c>
      <c r="N271" s="10"/>
      <c r="O271" s="16">
        <v>5546408</v>
      </c>
      <c r="Q271" s="16">
        <v>3990401</v>
      </c>
      <c r="R271" s="16">
        <v>3730563</v>
      </c>
      <c r="S271" s="16">
        <v>3486881</v>
      </c>
      <c r="T271" s="16">
        <v>3331549</v>
      </c>
      <c r="U271" s="16">
        <v>3730563</v>
      </c>
      <c r="V271" s="16">
        <v>4202796</v>
      </c>
      <c r="X271" s="16"/>
      <c r="Y271" s="16"/>
    </row>
    <row r="272" spans="1:25" x14ac:dyDescent="0.2">
      <c r="A272" s="12">
        <v>850</v>
      </c>
      <c r="C272" s="13" t="s">
        <v>290</v>
      </c>
      <c r="D272" s="10"/>
      <c r="E272" s="16">
        <v>0</v>
      </c>
      <c r="F272" s="10"/>
      <c r="G272" s="15">
        <v>0</v>
      </c>
      <c r="I272" s="16">
        <v>0</v>
      </c>
      <c r="K272" s="16">
        <v>0</v>
      </c>
      <c r="L272" s="10"/>
      <c r="M272" s="15">
        <v>0</v>
      </c>
      <c r="N272" s="10"/>
      <c r="O272" s="16">
        <v>0</v>
      </c>
      <c r="Q272" s="16">
        <v>0</v>
      </c>
      <c r="R272" s="16">
        <v>0</v>
      </c>
      <c r="S272" s="16">
        <v>0</v>
      </c>
      <c r="T272" s="16">
        <v>0</v>
      </c>
      <c r="U272" s="16">
        <v>0</v>
      </c>
      <c r="V272" s="16">
        <v>0</v>
      </c>
      <c r="X272" s="16"/>
      <c r="Y272" s="16"/>
    </row>
    <row r="273" spans="1:25" x14ac:dyDescent="0.2">
      <c r="A273" s="12">
        <v>851</v>
      </c>
      <c r="C273" s="13" t="s">
        <v>291</v>
      </c>
      <c r="D273" s="10"/>
      <c r="E273" s="16">
        <v>202683</v>
      </c>
      <c r="F273" s="10"/>
      <c r="G273" s="15">
        <v>1.6967518751270986E-4</v>
      </c>
      <c r="I273" s="16">
        <v>115191</v>
      </c>
      <c r="K273" s="16">
        <v>181803</v>
      </c>
      <c r="L273" s="10"/>
      <c r="M273" s="15">
        <v>1.6087171165396984E-4</v>
      </c>
      <c r="N273" s="10"/>
      <c r="O273" s="16">
        <v>161780</v>
      </c>
      <c r="Q273" s="16">
        <v>123214</v>
      </c>
      <c r="R273" s="16">
        <v>115191</v>
      </c>
      <c r="S273" s="16">
        <v>107667</v>
      </c>
      <c r="T273" s="16">
        <v>102870</v>
      </c>
      <c r="U273" s="16">
        <v>115191</v>
      </c>
      <c r="V273" s="16">
        <v>129772</v>
      </c>
      <c r="X273" s="16"/>
      <c r="Y273" s="16"/>
    </row>
    <row r="274" spans="1:25" x14ac:dyDescent="0.2">
      <c r="A274" s="12">
        <v>852</v>
      </c>
      <c r="C274" s="13" t="s">
        <v>292</v>
      </c>
      <c r="D274" s="10"/>
      <c r="E274" s="16">
        <v>224964</v>
      </c>
      <c r="F274" s="10"/>
      <c r="G274" s="15">
        <v>1.8832762927137087E-4</v>
      </c>
      <c r="I274" s="16">
        <v>127851</v>
      </c>
      <c r="K274" s="16">
        <v>225748</v>
      </c>
      <c r="L274" s="10"/>
      <c r="M274" s="15">
        <v>1.9975724912383393E-4</v>
      </c>
      <c r="N274" s="10"/>
      <c r="O274" s="16">
        <v>200884</v>
      </c>
      <c r="Q274" s="16">
        <v>136756</v>
      </c>
      <c r="R274" s="16">
        <v>127851</v>
      </c>
      <c r="S274" s="16">
        <v>119500</v>
      </c>
      <c r="T274" s="16">
        <v>114176</v>
      </c>
      <c r="U274" s="16">
        <v>127851</v>
      </c>
      <c r="V274" s="16">
        <v>144035</v>
      </c>
      <c r="X274" s="16"/>
      <c r="Y274" s="16"/>
    </row>
    <row r="275" spans="1:25" x14ac:dyDescent="0.2">
      <c r="A275" s="12">
        <v>853</v>
      </c>
      <c r="C275" s="13" t="s">
        <v>293</v>
      </c>
      <c r="D275" s="10"/>
      <c r="E275" s="16">
        <v>0</v>
      </c>
      <c r="F275" s="10"/>
      <c r="G275" s="15">
        <v>0</v>
      </c>
      <c r="I275" s="16">
        <v>0</v>
      </c>
      <c r="K275" s="16">
        <v>0</v>
      </c>
      <c r="L275" s="10"/>
      <c r="M275" s="15">
        <v>0</v>
      </c>
      <c r="N275" s="10"/>
      <c r="O275" s="16">
        <v>0</v>
      </c>
      <c r="Q275" s="16">
        <v>0</v>
      </c>
      <c r="R275" s="16">
        <v>0</v>
      </c>
      <c r="S275" s="16">
        <v>0</v>
      </c>
      <c r="T275" s="16">
        <v>0</v>
      </c>
      <c r="U275" s="16">
        <v>0</v>
      </c>
      <c r="V275" s="16">
        <v>0</v>
      </c>
      <c r="X275" s="16"/>
      <c r="Y275" s="16"/>
    </row>
    <row r="276" spans="1:25" x14ac:dyDescent="0.2">
      <c r="A276" s="12">
        <v>859</v>
      </c>
      <c r="C276" s="13" t="s">
        <v>294</v>
      </c>
      <c r="D276" s="10"/>
      <c r="E276" s="16">
        <v>0</v>
      </c>
      <c r="F276" s="10"/>
      <c r="G276" s="15">
        <v>0</v>
      </c>
      <c r="I276" s="16">
        <v>0</v>
      </c>
      <c r="K276" s="16">
        <v>0</v>
      </c>
      <c r="L276" s="10"/>
      <c r="M276" s="15">
        <v>0</v>
      </c>
      <c r="N276" s="10"/>
      <c r="O276" s="16">
        <v>0</v>
      </c>
      <c r="Q276" s="16">
        <v>0</v>
      </c>
      <c r="R276" s="16">
        <v>0</v>
      </c>
      <c r="S276" s="16">
        <v>0</v>
      </c>
      <c r="T276" s="16">
        <v>0</v>
      </c>
      <c r="U276" s="16">
        <v>0</v>
      </c>
      <c r="V276" s="16">
        <v>0</v>
      </c>
      <c r="X276" s="16"/>
      <c r="Y276" s="16"/>
    </row>
    <row r="277" spans="1:25" x14ac:dyDescent="0.2">
      <c r="A277" s="12">
        <v>861</v>
      </c>
      <c r="C277" s="13" t="s">
        <v>295</v>
      </c>
      <c r="D277" s="10"/>
      <c r="E277" s="16">
        <v>0</v>
      </c>
      <c r="F277" s="10"/>
      <c r="G277" s="15">
        <v>0</v>
      </c>
      <c r="I277" s="16">
        <v>0</v>
      </c>
      <c r="K277" s="16">
        <v>0</v>
      </c>
      <c r="L277" s="10"/>
      <c r="M277" s="15">
        <v>0</v>
      </c>
      <c r="N277" s="10"/>
      <c r="O277" s="16">
        <v>0</v>
      </c>
      <c r="Q277" s="16">
        <v>0</v>
      </c>
      <c r="R277" s="16">
        <v>0</v>
      </c>
      <c r="S277" s="16">
        <v>0</v>
      </c>
      <c r="T277" s="16">
        <v>0</v>
      </c>
      <c r="U277" s="16">
        <v>0</v>
      </c>
      <c r="V277" s="16">
        <v>0</v>
      </c>
      <c r="X277" s="16"/>
      <c r="Y277" s="16"/>
    </row>
    <row r="278" spans="1:25" x14ac:dyDescent="0.2">
      <c r="A278" s="12">
        <v>862</v>
      </c>
      <c r="C278" s="13" t="s">
        <v>296</v>
      </c>
      <c r="D278" s="10"/>
      <c r="E278" s="16">
        <v>0</v>
      </c>
      <c r="F278" s="10"/>
      <c r="G278" s="15">
        <v>0</v>
      </c>
      <c r="I278" s="16">
        <v>0</v>
      </c>
      <c r="K278" s="16">
        <v>0</v>
      </c>
      <c r="L278" s="10"/>
      <c r="M278" s="15">
        <v>0</v>
      </c>
      <c r="N278" s="10"/>
      <c r="O278" s="16">
        <v>0</v>
      </c>
      <c r="Q278" s="16">
        <v>0</v>
      </c>
      <c r="R278" s="16">
        <v>0</v>
      </c>
      <c r="S278" s="16">
        <v>0</v>
      </c>
      <c r="T278" s="16">
        <v>0</v>
      </c>
      <c r="U278" s="16">
        <v>0</v>
      </c>
      <c r="V278" s="16">
        <v>0</v>
      </c>
      <c r="X278" s="16"/>
      <c r="Y278" s="16"/>
    </row>
    <row r="279" spans="1:25" x14ac:dyDescent="0.2">
      <c r="A279" s="12">
        <v>863</v>
      </c>
      <c r="C279" s="13" t="s">
        <v>297</v>
      </c>
      <c r="D279" s="10"/>
      <c r="E279" s="16">
        <v>0</v>
      </c>
      <c r="F279" s="10"/>
      <c r="G279" s="15">
        <v>0</v>
      </c>
      <c r="I279" s="16">
        <v>0</v>
      </c>
      <c r="K279" s="16">
        <v>0</v>
      </c>
      <c r="L279" s="10"/>
      <c r="M279" s="15">
        <v>0</v>
      </c>
      <c r="N279" s="10"/>
      <c r="O279" s="16">
        <v>0</v>
      </c>
      <c r="Q279" s="16">
        <v>0</v>
      </c>
      <c r="R279" s="16">
        <v>0</v>
      </c>
      <c r="S279" s="16">
        <v>0</v>
      </c>
      <c r="T279" s="16">
        <v>0</v>
      </c>
      <c r="U279" s="16">
        <v>0</v>
      </c>
      <c r="V279" s="16">
        <v>0</v>
      </c>
      <c r="X279" s="16"/>
      <c r="Y279" s="16"/>
    </row>
    <row r="280" spans="1:25" x14ac:dyDescent="0.2">
      <c r="A280" s="12">
        <v>864</v>
      </c>
      <c r="C280" s="13" t="s">
        <v>298</v>
      </c>
      <c r="D280" s="10"/>
      <c r="E280" s="16">
        <v>0</v>
      </c>
      <c r="F280" s="10"/>
      <c r="G280" s="15">
        <v>0</v>
      </c>
      <c r="I280" s="16">
        <v>0</v>
      </c>
      <c r="K280" s="16">
        <v>0</v>
      </c>
      <c r="L280" s="10"/>
      <c r="M280" s="15">
        <v>0</v>
      </c>
      <c r="N280" s="10"/>
      <c r="O280" s="16">
        <v>0</v>
      </c>
      <c r="Q280" s="16">
        <v>0</v>
      </c>
      <c r="R280" s="16">
        <v>0</v>
      </c>
      <c r="S280" s="16">
        <v>0</v>
      </c>
      <c r="T280" s="16">
        <v>0</v>
      </c>
      <c r="U280" s="16">
        <v>0</v>
      </c>
      <c r="V280" s="16">
        <v>0</v>
      </c>
      <c r="X280" s="16"/>
      <c r="Y280" s="16"/>
    </row>
    <row r="281" spans="1:25" x14ac:dyDescent="0.2">
      <c r="A281" s="12">
        <v>865</v>
      </c>
      <c r="C281" s="13" t="s">
        <v>299</v>
      </c>
      <c r="D281" s="10"/>
      <c r="E281" s="16">
        <v>0</v>
      </c>
      <c r="F281" s="10"/>
      <c r="G281" s="15">
        <v>0</v>
      </c>
      <c r="I281" s="16">
        <v>0</v>
      </c>
      <c r="K281" s="16">
        <v>0</v>
      </c>
      <c r="L281" s="10"/>
      <c r="M281" s="15">
        <v>0</v>
      </c>
      <c r="N281" s="10"/>
      <c r="O281" s="16">
        <v>0</v>
      </c>
      <c r="Q281" s="16">
        <v>0</v>
      </c>
      <c r="R281" s="16">
        <v>0</v>
      </c>
      <c r="S281" s="16">
        <v>0</v>
      </c>
      <c r="T281" s="16">
        <v>0</v>
      </c>
      <c r="U281" s="16">
        <v>0</v>
      </c>
      <c r="V281" s="16">
        <v>0</v>
      </c>
      <c r="X281" s="16"/>
      <c r="Y281" s="16"/>
    </row>
    <row r="282" spans="1:25" x14ac:dyDescent="0.2">
      <c r="A282" s="12">
        <v>866</v>
      </c>
      <c r="C282" s="13" t="s">
        <v>300</v>
      </c>
      <c r="D282" s="10"/>
      <c r="E282" s="16">
        <v>0</v>
      </c>
      <c r="F282" s="10"/>
      <c r="G282" s="15">
        <v>0</v>
      </c>
      <c r="I282" s="16">
        <v>0</v>
      </c>
      <c r="K282" s="16">
        <v>0</v>
      </c>
      <c r="L282" s="10"/>
      <c r="M282" s="15">
        <v>0</v>
      </c>
      <c r="N282" s="10"/>
      <c r="O282" s="16">
        <v>0</v>
      </c>
      <c r="Q282" s="16">
        <v>0</v>
      </c>
      <c r="R282" s="16">
        <v>0</v>
      </c>
      <c r="S282" s="16">
        <v>0</v>
      </c>
      <c r="T282" s="16">
        <v>0</v>
      </c>
      <c r="U282" s="16">
        <v>0</v>
      </c>
      <c r="V282" s="16">
        <v>0</v>
      </c>
      <c r="X282" s="16"/>
      <c r="Y282" s="16"/>
    </row>
    <row r="283" spans="1:25" x14ac:dyDescent="0.2">
      <c r="A283" s="12">
        <v>867</v>
      </c>
      <c r="C283" s="13" t="s">
        <v>301</v>
      </c>
      <c r="D283" s="10"/>
      <c r="E283" s="16">
        <v>0</v>
      </c>
      <c r="F283" s="10"/>
      <c r="G283" s="15">
        <v>0</v>
      </c>
      <c r="I283" s="16">
        <v>0</v>
      </c>
      <c r="K283" s="16">
        <v>0</v>
      </c>
      <c r="L283" s="10"/>
      <c r="M283" s="15">
        <v>0</v>
      </c>
      <c r="N283" s="10"/>
      <c r="O283" s="16">
        <v>0</v>
      </c>
      <c r="Q283" s="16">
        <v>0</v>
      </c>
      <c r="R283" s="16">
        <v>0</v>
      </c>
      <c r="S283" s="16">
        <v>0</v>
      </c>
      <c r="T283" s="16">
        <v>0</v>
      </c>
      <c r="U283" s="16">
        <v>0</v>
      </c>
      <c r="V283" s="16">
        <v>0</v>
      </c>
      <c r="X283" s="16"/>
      <c r="Y283" s="16"/>
    </row>
    <row r="284" spans="1:25" x14ac:dyDescent="0.2">
      <c r="A284" s="12">
        <v>868</v>
      </c>
      <c r="C284" s="13" t="s">
        <v>302</v>
      </c>
      <c r="D284" s="10"/>
      <c r="E284" s="16">
        <v>0</v>
      </c>
      <c r="F284" s="10"/>
      <c r="G284" s="15">
        <v>0</v>
      </c>
      <c r="I284" s="16">
        <v>0</v>
      </c>
      <c r="K284" s="16">
        <v>0</v>
      </c>
      <c r="L284" s="10"/>
      <c r="M284" s="15">
        <v>0</v>
      </c>
      <c r="N284" s="10"/>
      <c r="O284" s="16">
        <v>0</v>
      </c>
      <c r="Q284" s="16">
        <v>0</v>
      </c>
      <c r="R284" s="16">
        <v>0</v>
      </c>
      <c r="S284" s="16">
        <v>0</v>
      </c>
      <c r="T284" s="16">
        <v>0</v>
      </c>
      <c r="U284" s="16">
        <v>0</v>
      </c>
      <c r="V284" s="16">
        <v>0</v>
      </c>
      <c r="X284" s="16"/>
      <c r="Y284" s="16"/>
    </row>
    <row r="285" spans="1:25" x14ac:dyDescent="0.2">
      <c r="A285" s="12">
        <v>869</v>
      </c>
      <c r="C285" s="13" t="s">
        <v>303</v>
      </c>
      <c r="D285" s="10"/>
      <c r="E285" s="16">
        <v>0</v>
      </c>
      <c r="F285" s="10"/>
      <c r="G285" s="15">
        <v>0</v>
      </c>
      <c r="I285" s="16">
        <v>0</v>
      </c>
      <c r="K285" s="16">
        <v>0</v>
      </c>
      <c r="L285" s="10"/>
      <c r="M285" s="15">
        <v>0</v>
      </c>
      <c r="N285" s="10"/>
      <c r="O285" s="16">
        <v>0</v>
      </c>
      <c r="Q285" s="16">
        <v>0</v>
      </c>
      <c r="R285" s="16">
        <v>0</v>
      </c>
      <c r="S285" s="16">
        <v>0</v>
      </c>
      <c r="T285" s="16">
        <v>0</v>
      </c>
      <c r="U285" s="16">
        <v>0</v>
      </c>
      <c r="V285" s="16">
        <v>0</v>
      </c>
      <c r="X285" s="16"/>
      <c r="Y285" s="16"/>
    </row>
    <row r="286" spans="1:25" x14ac:dyDescent="0.2">
      <c r="A286" s="12">
        <v>879</v>
      </c>
      <c r="C286" s="13" t="s">
        <v>304</v>
      </c>
      <c r="D286" s="10"/>
      <c r="E286" s="16">
        <v>0</v>
      </c>
      <c r="F286" s="10"/>
      <c r="G286" s="15">
        <v>0</v>
      </c>
      <c r="I286" s="16">
        <v>0</v>
      </c>
      <c r="K286" s="16">
        <v>0</v>
      </c>
      <c r="L286" s="10"/>
      <c r="M286" s="15">
        <v>0</v>
      </c>
      <c r="N286" s="10"/>
      <c r="O286" s="16">
        <v>0</v>
      </c>
      <c r="Q286" s="16">
        <v>0</v>
      </c>
      <c r="R286" s="16">
        <v>0</v>
      </c>
      <c r="S286" s="16">
        <v>0</v>
      </c>
      <c r="T286" s="16">
        <v>0</v>
      </c>
      <c r="U286" s="16">
        <v>0</v>
      </c>
      <c r="V286" s="16">
        <v>0</v>
      </c>
      <c r="X286" s="16"/>
      <c r="Y286" s="16"/>
    </row>
    <row r="287" spans="1:25" x14ac:dyDescent="0.2">
      <c r="A287" s="12">
        <v>911</v>
      </c>
      <c r="C287" s="13" t="s">
        <v>305</v>
      </c>
      <c r="D287" s="10"/>
      <c r="E287" s="16">
        <v>0</v>
      </c>
      <c r="F287" s="10"/>
      <c r="G287" s="15">
        <v>0</v>
      </c>
      <c r="I287" s="16">
        <v>0</v>
      </c>
      <c r="K287" s="16">
        <v>0</v>
      </c>
      <c r="L287" s="10"/>
      <c r="M287" s="15">
        <v>0</v>
      </c>
      <c r="N287" s="10"/>
      <c r="O287" s="16">
        <v>0</v>
      </c>
      <c r="Q287" s="16">
        <v>0</v>
      </c>
      <c r="R287" s="16">
        <v>0</v>
      </c>
      <c r="S287" s="16">
        <v>0</v>
      </c>
      <c r="T287" s="16">
        <v>0</v>
      </c>
      <c r="U287" s="16">
        <v>0</v>
      </c>
      <c r="V287" s="16">
        <v>0</v>
      </c>
      <c r="X287" s="16"/>
      <c r="Y287" s="16"/>
    </row>
    <row r="288" spans="1:25" x14ac:dyDescent="0.2">
      <c r="A288" s="12">
        <v>912</v>
      </c>
      <c r="C288" s="13" t="s">
        <v>306</v>
      </c>
      <c r="D288" s="10"/>
      <c r="E288" s="16">
        <v>2159704</v>
      </c>
      <c r="F288" s="10"/>
      <c r="G288" s="15">
        <v>1.8079867634283563E-3</v>
      </c>
      <c r="I288" s="16">
        <v>1227407</v>
      </c>
      <c r="K288" s="16">
        <v>1974561</v>
      </c>
      <c r="L288" s="10"/>
      <c r="M288" s="15">
        <v>1.7472264365009065E-3</v>
      </c>
      <c r="N288" s="10"/>
      <c r="O288" s="16">
        <v>1757083</v>
      </c>
      <c r="Q288" s="16">
        <v>1312897</v>
      </c>
      <c r="R288" s="16">
        <v>1227407</v>
      </c>
      <c r="S288" s="16">
        <v>1147232</v>
      </c>
      <c r="T288" s="16">
        <v>1096126</v>
      </c>
      <c r="U288" s="16">
        <v>1227407</v>
      </c>
      <c r="V288" s="16">
        <v>1382778</v>
      </c>
      <c r="X288" s="16"/>
      <c r="Y288" s="16"/>
    </row>
    <row r="289" spans="1:25" x14ac:dyDescent="0.2">
      <c r="A289" s="12">
        <v>913</v>
      </c>
      <c r="C289" s="13" t="s">
        <v>307</v>
      </c>
      <c r="D289" s="10"/>
      <c r="E289" s="16">
        <v>8278</v>
      </c>
      <c r="F289" s="10"/>
      <c r="G289" s="15">
        <v>6.9298915164577803E-6</v>
      </c>
      <c r="I289" s="16">
        <v>4704</v>
      </c>
      <c r="K289" s="16">
        <v>7146</v>
      </c>
      <c r="L289" s="10"/>
      <c r="M289" s="15">
        <v>6.3232688760871295E-6</v>
      </c>
      <c r="N289" s="10"/>
      <c r="O289" s="16">
        <v>6360</v>
      </c>
      <c r="Q289" s="16">
        <v>5032</v>
      </c>
      <c r="R289" s="16">
        <v>4704</v>
      </c>
      <c r="S289" s="16">
        <v>4397</v>
      </c>
      <c r="T289" s="16">
        <v>4201</v>
      </c>
      <c r="U289" s="16">
        <v>4704</v>
      </c>
      <c r="V289" s="16">
        <v>5299</v>
      </c>
      <c r="X289" s="16"/>
      <c r="Y289" s="16"/>
    </row>
    <row r="290" spans="1:25" x14ac:dyDescent="0.2">
      <c r="A290" s="12">
        <v>916</v>
      </c>
      <c r="C290" s="13" t="s">
        <v>308</v>
      </c>
      <c r="D290" s="10"/>
      <c r="E290" s="16">
        <v>0</v>
      </c>
      <c r="F290" s="10"/>
      <c r="G290" s="15">
        <v>0</v>
      </c>
      <c r="I290" s="16">
        <v>0</v>
      </c>
      <c r="K290" s="16">
        <v>0</v>
      </c>
      <c r="L290" s="10"/>
      <c r="M290" s="15">
        <v>0</v>
      </c>
      <c r="N290" s="10"/>
      <c r="O290" s="16">
        <v>0</v>
      </c>
      <c r="Q290" s="16">
        <v>0</v>
      </c>
      <c r="R290" s="16">
        <v>0</v>
      </c>
      <c r="S290" s="16">
        <v>0</v>
      </c>
      <c r="T290" s="16">
        <v>0</v>
      </c>
      <c r="U290" s="16">
        <v>0</v>
      </c>
      <c r="V290" s="16">
        <v>0</v>
      </c>
      <c r="X290" s="16"/>
      <c r="Y290" s="16"/>
    </row>
    <row r="291" spans="1:25" x14ac:dyDescent="0.2">
      <c r="A291" s="12">
        <v>920</v>
      </c>
      <c r="C291" s="13" t="s">
        <v>309</v>
      </c>
      <c r="D291" s="10"/>
      <c r="E291" s="16">
        <v>0</v>
      </c>
      <c r="F291" s="10"/>
      <c r="G291" s="15">
        <v>0</v>
      </c>
      <c r="I291" s="16">
        <v>0</v>
      </c>
      <c r="K291" s="16">
        <v>0</v>
      </c>
      <c r="L291" s="10"/>
      <c r="M291" s="15">
        <v>0</v>
      </c>
      <c r="N291" s="10"/>
      <c r="O291" s="16">
        <v>0</v>
      </c>
      <c r="Q291" s="16">
        <v>0</v>
      </c>
      <c r="R291" s="16">
        <v>0</v>
      </c>
      <c r="S291" s="16">
        <v>0</v>
      </c>
      <c r="T291" s="16">
        <v>0</v>
      </c>
      <c r="U291" s="16">
        <v>0</v>
      </c>
      <c r="V291" s="16">
        <v>0</v>
      </c>
      <c r="X291" s="16"/>
      <c r="Y291" s="16"/>
    </row>
    <row r="292" spans="1:25" x14ac:dyDescent="0.2">
      <c r="A292" s="12">
        <v>922</v>
      </c>
      <c r="C292" s="13" t="s">
        <v>310</v>
      </c>
      <c r="D292" s="10"/>
      <c r="E292" s="16">
        <v>3338148</v>
      </c>
      <c r="F292" s="10"/>
      <c r="G292" s="15">
        <v>2.7945160069920883E-3</v>
      </c>
      <c r="I292" s="16">
        <v>1897144</v>
      </c>
      <c r="K292" s="16">
        <v>3143131</v>
      </c>
      <c r="L292" s="10"/>
      <c r="M292" s="15">
        <v>2.7812569865329718E-3</v>
      </c>
      <c r="N292" s="10"/>
      <c r="O292" s="16">
        <v>2796947</v>
      </c>
      <c r="Q292" s="16">
        <v>2029282</v>
      </c>
      <c r="R292" s="16">
        <v>1897144</v>
      </c>
      <c r="S292" s="16">
        <v>1773222</v>
      </c>
      <c r="T292" s="16">
        <v>1694229</v>
      </c>
      <c r="U292" s="16">
        <v>1897144</v>
      </c>
      <c r="V292" s="16">
        <v>2137294</v>
      </c>
      <c r="X292" s="16"/>
      <c r="Y292" s="16"/>
    </row>
    <row r="293" spans="1:25" x14ac:dyDescent="0.2">
      <c r="A293" s="12">
        <v>937</v>
      </c>
      <c r="C293" s="13" t="s">
        <v>311</v>
      </c>
      <c r="D293" s="10"/>
      <c r="E293" s="16">
        <v>465663</v>
      </c>
      <c r="F293" s="10"/>
      <c r="G293" s="15">
        <v>3.8982774501428836E-4</v>
      </c>
      <c r="I293" s="16">
        <v>264646</v>
      </c>
      <c r="K293" s="16">
        <v>453410</v>
      </c>
      <c r="L293" s="10"/>
      <c r="M293" s="15">
        <v>4.0120813617501615E-4</v>
      </c>
      <c r="N293" s="10"/>
      <c r="O293" s="16">
        <v>403471</v>
      </c>
      <c r="Q293" s="16">
        <v>283079</v>
      </c>
      <c r="R293" s="16">
        <v>264646</v>
      </c>
      <c r="S293" s="16">
        <v>247359</v>
      </c>
      <c r="T293" s="16">
        <v>236340</v>
      </c>
      <c r="U293" s="16">
        <v>264646</v>
      </c>
      <c r="V293" s="16">
        <v>298146</v>
      </c>
      <c r="X293" s="16"/>
      <c r="Y293" s="16"/>
    </row>
    <row r="294" spans="1:25" x14ac:dyDescent="0.2">
      <c r="A294" s="12">
        <v>938</v>
      </c>
      <c r="C294" s="13" t="s">
        <v>312</v>
      </c>
      <c r="D294" s="10"/>
      <c r="E294" s="16">
        <v>168693</v>
      </c>
      <c r="F294" s="10"/>
      <c r="G294" s="15">
        <v>1.4122060758465962E-4</v>
      </c>
      <c r="I294" s="16">
        <v>95873</v>
      </c>
      <c r="K294" s="16">
        <v>148529</v>
      </c>
      <c r="L294" s="10"/>
      <c r="M294" s="15">
        <v>1.3142860381980763E-4</v>
      </c>
      <c r="N294" s="10"/>
      <c r="O294" s="16">
        <v>132170</v>
      </c>
      <c r="Q294" s="16">
        <v>102551</v>
      </c>
      <c r="R294" s="16">
        <v>95873</v>
      </c>
      <c r="S294" s="16">
        <v>89611</v>
      </c>
      <c r="T294" s="16">
        <v>85619</v>
      </c>
      <c r="U294" s="16">
        <v>95873</v>
      </c>
      <c r="V294" s="16">
        <v>108009</v>
      </c>
      <c r="X294" s="16"/>
      <c r="Y294" s="16"/>
    </row>
    <row r="295" spans="1:25" x14ac:dyDescent="0.2">
      <c r="A295" s="12">
        <v>942</v>
      </c>
      <c r="C295" s="13" t="s">
        <v>313</v>
      </c>
      <c r="D295" s="10"/>
      <c r="E295" s="16">
        <v>412510</v>
      </c>
      <c r="F295" s="10"/>
      <c r="G295" s="15">
        <v>3.4533094339864688E-4</v>
      </c>
      <c r="I295" s="16">
        <v>234438</v>
      </c>
      <c r="K295" s="16">
        <v>433157</v>
      </c>
      <c r="L295" s="10"/>
      <c r="M295" s="15">
        <v>3.832868984829657E-4</v>
      </c>
      <c r="N295" s="10"/>
      <c r="O295" s="16">
        <v>385449</v>
      </c>
      <c r="Q295" s="16">
        <v>250767</v>
      </c>
      <c r="R295" s="16">
        <v>234438</v>
      </c>
      <c r="S295" s="16">
        <v>219124</v>
      </c>
      <c r="T295" s="16">
        <v>209363</v>
      </c>
      <c r="U295" s="16">
        <v>234438</v>
      </c>
      <c r="V295" s="16">
        <v>264114</v>
      </c>
      <c r="X295" s="16"/>
      <c r="Y295" s="16"/>
    </row>
    <row r="296" spans="1:25" x14ac:dyDescent="0.2">
      <c r="A296" s="12">
        <v>946</v>
      </c>
      <c r="C296" s="13" t="s">
        <v>314</v>
      </c>
      <c r="D296" s="10"/>
      <c r="E296" s="16">
        <v>0</v>
      </c>
      <c r="F296" s="10"/>
      <c r="G296" s="15">
        <v>0</v>
      </c>
      <c r="I296" s="16">
        <v>0</v>
      </c>
      <c r="K296" s="16">
        <v>0</v>
      </c>
      <c r="L296" s="10"/>
      <c r="M296" s="15">
        <v>0</v>
      </c>
      <c r="N296" s="10"/>
      <c r="O296" s="16">
        <v>0</v>
      </c>
      <c r="Q296" s="16">
        <v>0</v>
      </c>
      <c r="R296" s="16">
        <v>0</v>
      </c>
      <c r="S296" s="16">
        <v>0</v>
      </c>
      <c r="T296" s="16">
        <v>0</v>
      </c>
      <c r="U296" s="16">
        <v>0</v>
      </c>
      <c r="V296" s="16">
        <v>0</v>
      </c>
      <c r="X296" s="16"/>
      <c r="Y296" s="16"/>
    </row>
    <row r="297" spans="1:25" x14ac:dyDescent="0.2">
      <c r="A297" s="12">
        <v>948</v>
      </c>
      <c r="C297" s="13" t="s">
        <v>315</v>
      </c>
      <c r="D297" s="10"/>
      <c r="E297" s="16">
        <v>274509</v>
      </c>
      <c r="F297" s="10"/>
      <c r="G297" s="15">
        <v>2.2980400945775656E-4</v>
      </c>
      <c r="I297" s="16">
        <v>156008</v>
      </c>
      <c r="K297" s="16">
        <v>266680</v>
      </c>
      <c r="L297" s="10"/>
      <c r="M297" s="15">
        <v>2.3597667840399045E-4</v>
      </c>
      <c r="N297" s="10"/>
      <c r="O297" s="16">
        <v>237309</v>
      </c>
      <c r="Q297" s="16">
        <v>166874</v>
      </c>
      <c r="R297" s="16">
        <v>156008</v>
      </c>
      <c r="S297" s="16">
        <v>145818</v>
      </c>
      <c r="T297" s="16">
        <v>139322</v>
      </c>
      <c r="U297" s="16">
        <v>156008</v>
      </c>
      <c r="V297" s="16">
        <v>175756</v>
      </c>
      <c r="X297" s="16"/>
      <c r="Y297" s="16"/>
    </row>
    <row r="298" spans="1:25" x14ac:dyDescent="0.2">
      <c r="A298" s="12">
        <v>957</v>
      </c>
      <c r="C298" s="13" t="s">
        <v>316</v>
      </c>
      <c r="D298" s="10"/>
      <c r="E298" s="16">
        <v>87813</v>
      </c>
      <c r="F298" s="10"/>
      <c r="G298" s="15">
        <v>7.3512269115089029E-5</v>
      </c>
      <c r="I298" s="16">
        <v>49906</v>
      </c>
      <c r="K298" s="16">
        <v>81067</v>
      </c>
      <c r="L298" s="10"/>
      <c r="M298" s="15">
        <v>7.1733618524734861E-5</v>
      </c>
      <c r="N298" s="10"/>
      <c r="O298" s="16">
        <v>72138</v>
      </c>
      <c r="Q298" s="16">
        <v>53382</v>
      </c>
      <c r="R298" s="16">
        <v>49906</v>
      </c>
      <c r="S298" s="16">
        <v>46646</v>
      </c>
      <c r="T298" s="16">
        <v>44568</v>
      </c>
      <c r="U298" s="16">
        <v>49906</v>
      </c>
      <c r="V298" s="16">
        <v>56223</v>
      </c>
      <c r="X298" s="16"/>
      <c r="Y298" s="16"/>
    </row>
    <row r="299" spans="1:25" x14ac:dyDescent="0.2">
      <c r="A299" s="12">
        <v>960</v>
      </c>
      <c r="C299" s="13" t="s">
        <v>317</v>
      </c>
      <c r="D299" s="10"/>
      <c r="E299" s="16">
        <v>939200</v>
      </c>
      <c r="F299" s="10"/>
      <c r="G299" s="15">
        <v>7.8624717471093822E-4</v>
      </c>
      <c r="I299" s="16">
        <v>533767</v>
      </c>
      <c r="K299" s="16">
        <v>881715</v>
      </c>
      <c r="L299" s="10"/>
      <c r="M299" s="15">
        <v>7.8020165366347091E-4</v>
      </c>
      <c r="N299" s="10"/>
      <c r="O299" s="16">
        <v>784603</v>
      </c>
      <c r="Q299" s="16">
        <v>570945</v>
      </c>
      <c r="R299" s="16">
        <v>533767</v>
      </c>
      <c r="S299" s="16">
        <v>498901</v>
      </c>
      <c r="T299" s="16">
        <v>476676</v>
      </c>
      <c r="U299" s="16">
        <v>533767</v>
      </c>
      <c r="V299" s="16">
        <v>601334</v>
      </c>
      <c r="X299" s="16"/>
      <c r="Y299" s="16"/>
    </row>
    <row r="300" spans="1:25" x14ac:dyDescent="0.2">
      <c r="A300" s="12">
        <v>961</v>
      </c>
      <c r="C300" s="13" t="s">
        <v>318</v>
      </c>
      <c r="D300" s="10"/>
      <c r="E300" s="16">
        <v>964342</v>
      </c>
      <c r="F300" s="10"/>
      <c r="G300" s="15">
        <v>8.072946901140286E-4</v>
      </c>
      <c r="I300" s="16">
        <v>548053</v>
      </c>
      <c r="K300" s="16">
        <v>928381</v>
      </c>
      <c r="L300" s="10"/>
      <c r="M300" s="15">
        <v>8.2149491777926749E-4</v>
      </c>
      <c r="N300" s="10"/>
      <c r="O300" s="16">
        <v>826128</v>
      </c>
      <c r="Q300" s="16">
        <v>586226</v>
      </c>
      <c r="R300" s="16">
        <v>548053</v>
      </c>
      <c r="S300" s="16">
        <v>512254</v>
      </c>
      <c r="T300" s="16">
        <v>489434</v>
      </c>
      <c r="U300" s="16">
        <v>548053</v>
      </c>
      <c r="V300" s="16">
        <v>617428</v>
      </c>
      <c r="X300" s="16"/>
      <c r="Y300" s="16"/>
    </row>
    <row r="301" spans="1:25" x14ac:dyDescent="0.2">
      <c r="A301" s="12">
        <v>962</v>
      </c>
      <c r="C301" s="13" t="s">
        <v>319</v>
      </c>
      <c r="D301" s="10"/>
      <c r="E301" s="16">
        <v>0</v>
      </c>
      <c r="F301" s="10"/>
      <c r="G301" s="15">
        <v>0</v>
      </c>
      <c r="I301" s="16">
        <v>0</v>
      </c>
      <c r="K301" s="16">
        <v>0</v>
      </c>
      <c r="L301" s="10"/>
      <c r="M301" s="15">
        <v>0</v>
      </c>
      <c r="N301" s="10"/>
      <c r="O301" s="16">
        <v>0</v>
      </c>
      <c r="Q301" s="16">
        <v>0</v>
      </c>
      <c r="R301" s="16">
        <v>0</v>
      </c>
      <c r="S301" s="16">
        <v>0</v>
      </c>
      <c r="T301" s="16">
        <v>0</v>
      </c>
      <c r="U301" s="16">
        <v>0</v>
      </c>
      <c r="V301" s="16">
        <v>0</v>
      </c>
      <c r="X301" s="16"/>
      <c r="Y301" s="16"/>
    </row>
    <row r="302" spans="1:25" x14ac:dyDescent="0.2">
      <c r="A302" s="12">
        <v>963</v>
      </c>
      <c r="C302" s="13" t="s">
        <v>320</v>
      </c>
      <c r="D302" s="10"/>
      <c r="E302" s="16">
        <v>0</v>
      </c>
      <c r="F302" s="10"/>
      <c r="G302" s="15">
        <v>0</v>
      </c>
      <c r="I302" s="16">
        <v>0</v>
      </c>
      <c r="K302" s="16">
        <v>0</v>
      </c>
      <c r="L302" s="10"/>
      <c r="M302" s="15">
        <v>0</v>
      </c>
      <c r="N302" s="10"/>
      <c r="O302" s="16">
        <v>0</v>
      </c>
      <c r="Q302" s="16">
        <v>0</v>
      </c>
      <c r="R302" s="16">
        <v>0</v>
      </c>
      <c r="S302" s="16">
        <v>0</v>
      </c>
      <c r="T302" s="16">
        <v>0</v>
      </c>
      <c r="U302" s="16">
        <v>0</v>
      </c>
      <c r="V302" s="16">
        <v>0</v>
      </c>
      <c r="X302" s="16"/>
      <c r="Y302" s="16"/>
    </row>
    <row r="303" spans="1:25" x14ac:dyDescent="0.2">
      <c r="A303" s="12">
        <v>964</v>
      </c>
      <c r="C303" s="13" t="s">
        <v>321</v>
      </c>
      <c r="D303" s="10"/>
      <c r="E303" s="16">
        <v>0</v>
      </c>
      <c r="F303" s="10"/>
      <c r="G303" s="15">
        <v>0</v>
      </c>
      <c r="I303" s="16">
        <v>0</v>
      </c>
      <c r="K303" s="16">
        <v>0</v>
      </c>
      <c r="L303" s="10"/>
      <c r="M303" s="15">
        <v>0</v>
      </c>
      <c r="N303" s="10"/>
      <c r="O303" s="16">
        <v>0</v>
      </c>
      <c r="Q303" s="16">
        <v>0</v>
      </c>
      <c r="R303" s="16">
        <v>0</v>
      </c>
      <c r="S303" s="16">
        <v>0</v>
      </c>
      <c r="T303" s="16">
        <v>0</v>
      </c>
      <c r="U303" s="16">
        <v>0</v>
      </c>
      <c r="V303" s="16">
        <v>0</v>
      </c>
      <c r="X303" s="16"/>
      <c r="Y303" s="16"/>
    </row>
    <row r="304" spans="1:25" x14ac:dyDescent="0.2">
      <c r="A304" s="12">
        <v>968</v>
      </c>
      <c r="C304" s="13" t="s">
        <v>322</v>
      </c>
      <c r="D304" s="10"/>
      <c r="E304" s="16">
        <v>0</v>
      </c>
      <c r="F304" s="10"/>
      <c r="G304" s="15">
        <v>0</v>
      </c>
      <c r="I304" s="16">
        <v>0</v>
      </c>
      <c r="K304" s="16">
        <v>0</v>
      </c>
      <c r="L304" s="10"/>
      <c r="M304" s="15">
        <v>0</v>
      </c>
      <c r="N304" s="10"/>
      <c r="O304" s="16">
        <v>0</v>
      </c>
      <c r="Q304" s="16">
        <v>0</v>
      </c>
      <c r="R304" s="16">
        <v>0</v>
      </c>
      <c r="S304" s="16">
        <v>0</v>
      </c>
      <c r="T304" s="16">
        <v>0</v>
      </c>
      <c r="U304" s="16">
        <v>0</v>
      </c>
      <c r="V304" s="16">
        <v>0</v>
      </c>
      <c r="X304" s="16"/>
      <c r="Y304" s="16"/>
    </row>
    <row r="305" spans="1:25" x14ac:dyDescent="0.2">
      <c r="A305" s="12">
        <v>972</v>
      </c>
      <c r="C305" s="13" t="s">
        <v>323</v>
      </c>
      <c r="D305" s="10"/>
      <c r="E305" s="16">
        <v>0</v>
      </c>
      <c r="F305" s="10"/>
      <c r="G305" s="15">
        <v>0</v>
      </c>
      <c r="I305" s="16">
        <v>0</v>
      </c>
      <c r="K305" s="16">
        <v>0</v>
      </c>
      <c r="L305" s="10"/>
      <c r="M305" s="15">
        <v>0</v>
      </c>
      <c r="N305" s="10"/>
      <c r="O305" s="16">
        <v>0</v>
      </c>
      <c r="Q305" s="16">
        <v>0</v>
      </c>
      <c r="R305" s="16">
        <v>0</v>
      </c>
      <c r="S305" s="16">
        <v>0</v>
      </c>
      <c r="T305" s="16">
        <v>0</v>
      </c>
      <c r="U305" s="16">
        <v>0</v>
      </c>
      <c r="V305" s="16">
        <v>0</v>
      </c>
      <c r="X305" s="16"/>
      <c r="Y305" s="16"/>
    </row>
    <row r="306" spans="1:25" x14ac:dyDescent="0.2">
      <c r="A306" s="12">
        <v>980</v>
      </c>
      <c r="C306" s="13" t="s">
        <v>324</v>
      </c>
      <c r="D306" s="10"/>
      <c r="E306" s="16">
        <v>0</v>
      </c>
      <c r="F306" s="10"/>
      <c r="G306" s="15">
        <v>0</v>
      </c>
      <c r="I306" s="16">
        <v>0</v>
      </c>
      <c r="K306" s="16">
        <v>0</v>
      </c>
      <c r="L306" s="10"/>
      <c r="M306" s="15">
        <v>0</v>
      </c>
      <c r="N306" s="10"/>
      <c r="O306" s="16">
        <v>0</v>
      </c>
      <c r="Q306" s="16">
        <v>0</v>
      </c>
      <c r="R306" s="16">
        <v>0</v>
      </c>
      <c r="S306" s="16">
        <v>0</v>
      </c>
      <c r="T306" s="16">
        <v>0</v>
      </c>
      <c r="U306" s="16">
        <v>0</v>
      </c>
      <c r="V306" s="16">
        <v>0</v>
      </c>
      <c r="X306" s="16"/>
      <c r="Y306" s="16"/>
    </row>
    <row r="307" spans="1:25" x14ac:dyDescent="0.2">
      <c r="A307" s="12">
        <v>986</v>
      </c>
      <c r="C307" s="13" t="s">
        <v>325</v>
      </c>
      <c r="D307" s="10"/>
      <c r="E307" s="16">
        <v>0</v>
      </c>
      <c r="F307" s="10"/>
      <c r="G307" s="15">
        <v>0</v>
      </c>
      <c r="I307" s="16">
        <v>0</v>
      </c>
      <c r="K307" s="16">
        <v>0</v>
      </c>
      <c r="L307" s="10"/>
      <c r="M307" s="15">
        <v>0</v>
      </c>
      <c r="N307" s="10"/>
      <c r="O307" s="16">
        <v>0</v>
      </c>
      <c r="Q307" s="16">
        <v>0</v>
      </c>
      <c r="R307" s="16">
        <v>0</v>
      </c>
      <c r="S307" s="16">
        <v>0</v>
      </c>
      <c r="T307" s="16">
        <v>0</v>
      </c>
      <c r="U307" s="16">
        <v>0</v>
      </c>
      <c r="V307" s="16">
        <v>0</v>
      </c>
      <c r="X307" s="16"/>
      <c r="Y307" s="16"/>
    </row>
    <row r="308" spans="1:25" x14ac:dyDescent="0.2">
      <c r="A308" s="12">
        <v>989</v>
      </c>
      <c r="C308" s="13" t="s">
        <v>326</v>
      </c>
      <c r="D308" s="10"/>
      <c r="E308" s="16">
        <v>0</v>
      </c>
      <c r="F308" s="10"/>
      <c r="G308" s="15">
        <v>0</v>
      </c>
      <c r="I308" s="16">
        <v>0</v>
      </c>
      <c r="K308" s="16">
        <v>0</v>
      </c>
      <c r="L308" s="10"/>
      <c r="M308" s="15">
        <v>0</v>
      </c>
      <c r="N308" s="10"/>
      <c r="O308" s="16">
        <v>0</v>
      </c>
      <c r="Q308" s="16">
        <v>0</v>
      </c>
      <c r="R308" s="16">
        <v>0</v>
      </c>
      <c r="S308" s="16">
        <v>0</v>
      </c>
      <c r="T308" s="16">
        <v>0</v>
      </c>
      <c r="U308" s="16">
        <v>0</v>
      </c>
      <c r="V308" s="16">
        <v>0</v>
      </c>
      <c r="X308" s="16"/>
      <c r="Y308" s="16"/>
    </row>
    <row r="309" spans="1:25" x14ac:dyDescent="0.2">
      <c r="A309" s="12">
        <v>992</v>
      </c>
      <c r="C309" s="13" t="s">
        <v>327</v>
      </c>
      <c r="D309" s="10"/>
      <c r="E309" s="16">
        <v>0</v>
      </c>
      <c r="F309" s="10"/>
      <c r="G309" s="15">
        <v>0</v>
      </c>
      <c r="I309" s="16">
        <v>0</v>
      </c>
      <c r="K309" s="16">
        <v>0</v>
      </c>
      <c r="L309" s="10"/>
      <c r="M309" s="15">
        <v>0</v>
      </c>
      <c r="N309" s="10"/>
      <c r="O309" s="16">
        <v>0</v>
      </c>
      <c r="Q309" s="16">
        <v>0</v>
      </c>
      <c r="R309" s="16">
        <v>0</v>
      </c>
      <c r="S309" s="16">
        <v>0</v>
      </c>
      <c r="T309" s="16">
        <v>0</v>
      </c>
      <c r="U309" s="16">
        <v>0</v>
      </c>
      <c r="V309" s="16">
        <v>0</v>
      </c>
      <c r="X309" s="16"/>
      <c r="Y309" s="16"/>
    </row>
    <row r="310" spans="1:25" x14ac:dyDescent="0.2">
      <c r="A310" s="12">
        <v>993</v>
      </c>
      <c r="C310" s="13" t="s">
        <v>328</v>
      </c>
      <c r="D310" s="10"/>
      <c r="E310" s="16">
        <v>0</v>
      </c>
      <c r="F310" s="10"/>
      <c r="G310" s="15">
        <v>0</v>
      </c>
      <c r="I310" s="16">
        <v>0</v>
      </c>
      <c r="K310" s="16">
        <v>0</v>
      </c>
      <c r="L310" s="10"/>
      <c r="M310" s="15">
        <v>0</v>
      </c>
      <c r="N310" s="10"/>
      <c r="O310" s="16">
        <v>0</v>
      </c>
      <c r="Q310" s="16">
        <v>0</v>
      </c>
      <c r="R310" s="16">
        <v>0</v>
      </c>
      <c r="S310" s="16">
        <v>0</v>
      </c>
      <c r="T310" s="16">
        <v>0</v>
      </c>
      <c r="U310" s="16">
        <v>0</v>
      </c>
      <c r="V310" s="16">
        <v>0</v>
      </c>
      <c r="X310" s="16"/>
      <c r="Y310" s="16"/>
    </row>
    <row r="311" spans="1:25" x14ac:dyDescent="0.2">
      <c r="A311" s="12">
        <v>995</v>
      </c>
      <c r="C311" s="13" t="s">
        <v>329</v>
      </c>
      <c r="D311" s="10"/>
      <c r="E311" s="16">
        <v>0</v>
      </c>
      <c r="F311" s="10"/>
      <c r="G311" s="15">
        <v>0</v>
      </c>
      <c r="I311" s="16">
        <v>0</v>
      </c>
      <c r="K311" s="16">
        <v>0</v>
      </c>
      <c r="L311" s="10"/>
      <c r="M311" s="15">
        <v>0</v>
      </c>
      <c r="N311" s="10"/>
      <c r="O311" s="16">
        <v>0</v>
      </c>
      <c r="Q311" s="16">
        <v>0</v>
      </c>
      <c r="R311" s="16">
        <v>0</v>
      </c>
      <c r="S311" s="16">
        <v>0</v>
      </c>
      <c r="T311" s="16">
        <v>0</v>
      </c>
      <c r="U311" s="16">
        <v>0</v>
      </c>
      <c r="V311" s="16">
        <v>0</v>
      </c>
      <c r="X311" s="16"/>
      <c r="Y311" s="16"/>
    </row>
    <row r="312" spans="1:25" x14ac:dyDescent="0.2">
      <c r="A312" s="12">
        <v>999</v>
      </c>
      <c r="C312" s="13" t="s">
        <v>330</v>
      </c>
      <c r="D312" s="10"/>
      <c r="E312" s="18">
        <v>14017541</v>
      </c>
      <c r="F312" s="10"/>
      <c r="G312" s="19">
        <v>1.1734723176793804E-2</v>
      </c>
      <c r="I312" s="18">
        <v>7966474</v>
      </c>
      <c r="K312" s="18">
        <v>12963616</v>
      </c>
      <c r="L312" s="10"/>
      <c r="M312" s="19">
        <v>1.1471092859550116E-2</v>
      </c>
      <c r="N312" s="10"/>
      <c r="O312" s="18">
        <v>11535796</v>
      </c>
      <c r="P312" s="20"/>
      <c r="Q312" s="18">
        <v>8521348</v>
      </c>
      <c r="R312" s="18">
        <v>7966474</v>
      </c>
      <c r="S312" s="18">
        <v>7446101</v>
      </c>
      <c r="T312" s="18">
        <v>7114394</v>
      </c>
      <c r="U312" s="18">
        <v>7966474</v>
      </c>
      <c r="V312" s="18">
        <v>8974910</v>
      </c>
      <c r="X312" s="18"/>
      <c r="Y312" s="18"/>
    </row>
    <row r="313" spans="1:25" x14ac:dyDescent="0.2">
      <c r="C313" s="10"/>
      <c r="E313" s="21"/>
      <c r="G313" s="22"/>
      <c r="K313" s="21"/>
      <c r="M313" s="22"/>
    </row>
    <row r="314" spans="1:25" ht="13.5" thickBot="1" x14ac:dyDescent="0.25">
      <c r="A314" s="4" t="s">
        <v>331</v>
      </c>
      <c r="E314" s="23">
        <v>1194535294</v>
      </c>
      <c r="F314" s="24"/>
      <c r="G314" s="25">
        <v>1</v>
      </c>
      <c r="I314" s="23">
        <v>678880423</v>
      </c>
      <c r="K314" s="23">
        <v>1130111678</v>
      </c>
      <c r="L314" s="24"/>
      <c r="M314" s="25">
        <v>1</v>
      </c>
      <c r="N314" s="24"/>
      <c r="O314" s="23">
        <v>1005640502</v>
      </c>
      <c r="Q314" s="23">
        <v>726165258</v>
      </c>
      <c r="R314" s="23">
        <v>678880423</v>
      </c>
      <c r="S314" s="23">
        <v>634535718</v>
      </c>
      <c r="T314" s="23">
        <v>606268596</v>
      </c>
      <c r="U314" s="23">
        <v>678880423</v>
      </c>
      <c r="V314" s="23">
        <v>764816506</v>
      </c>
      <c r="X314" s="23"/>
      <c r="Y314" s="23"/>
    </row>
    <row r="315" spans="1:25" ht="13.5" thickTop="1" x14ac:dyDescent="0.2">
      <c r="E315" s="26"/>
      <c r="K315" s="26"/>
      <c r="O315" s="27"/>
      <c r="X315" s="27"/>
    </row>
  </sheetData>
  <sheetProtection algorithmName="SHA-512" hashValue="mMfej/eTRN9t5UyJuIToZJvoFg1hNcFh6bVUh6c4iVHH6p9wjZaMeYsWgdi9WjH3ME1IWIyd8SsqbEKkyvcliw==" saltValue="8owwUnHGrq62KW2AAmC7Qg==" spinCount="100000" sheet="1" objects="1" scenarios="1"/>
  <mergeCells count="4">
    <mergeCell ref="E2:I2"/>
    <mergeCell ref="K2:O2"/>
    <mergeCell ref="Q3:S3"/>
    <mergeCell ref="T3:V3"/>
  </mergeCells>
  <printOptions horizontalCentered="1"/>
  <pageMargins left="0.2" right="0.2" top="0.5" bottom="0.5" header="0.3" footer="0.3"/>
  <pageSetup scale="70" orientation="landscape" r:id="rId1"/>
  <headerFooter scaleWithDoc="0">
    <oddFooter>&amp;L&amp;Z&amp;F&amp;R&amp;D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313"/>
  <sheetViews>
    <sheetView showGridLines="0" showRowColHeaders="0" zoomScaleNormal="100" zoomScaleSheetLayoutView="70" workbookViewId="0">
      <pane xSplit="2" ySplit="3" topLeftCell="C302" activePane="bottomRight" state="frozen"/>
      <selection activeCell="G10" sqref="G10"/>
      <selection pane="topRight" activeCell="G10" sqref="G10"/>
      <selection pane="bottomLeft" activeCell="G10" sqref="G10"/>
      <selection pane="bottomRight" activeCell="B315" sqref="B315"/>
    </sheetView>
  </sheetViews>
  <sheetFormatPr defaultColWidth="9.140625" defaultRowHeight="12.75" x14ac:dyDescent="0.2"/>
  <cols>
    <col min="1" max="1" width="0.7109375" style="29" customWidth="1"/>
    <col min="2" max="2" width="10.42578125" style="2" bestFit="1" customWidth="1"/>
    <col min="3" max="3" width="39.140625" style="13" customWidth="1"/>
    <col min="4" max="4" width="1.42578125" style="29" hidden="1" customWidth="1"/>
    <col min="5" max="5" width="13.85546875" style="2" customWidth="1"/>
    <col min="6" max="6" width="14.7109375" style="2" customWidth="1"/>
    <col min="7" max="7" width="12.28515625" style="2" bestFit="1" customWidth="1"/>
    <col min="8" max="8" width="13.85546875" style="2" customWidth="1"/>
    <col min="9" max="9" width="12.28515625" style="2" customWidth="1"/>
    <col min="10" max="10" width="12.42578125" style="2" customWidth="1"/>
    <col min="11" max="11" width="12" style="2" customWidth="1"/>
    <col min="12" max="13" width="13.85546875" style="2" customWidth="1"/>
    <col min="14" max="14" width="15.7109375" style="2" customWidth="1"/>
    <col min="15" max="15" width="12.85546875" style="2" customWidth="1"/>
    <col min="16" max="16" width="14.7109375" style="2" customWidth="1"/>
    <col min="17" max="17" width="18.140625" style="2" bestFit="1" customWidth="1"/>
    <col min="18" max="16384" width="9.140625" style="2"/>
  </cols>
  <sheetData>
    <row r="1" spans="1:18" ht="15.75" x14ac:dyDescent="0.25">
      <c r="A1" s="28" t="s">
        <v>332</v>
      </c>
      <c r="E1" s="3" t="s">
        <v>1</v>
      </c>
      <c r="F1" s="3" t="s">
        <v>2</v>
      </c>
      <c r="G1" s="3" t="s">
        <v>3</v>
      </c>
      <c r="H1" s="3" t="s">
        <v>4</v>
      </c>
      <c r="I1" s="3" t="s">
        <v>5</v>
      </c>
      <c r="J1" s="3" t="s">
        <v>6</v>
      </c>
      <c r="K1" s="3" t="s">
        <v>7</v>
      </c>
      <c r="L1" s="3" t="s">
        <v>8</v>
      </c>
      <c r="M1" s="3" t="s">
        <v>9</v>
      </c>
      <c r="N1" s="3" t="s">
        <v>10</v>
      </c>
      <c r="O1" s="3" t="s">
        <v>11</v>
      </c>
      <c r="P1" s="3" t="s">
        <v>12</v>
      </c>
    </row>
    <row r="2" spans="1:18" x14ac:dyDescent="0.2">
      <c r="A2" s="30"/>
      <c r="D2" s="30"/>
      <c r="E2" s="159" t="s">
        <v>333</v>
      </c>
      <c r="F2" s="159"/>
      <c r="G2" s="159"/>
      <c r="H2" s="159"/>
      <c r="I2" s="159"/>
      <c r="J2" s="159"/>
      <c r="K2" s="159"/>
      <c r="L2" s="159"/>
      <c r="M2" s="159"/>
      <c r="N2" s="159"/>
      <c r="O2" s="159"/>
      <c r="P2" s="159"/>
    </row>
    <row r="3" spans="1:18" s="10" customFormat="1" ht="76.5" x14ac:dyDescent="0.2">
      <c r="A3" s="11"/>
      <c r="B3" s="6" t="s">
        <v>18</v>
      </c>
      <c r="C3" s="31" t="s">
        <v>13</v>
      </c>
      <c r="D3" s="11"/>
      <c r="E3" s="32" t="s">
        <v>334</v>
      </c>
      <c r="F3" s="32" t="s">
        <v>335</v>
      </c>
      <c r="G3" s="32" t="s">
        <v>336</v>
      </c>
      <c r="H3" s="32" t="s">
        <v>337</v>
      </c>
      <c r="I3" s="32" t="s">
        <v>338</v>
      </c>
      <c r="J3" s="32" t="s">
        <v>339</v>
      </c>
      <c r="K3" s="32" t="s">
        <v>340</v>
      </c>
      <c r="L3" s="32" t="s">
        <v>341</v>
      </c>
      <c r="M3" s="32" t="s">
        <v>342</v>
      </c>
      <c r="N3" s="32" t="s">
        <v>343</v>
      </c>
      <c r="O3" s="32" t="s">
        <v>344</v>
      </c>
      <c r="P3" s="32" t="s">
        <v>345</v>
      </c>
    </row>
    <row r="4" spans="1:18" s="10" customFormat="1" x14ac:dyDescent="0.2">
      <c r="A4" s="11"/>
      <c r="B4" s="11">
        <v>5</v>
      </c>
      <c r="C4" s="33" t="s">
        <v>25</v>
      </c>
      <c r="D4" s="11"/>
      <c r="E4" s="34">
        <v>0</v>
      </c>
      <c r="F4" s="35">
        <v>0</v>
      </c>
      <c r="G4" s="35">
        <v>0</v>
      </c>
      <c r="H4" s="14">
        <v>0</v>
      </c>
      <c r="I4" s="14">
        <v>0</v>
      </c>
      <c r="J4" s="14">
        <v>0</v>
      </c>
      <c r="K4" s="14">
        <v>0</v>
      </c>
      <c r="L4" s="14">
        <v>0</v>
      </c>
      <c r="M4" s="14">
        <v>0</v>
      </c>
      <c r="N4" s="14">
        <v>0</v>
      </c>
      <c r="O4" s="36">
        <v>0</v>
      </c>
      <c r="P4" s="35">
        <v>0</v>
      </c>
    </row>
    <row r="5" spans="1:18" s="10" customFormat="1" x14ac:dyDescent="0.2">
      <c r="A5" s="11"/>
      <c r="B5" s="11">
        <v>6</v>
      </c>
      <c r="C5" s="33" t="s">
        <v>26</v>
      </c>
      <c r="D5" s="11"/>
      <c r="E5" s="34">
        <v>0</v>
      </c>
      <c r="F5" s="37">
        <v>0</v>
      </c>
      <c r="G5" s="37">
        <v>0</v>
      </c>
      <c r="H5" s="16">
        <v>0</v>
      </c>
      <c r="I5" s="16">
        <v>0</v>
      </c>
      <c r="J5" s="16">
        <v>0</v>
      </c>
      <c r="K5" s="16">
        <v>0</v>
      </c>
      <c r="L5" s="16">
        <v>0</v>
      </c>
      <c r="M5" s="16">
        <v>0</v>
      </c>
      <c r="N5" s="16">
        <v>0</v>
      </c>
      <c r="O5" s="38">
        <v>0</v>
      </c>
      <c r="P5" s="37">
        <v>0</v>
      </c>
    </row>
    <row r="6" spans="1:18" s="10" customFormat="1" x14ac:dyDescent="0.2">
      <c r="A6" s="11"/>
      <c r="B6" s="11">
        <v>7</v>
      </c>
      <c r="C6" s="33" t="s">
        <v>27</v>
      </c>
      <c r="D6" s="11"/>
      <c r="E6" s="34">
        <v>0</v>
      </c>
      <c r="F6" s="37">
        <v>0</v>
      </c>
      <c r="G6" s="37">
        <v>0</v>
      </c>
      <c r="H6" s="16">
        <v>0</v>
      </c>
      <c r="I6" s="16">
        <v>0</v>
      </c>
      <c r="J6" s="16">
        <v>0</v>
      </c>
      <c r="K6" s="16">
        <v>0</v>
      </c>
      <c r="L6" s="16">
        <v>0</v>
      </c>
      <c r="M6" s="16">
        <v>0</v>
      </c>
      <c r="N6" s="16">
        <v>0</v>
      </c>
      <c r="O6" s="38">
        <v>0</v>
      </c>
      <c r="P6" s="37">
        <v>0</v>
      </c>
    </row>
    <row r="7" spans="1:18" s="10" customFormat="1" x14ac:dyDescent="0.2">
      <c r="A7" s="11"/>
      <c r="B7" s="11">
        <v>47</v>
      </c>
      <c r="C7" s="33" t="s">
        <v>28</v>
      </c>
      <c r="D7" s="11"/>
      <c r="E7" s="34">
        <v>0</v>
      </c>
      <c r="F7" s="37">
        <v>0</v>
      </c>
      <c r="G7" s="37">
        <v>0</v>
      </c>
      <c r="H7" s="16">
        <v>0</v>
      </c>
      <c r="I7" s="16">
        <v>0</v>
      </c>
      <c r="J7" s="16">
        <v>0</v>
      </c>
      <c r="K7" s="16">
        <v>0</v>
      </c>
      <c r="L7" s="16">
        <v>0</v>
      </c>
      <c r="M7" s="16">
        <v>0</v>
      </c>
      <c r="N7" s="16">
        <v>0</v>
      </c>
      <c r="O7" s="38">
        <v>0</v>
      </c>
      <c r="P7" s="37">
        <v>0</v>
      </c>
    </row>
    <row r="8" spans="1:18" s="10" customFormat="1" x14ac:dyDescent="0.2">
      <c r="A8" s="11"/>
      <c r="B8" s="11">
        <v>48</v>
      </c>
      <c r="C8" s="33" t="s">
        <v>29</v>
      </c>
      <c r="D8" s="11"/>
      <c r="E8" s="34">
        <v>0</v>
      </c>
      <c r="F8" s="37">
        <v>0</v>
      </c>
      <c r="G8" s="37">
        <v>0</v>
      </c>
      <c r="H8" s="16">
        <v>0</v>
      </c>
      <c r="I8" s="16">
        <v>0</v>
      </c>
      <c r="J8" s="16">
        <v>0</v>
      </c>
      <c r="K8" s="16">
        <v>0</v>
      </c>
      <c r="L8" s="16">
        <v>0</v>
      </c>
      <c r="M8" s="16">
        <v>0</v>
      </c>
      <c r="N8" s="16">
        <v>0</v>
      </c>
      <c r="O8" s="38">
        <v>0</v>
      </c>
      <c r="P8" s="37">
        <v>0</v>
      </c>
    </row>
    <row r="9" spans="1:18" s="10" customFormat="1" x14ac:dyDescent="0.2">
      <c r="A9" s="11"/>
      <c r="B9" s="11">
        <v>90</v>
      </c>
      <c r="C9" s="33" t="s">
        <v>30</v>
      </c>
      <c r="D9" s="11"/>
      <c r="E9" s="34">
        <v>4.152744606975171E-5</v>
      </c>
      <c r="F9" s="37">
        <v>3021</v>
      </c>
      <c r="G9" s="37">
        <v>1700</v>
      </c>
      <c r="H9" s="16">
        <v>0</v>
      </c>
      <c r="I9" s="16">
        <v>0</v>
      </c>
      <c r="J9" s="16">
        <v>0</v>
      </c>
      <c r="K9" s="16">
        <v>0</v>
      </c>
      <c r="L9" s="16">
        <v>-3122</v>
      </c>
      <c r="M9" s="16">
        <v>0</v>
      </c>
      <c r="N9" s="16">
        <v>-4737</v>
      </c>
      <c r="O9" s="38">
        <v>-549</v>
      </c>
      <c r="P9" s="37">
        <v>-3687</v>
      </c>
      <c r="Q9" s="39"/>
      <c r="R9" s="40"/>
    </row>
    <row r="10" spans="1:18" s="10" customFormat="1" ht="25.5" x14ac:dyDescent="0.2">
      <c r="A10" s="11"/>
      <c r="B10" s="11">
        <v>91</v>
      </c>
      <c r="C10" s="33" t="s">
        <v>31</v>
      </c>
      <c r="D10" s="11"/>
      <c r="E10" s="34">
        <v>4.328545189054916E-5</v>
      </c>
      <c r="F10" s="37">
        <v>3148</v>
      </c>
      <c r="G10" s="37">
        <v>1772</v>
      </c>
      <c r="H10" s="16">
        <v>0</v>
      </c>
      <c r="I10" s="16">
        <v>0</v>
      </c>
      <c r="J10" s="16">
        <v>0</v>
      </c>
      <c r="K10" s="16">
        <v>0</v>
      </c>
      <c r="L10" s="16">
        <v>-3254</v>
      </c>
      <c r="M10" s="16">
        <v>0</v>
      </c>
      <c r="N10" s="16">
        <v>-4938</v>
      </c>
      <c r="O10" s="38">
        <v>10088</v>
      </c>
      <c r="P10" s="37">
        <v>6816</v>
      </c>
      <c r="Q10" s="39"/>
    </row>
    <row r="11" spans="1:18" s="10" customFormat="1" x14ac:dyDescent="0.2">
      <c r="A11" s="11"/>
      <c r="B11" s="11">
        <v>100</v>
      </c>
      <c r="C11" s="33" t="s">
        <v>32</v>
      </c>
      <c r="D11" s="11"/>
      <c r="E11" s="34">
        <v>1.1735065569356043E-3</v>
      </c>
      <c r="F11" s="37">
        <v>85358</v>
      </c>
      <c r="G11" s="37">
        <v>48044</v>
      </c>
      <c r="H11" s="16">
        <v>0</v>
      </c>
      <c r="I11" s="16">
        <v>0</v>
      </c>
      <c r="J11" s="16">
        <v>0</v>
      </c>
      <c r="K11" s="16">
        <v>0</v>
      </c>
      <c r="L11" s="16">
        <v>-88223</v>
      </c>
      <c r="M11" s="16">
        <v>0</v>
      </c>
      <c r="N11" s="16">
        <v>-133869</v>
      </c>
      <c r="O11" s="38">
        <v>-16800</v>
      </c>
      <c r="P11" s="37">
        <v>-105490</v>
      </c>
      <c r="Q11" s="41"/>
    </row>
    <row r="12" spans="1:18" s="10" customFormat="1" x14ac:dyDescent="0.2">
      <c r="A12" s="11"/>
      <c r="B12" s="11">
        <v>101</v>
      </c>
      <c r="C12" s="33" t="s">
        <v>33</v>
      </c>
      <c r="D12" s="11"/>
      <c r="E12" s="34">
        <v>2.4910967595068814E-3</v>
      </c>
      <c r="F12" s="37">
        <v>181196</v>
      </c>
      <c r="G12" s="37">
        <v>101987</v>
      </c>
      <c r="H12" s="16">
        <v>0</v>
      </c>
      <c r="I12" s="16">
        <v>0</v>
      </c>
      <c r="J12" s="16">
        <v>0</v>
      </c>
      <c r="K12" s="16">
        <v>0</v>
      </c>
      <c r="L12" s="16">
        <v>-187279</v>
      </c>
      <c r="M12" s="16">
        <v>0</v>
      </c>
      <c r="N12" s="16">
        <v>-284174</v>
      </c>
      <c r="O12" s="38">
        <v>40709</v>
      </c>
      <c r="P12" s="37">
        <v>-147561</v>
      </c>
      <c r="Q12" s="42"/>
    </row>
    <row r="13" spans="1:18" s="10" customFormat="1" x14ac:dyDescent="0.2">
      <c r="A13" s="11"/>
      <c r="B13" s="11">
        <v>102</v>
      </c>
      <c r="C13" s="33" t="s">
        <v>34</v>
      </c>
      <c r="D13" s="11"/>
      <c r="E13" s="34">
        <v>0</v>
      </c>
      <c r="F13" s="37">
        <v>0</v>
      </c>
      <c r="G13" s="37">
        <v>0</v>
      </c>
      <c r="H13" s="16">
        <v>0</v>
      </c>
      <c r="I13" s="16">
        <v>0</v>
      </c>
      <c r="J13" s="16">
        <v>0</v>
      </c>
      <c r="K13" s="16">
        <v>0</v>
      </c>
      <c r="L13" s="16">
        <v>0</v>
      </c>
      <c r="M13" s="16">
        <v>0</v>
      </c>
      <c r="N13" s="16">
        <v>0</v>
      </c>
      <c r="O13" s="38">
        <v>0</v>
      </c>
      <c r="P13" s="37">
        <v>0</v>
      </c>
    </row>
    <row r="14" spans="1:18" s="10" customFormat="1" x14ac:dyDescent="0.2">
      <c r="A14" s="11"/>
      <c r="B14" s="11">
        <v>103</v>
      </c>
      <c r="C14" s="33" t="s">
        <v>35</v>
      </c>
      <c r="D14" s="11"/>
      <c r="E14" s="34">
        <v>3.7444276635998667E-3</v>
      </c>
      <c r="F14" s="37">
        <v>272359</v>
      </c>
      <c r="G14" s="37">
        <v>153300</v>
      </c>
      <c r="H14" s="16">
        <v>0</v>
      </c>
      <c r="I14" s="16">
        <v>0</v>
      </c>
      <c r="J14" s="16">
        <v>0</v>
      </c>
      <c r="K14" s="16">
        <v>0</v>
      </c>
      <c r="L14" s="16">
        <v>-281503</v>
      </c>
      <c r="M14" s="16">
        <v>0</v>
      </c>
      <c r="N14" s="16">
        <v>-427149</v>
      </c>
      <c r="O14" s="38">
        <v>-23465</v>
      </c>
      <c r="P14" s="37">
        <v>-306458</v>
      </c>
    </row>
    <row r="15" spans="1:18" s="10" customFormat="1" x14ac:dyDescent="0.2">
      <c r="A15" s="11"/>
      <c r="B15" s="11">
        <v>107</v>
      </c>
      <c r="C15" s="33" t="s">
        <v>36</v>
      </c>
      <c r="D15" s="11"/>
      <c r="E15" s="34">
        <v>8.0744872490975559E-4</v>
      </c>
      <c r="F15" s="37">
        <v>58732</v>
      </c>
      <c r="G15" s="37">
        <v>33058</v>
      </c>
      <c r="H15" s="16">
        <v>0</v>
      </c>
      <c r="I15" s="16">
        <v>0</v>
      </c>
      <c r="J15" s="16">
        <v>0</v>
      </c>
      <c r="K15" s="16">
        <v>0</v>
      </c>
      <c r="L15" s="16">
        <v>-60703</v>
      </c>
      <c r="M15" s="16">
        <v>0</v>
      </c>
      <c r="N15" s="16">
        <v>-92110</v>
      </c>
      <c r="O15" s="38">
        <v>11554</v>
      </c>
      <c r="P15" s="37">
        <v>-49469</v>
      </c>
    </row>
    <row r="16" spans="1:18" s="10" customFormat="1" x14ac:dyDescent="0.2">
      <c r="A16" s="11"/>
      <c r="B16" s="11">
        <v>109</v>
      </c>
      <c r="C16" s="33" t="s">
        <v>37</v>
      </c>
      <c r="D16" s="11"/>
      <c r="E16" s="34">
        <v>2.5722555167968103E-4</v>
      </c>
      <c r="F16" s="37">
        <v>18710</v>
      </c>
      <c r="G16" s="37">
        <v>10531</v>
      </c>
      <c r="H16" s="16">
        <v>0</v>
      </c>
      <c r="I16" s="16">
        <v>0</v>
      </c>
      <c r="J16" s="16">
        <v>0</v>
      </c>
      <c r="K16" s="16">
        <v>0</v>
      </c>
      <c r="L16" s="16">
        <v>-19338</v>
      </c>
      <c r="M16" s="16">
        <v>0</v>
      </c>
      <c r="N16" s="16">
        <v>-29343</v>
      </c>
      <c r="O16" s="38">
        <v>-6529</v>
      </c>
      <c r="P16" s="37">
        <v>-25969</v>
      </c>
    </row>
    <row r="17" spans="1:16" s="10" customFormat="1" x14ac:dyDescent="0.2">
      <c r="A17" s="11"/>
      <c r="B17" s="11">
        <v>110</v>
      </c>
      <c r="C17" s="33" t="s">
        <v>38</v>
      </c>
      <c r="D17" s="11"/>
      <c r="E17" s="34">
        <v>2.9445258065351058E-4</v>
      </c>
      <c r="F17" s="37">
        <v>21418</v>
      </c>
      <c r="G17" s="37">
        <v>12055</v>
      </c>
      <c r="H17" s="16">
        <v>0</v>
      </c>
      <c r="I17" s="16">
        <v>0</v>
      </c>
      <c r="J17" s="16">
        <v>0</v>
      </c>
      <c r="K17" s="16">
        <v>0</v>
      </c>
      <c r="L17" s="16">
        <v>-22137</v>
      </c>
      <c r="M17" s="16">
        <v>0</v>
      </c>
      <c r="N17" s="16">
        <v>-33590</v>
      </c>
      <c r="O17" s="38">
        <v>-2962</v>
      </c>
      <c r="P17" s="37">
        <v>-25216</v>
      </c>
    </row>
    <row r="18" spans="1:16" s="10" customFormat="1" x14ac:dyDescent="0.2">
      <c r="A18" s="11"/>
      <c r="B18" s="11">
        <v>111</v>
      </c>
      <c r="C18" s="33" t="s">
        <v>39</v>
      </c>
      <c r="D18" s="11"/>
      <c r="E18" s="34">
        <v>3.1695647830728723E-3</v>
      </c>
      <c r="F18" s="37">
        <v>230545</v>
      </c>
      <c r="G18" s="37">
        <v>129764</v>
      </c>
      <c r="H18" s="16">
        <v>0</v>
      </c>
      <c r="I18" s="16">
        <v>0</v>
      </c>
      <c r="J18" s="16">
        <v>0</v>
      </c>
      <c r="K18" s="16">
        <v>0</v>
      </c>
      <c r="L18" s="16">
        <v>-238285</v>
      </c>
      <c r="M18" s="16">
        <v>0</v>
      </c>
      <c r="N18" s="16">
        <v>-361571</v>
      </c>
      <c r="O18" s="38">
        <v>23100</v>
      </c>
      <c r="P18" s="37">
        <v>-216447</v>
      </c>
    </row>
    <row r="19" spans="1:16" s="10" customFormat="1" x14ac:dyDescent="0.2">
      <c r="A19" s="11"/>
      <c r="B19" s="11">
        <v>112</v>
      </c>
      <c r="C19" s="33" t="s">
        <v>40</v>
      </c>
      <c r="D19" s="11"/>
      <c r="E19" s="34">
        <v>3.0575906951812511E-5</v>
      </c>
      <c r="F19" s="37">
        <v>2224</v>
      </c>
      <c r="G19" s="37">
        <v>1252</v>
      </c>
      <c r="H19" s="16">
        <v>0</v>
      </c>
      <c r="I19" s="16">
        <v>0</v>
      </c>
      <c r="J19" s="16">
        <v>0</v>
      </c>
      <c r="K19" s="16">
        <v>0</v>
      </c>
      <c r="L19" s="16">
        <v>-2299</v>
      </c>
      <c r="M19" s="16">
        <v>0</v>
      </c>
      <c r="N19" s="16">
        <v>-3488</v>
      </c>
      <c r="O19" s="38">
        <v>833</v>
      </c>
      <c r="P19" s="37">
        <v>-1478</v>
      </c>
    </row>
    <row r="20" spans="1:16" s="10" customFormat="1" x14ac:dyDescent="0.2">
      <c r="A20" s="11"/>
      <c r="B20" s="11">
        <v>113</v>
      </c>
      <c r="C20" s="33" t="s">
        <v>41</v>
      </c>
      <c r="D20" s="11"/>
      <c r="E20" s="34">
        <v>2.056969779245384E-3</v>
      </c>
      <c r="F20" s="37">
        <v>149618</v>
      </c>
      <c r="G20" s="37">
        <v>84214</v>
      </c>
      <c r="H20" s="16">
        <v>0</v>
      </c>
      <c r="I20" s="16">
        <v>0</v>
      </c>
      <c r="J20" s="16">
        <v>0</v>
      </c>
      <c r="K20" s="16">
        <v>0</v>
      </c>
      <c r="L20" s="16">
        <v>-154641</v>
      </c>
      <c r="M20" s="16">
        <v>0</v>
      </c>
      <c r="N20" s="16">
        <v>-234651</v>
      </c>
      <c r="O20" s="38">
        <v>4159</v>
      </c>
      <c r="P20" s="37">
        <v>-151301</v>
      </c>
    </row>
    <row r="21" spans="1:16" s="10" customFormat="1" x14ac:dyDescent="0.2">
      <c r="A21" s="11"/>
      <c r="B21" s="11">
        <v>114</v>
      </c>
      <c r="C21" s="33" t="s">
        <v>42</v>
      </c>
      <c r="D21" s="11"/>
      <c r="E21" s="34">
        <v>1.0048740343037533E-2</v>
      </c>
      <c r="F21" s="37">
        <v>730918</v>
      </c>
      <c r="G21" s="37">
        <v>411403</v>
      </c>
      <c r="H21" s="16">
        <v>0</v>
      </c>
      <c r="I21" s="16">
        <v>0</v>
      </c>
      <c r="J21" s="16">
        <v>0</v>
      </c>
      <c r="K21" s="16">
        <v>0</v>
      </c>
      <c r="L21" s="16">
        <v>-755457</v>
      </c>
      <c r="M21" s="16">
        <v>0</v>
      </c>
      <c r="N21" s="16">
        <v>-1146319</v>
      </c>
      <c r="O21" s="38">
        <v>-2831</v>
      </c>
      <c r="P21" s="37">
        <v>-762286</v>
      </c>
    </row>
    <row r="22" spans="1:16" s="10" customFormat="1" x14ac:dyDescent="0.2">
      <c r="A22" s="11"/>
      <c r="B22" s="11">
        <v>115</v>
      </c>
      <c r="C22" s="33" t="s">
        <v>43</v>
      </c>
      <c r="D22" s="11"/>
      <c r="E22" s="34">
        <v>7.0071282464760727E-3</v>
      </c>
      <c r="F22" s="37">
        <v>509679</v>
      </c>
      <c r="G22" s="37">
        <v>286877</v>
      </c>
      <c r="H22" s="16">
        <v>0</v>
      </c>
      <c r="I22" s="16">
        <v>0</v>
      </c>
      <c r="J22" s="16">
        <v>0</v>
      </c>
      <c r="K22" s="16">
        <v>0</v>
      </c>
      <c r="L22" s="16">
        <v>-526791</v>
      </c>
      <c r="M22" s="16">
        <v>0</v>
      </c>
      <c r="N22" s="16">
        <v>-799344</v>
      </c>
      <c r="O22" s="38">
        <v>26905</v>
      </c>
      <c r="P22" s="37">
        <v>-502674</v>
      </c>
    </row>
    <row r="23" spans="1:16" s="10" customFormat="1" x14ac:dyDescent="0.2">
      <c r="A23" s="11"/>
      <c r="B23" s="11">
        <v>116</v>
      </c>
      <c r="C23" s="33" t="s">
        <v>44</v>
      </c>
      <c r="D23" s="11"/>
      <c r="E23" s="34">
        <v>1.8789264840256784E-3</v>
      </c>
      <c r="F23" s="37">
        <v>136668</v>
      </c>
      <c r="G23" s="37">
        <v>76925</v>
      </c>
      <c r="H23" s="16">
        <v>0</v>
      </c>
      <c r="I23" s="16">
        <v>0</v>
      </c>
      <c r="J23" s="16">
        <v>0</v>
      </c>
      <c r="K23" s="16">
        <v>0</v>
      </c>
      <c r="L23" s="16">
        <v>-141256</v>
      </c>
      <c r="M23" s="16">
        <v>0</v>
      </c>
      <c r="N23" s="16">
        <v>-214340</v>
      </c>
      <c r="O23" s="38">
        <v>-18988</v>
      </c>
      <c r="P23" s="37">
        <v>-160991</v>
      </c>
    </row>
    <row r="24" spans="1:16" s="10" customFormat="1" x14ac:dyDescent="0.2">
      <c r="A24" s="11"/>
      <c r="B24" s="11">
        <v>117</v>
      </c>
      <c r="C24" s="33" t="s">
        <v>45</v>
      </c>
      <c r="D24" s="11"/>
      <c r="E24" s="34">
        <v>9.9725642765311211E-4</v>
      </c>
      <c r="F24" s="37">
        <v>72538</v>
      </c>
      <c r="G24" s="37">
        <v>40828</v>
      </c>
      <c r="H24" s="16">
        <v>0</v>
      </c>
      <c r="I24" s="16">
        <v>0</v>
      </c>
      <c r="J24" s="16">
        <v>0</v>
      </c>
      <c r="K24" s="16">
        <v>0</v>
      </c>
      <c r="L24" s="16">
        <v>-74973</v>
      </c>
      <c r="M24" s="16">
        <v>0</v>
      </c>
      <c r="N24" s="16">
        <v>-113763</v>
      </c>
      <c r="O24" s="38">
        <v>-10418</v>
      </c>
      <c r="P24" s="37">
        <v>-85788</v>
      </c>
    </row>
    <row r="25" spans="1:16" s="10" customFormat="1" x14ac:dyDescent="0.2">
      <c r="A25" s="11"/>
      <c r="B25" s="11">
        <v>119</v>
      </c>
      <c r="C25" s="33" t="s">
        <v>46</v>
      </c>
      <c r="D25" s="11"/>
      <c r="E25" s="34">
        <v>3.9034426386735123E-5</v>
      </c>
      <c r="F25" s="37">
        <v>2839</v>
      </c>
      <c r="G25" s="37">
        <v>1598</v>
      </c>
      <c r="H25" s="16">
        <v>0</v>
      </c>
      <c r="I25" s="16">
        <v>0</v>
      </c>
      <c r="J25" s="16">
        <v>0</v>
      </c>
      <c r="K25" s="16">
        <v>0</v>
      </c>
      <c r="L25" s="16">
        <v>-2935</v>
      </c>
      <c r="M25" s="16">
        <v>0</v>
      </c>
      <c r="N25" s="16">
        <v>-4453</v>
      </c>
      <c r="O25" s="38">
        <v>3716</v>
      </c>
      <c r="P25" s="37">
        <v>765</v>
      </c>
    </row>
    <row r="26" spans="1:16" s="10" customFormat="1" x14ac:dyDescent="0.2">
      <c r="A26" s="11"/>
      <c r="B26" s="11">
        <v>121</v>
      </c>
      <c r="C26" s="33" t="s">
        <v>47</v>
      </c>
      <c r="D26" s="11"/>
      <c r="E26" s="34">
        <v>3.9977805796000197E-4</v>
      </c>
      <c r="F26" s="37">
        <v>29079</v>
      </c>
      <c r="G26" s="37">
        <v>16367</v>
      </c>
      <c r="H26" s="16">
        <v>0</v>
      </c>
      <c r="I26" s="16">
        <v>0</v>
      </c>
      <c r="J26" s="16">
        <v>0</v>
      </c>
      <c r="K26" s="16">
        <v>0</v>
      </c>
      <c r="L26" s="16">
        <v>-30055</v>
      </c>
      <c r="M26" s="16">
        <v>0</v>
      </c>
      <c r="N26" s="16">
        <v>-45605</v>
      </c>
      <c r="O26" s="38">
        <v>25733</v>
      </c>
      <c r="P26" s="37">
        <v>-4481</v>
      </c>
    </row>
    <row r="27" spans="1:16" s="10" customFormat="1" x14ac:dyDescent="0.2">
      <c r="A27" s="11"/>
      <c r="B27" s="11">
        <v>122</v>
      </c>
      <c r="C27" s="33" t="s">
        <v>48</v>
      </c>
      <c r="D27" s="11"/>
      <c r="E27" s="34">
        <v>4.4758409624688747E-4</v>
      </c>
      <c r="F27" s="37">
        <v>32556</v>
      </c>
      <c r="G27" s="37">
        <v>18324</v>
      </c>
      <c r="H27" s="16">
        <v>0</v>
      </c>
      <c r="I27" s="16">
        <v>0</v>
      </c>
      <c r="J27" s="16">
        <v>0</v>
      </c>
      <c r="K27" s="16">
        <v>0</v>
      </c>
      <c r="L27" s="16">
        <v>-33649</v>
      </c>
      <c r="M27" s="16">
        <v>0</v>
      </c>
      <c r="N27" s="16">
        <v>-51059</v>
      </c>
      <c r="O27" s="38">
        <v>-12145</v>
      </c>
      <c r="P27" s="37">
        <v>-45973</v>
      </c>
    </row>
    <row r="28" spans="1:16" s="10" customFormat="1" x14ac:dyDescent="0.2">
      <c r="A28" s="11"/>
      <c r="B28" s="11">
        <v>123</v>
      </c>
      <c r="C28" s="33" t="s">
        <v>49</v>
      </c>
      <c r="D28" s="11"/>
      <c r="E28" s="34">
        <v>2.4845795807854967E-3</v>
      </c>
      <c r="F28" s="37">
        <v>180722</v>
      </c>
      <c r="G28" s="37">
        <v>101721</v>
      </c>
      <c r="H28" s="16">
        <v>0</v>
      </c>
      <c r="I28" s="16">
        <v>0</v>
      </c>
      <c r="J28" s="16">
        <v>0</v>
      </c>
      <c r="K28" s="16">
        <v>0</v>
      </c>
      <c r="L28" s="16">
        <v>-186789</v>
      </c>
      <c r="M28" s="16">
        <v>0</v>
      </c>
      <c r="N28" s="16">
        <v>-283431</v>
      </c>
      <c r="O28" s="38">
        <v>-61626</v>
      </c>
      <c r="P28" s="37">
        <v>-249403</v>
      </c>
    </row>
    <row r="29" spans="1:16" s="10" customFormat="1" x14ac:dyDescent="0.2">
      <c r="A29" s="11"/>
      <c r="B29" s="11">
        <v>124</v>
      </c>
      <c r="C29" s="33" t="s">
        <v>50</v>
      </c>
      <c r="D29" s="11"/>
      <c r="E29" s="34">
        <v>0</v>
      </c>
      <c r="F29" s="37">
        <v>0</v>
      </c>
      <c r="G29" s="37">
        <v>0</v>
      </c>
      <c r="H29" s="16">
        <v>0</v>
      </c>
      <c r="I29" s="16">
        <v>0</v>
      </c>
      <c r="J29" s="16">
        <v>0</v>
      </c>
      <c r="K29" s="16">
        <v>0</v>
      </c>
      <c r="L29" s="16">
        <v>0</v>
      </c>
      <c r="M29" s="16">
        <v>0</v>
      </c>
      <c r="N29" s="16">
        <v>0</v>
      </c>
      <c r="O29" s="38">
        <v>0</v>
      </c>
      <c r="P29" s="37">
        <v>0</v>
      </c>
    </row>
    <row r="30" spans="1:16" s="10" customFormat="1" x14ac:dyDescent="0.2">
      <c r="A30" s="11"/>
      <c r="B30" s="11">
        <v>125</v>
      </c>
      <c r="C30" s="33" t="s">
        <v>51</v>
      </c>
      <c r="D30" s="11"/>
      <c r="E30" s="34">
        <v>6.8690980008833465E-4</v>
      </c>
      <c r="F30" s="37">
        <v>49964</v>
      </c>
      <c r="G30" s="37">
        <v>28123</v>
      </c>
      <c r="H30" s="16">
        <v>0</v>
      </c>
      <c r="I30" s="16">
        <v>0</v>
      </c>
      <c r="J30" s="16">
        <v>0</v>
      </c>
      <c r="K30" s="16">
        <v>0</v>
      </c>
      <c r="L30" s="16">
        <v>-51641</v>
      </c>
      <c r="M30" s="16">
        <v>0</v>
      </c>
      <c r="N30" s="16">
        <v>-78360</v>
      </c>
      <c r="O30" s="38">
        <v>-3916</v>
      </c>
      <c r="P30" s="37">
        <v>-55830</v>
      </c>
    </row>
    <row r="31" spans="1:16" s="10" customFormat="1" x14ac:dyDescent="0.2">
      <c r="A31" s="11"/>
      <c r="B31" s="11">
        <v>126</v>
      </c>
      <c r="C31" s="33" t="s">
        <v>52</v>
      </c>
      <c r="D31" s="11"/>
      <c r="E31" s="34">
        <v>0</v>
      </c>
      <c r="F31" s="37">
        <v>0</v>
      </c>
      <c r="G31" s="37">
        <v>0</v>
      </c>
      <c r="H31" s="16">
        <v>0</v>
      </c>
      <c r="I31" s="16">
        <v>0</v>
      </c>
      <c r="J31" s="16">
        <v>0</v>
      </c>
      <c r="K31" s="16">
        <v>0</v>
      </c>
      <c r="L31" s="16">
        <v>0</v>
      </c>
      <c r="M31" s="16">
        <v>0</v>
      </c>
      <c r="N31" s="16">
        <v>0</v>
      </c>
      <c r="O31" s="38">
        <v>0</v>
      </c>
      <c r="P31" s="37">
        <v>0</v>
      </c>
    </row>
    <row r="32" spans="1:16" s="10" customFormat="1" x14ac:dyDescent="0.2">
      <c r="A32" s="11"/>
      <c r="B32" s="11">
        <v>127</v>
      </c>
      <c r="C32" s="33" t="s">
        <v>53</v>
      </c>
      <c r="D32" s="11"/>
      <c r="E32" s="34">
        <v>1.3950839362976578E-3</v>
      </c>
      <c r="F32" s="37">
        <v>101475</v>
      </c>
      <c r="G32" s="37">
        <v>57116</v>
      </c>
      <c r="H32" s="16">
        <v>0</v>
      </c>
      <c r="I32" s="16">
        <v>0</v>
      </c>
      <c r="J32" s="16">
        <v>0</v>
      </c>
      <c r="K32" s="16">
        <v>0</v>
      </c>
      <c r="L32" s="16">
        <v>-104881</v>
      </c>
      <c r="M32" s="16">
        <v>0</v>
      </c>
      <c r="N32" s="16">
        <v>-159145</v>
      </c>
      <c r="O32" s="38">
        <v>51976</v>
      </c>
      <c r="P32" s="37">
        <v>-53459</v>
      </c>
    </row>
    <row r="33" spans="1:16" s="10" customFormat="1" x14ac:dyDescent="0.2">
      <c r="A33" s="11"/>
      <c r="B33" s="11">
        <v>128</v>
      </c>
      <c r="C33" s="33" t="s">
        <v>54</v>
      </c>
      <c r="D33" s="11"/>
      <c r="E33" s="34">
        <v>2.2310768157177614E-3</v>
      </c>
      <c r="F33" s="37">
        <v>162282</v>
      </c>
      <c r="G33" s="37">
        <v>91342</v>
      </c>
      <c r="H33" s="16">
        <v>0</v>
      </c>
      <c r="I33" s="16">
        <v>0</v>
      </c>
      <c r="J33" s="16">
        <v>0</v>
      </c>
      <c r="K33" s="16">
        <v>0</v>
      </c>
      <c r="L33" s="16">
        <v>-167731</v>
      </c>
      <c r="M33" s="16">
        <v>0</v>
      </c>
      <c r="N33" s="16">
        <v>-254512</v>
      </c>
      <c r="O33" s="38">
        <v>-36379</v>
      </c>
      <c r="P33" s="37">
        <v>-204998</v>
      </c>
    </row>
    <row r="34" spans="1:16" s="10" customFormat="1" x14ac:dyDescent="0.2">
      <c r="A34" s="11"/>
      <c r="B34" s="11">
        <v>129</v>
      </c>
      <c r="C34" s="33" t="s">
        <v>55</v>
      </c>
      <c r="D34" s="11"/>
      <c r="E34" s="34">
        <v>1.1301641791422866E-3</v>
      </c>
      <c r="F34" s="37">
        <v>82205</v>
      </c>
      <c r="G34" s="37">
        <v>46270</v>
      </c>
      <c r="H34" s="16">
        <v>0</v>
      </c>
      <c r="I34" s="16">
        <v>0</v>
      </c>
      <c r="J34" s="16">
        <v>0</v>
      </c>
      <c r="K34" s="16">
        <v>0</v>
      </c>
      <c r="L34" s="16">
        <v>-84965</v>
      </c>
      <c r="M34" s="16">
        <v>0</v>
      </c>
      <c r="N34" s="16">
        <v>-128924</v>
      </c>
      <c r="O34" s="38">
        <v>13229</v>
      </c>
      <c r="P34" s="37">
        <v>-72185</v>
      </c>
    </row>
    <row r="35" spans="1:16" s="10" customFormat="1" x14ac:dyDescent="0.2">
      <c r="A35" s="11"/>
      <c r="B35" s="11">
        <v>131</v>
      </c>
      <c r="C35" s="33" t="s">
        <v>56</v>
      </c>
      <c r="D35" s="11"/>
      <c r="E35" s="34">
        <v>0</v>
      </c>
      <c r="F35" s="37">
        <v>0</v>
      </c>
      <c r="G35" s="37">
        <v>0</v>
      </c>
      <c r="H35" s="16">
        <v>0</v>
      </c>
      <c r="I35" s="16">
        <v>0</v>
      </c>
      <c r="J35" s="16">
        <v>0</v>
      </c>
      <c r="K35" s="16">
        <v>0</v>
      </c>
      <c r="L35" s="16">
        <v>0</v>
      </c>
      <c r="M35" s="16">
        <v>0</v>
      </c>
      <c r="N35" s="16">
        <v>0</v>
      </c>
      <c r="O35" s="38">
        <v>0</v>
      </c>
      <c r="P35" s="37">
        <v>0</v>
      </c>
    </row>
    <row r="36" spans="1:16" s="10" customFormat="1" x14ac:dyDescent="0.2">
      <c r="A36" s="11"/>
      <c r="B36" s="11">
        <v>132</v>
      </c>
      <c r="C36" s="33" t="s">
        <v>57</v>
      </c>
      <c r="D36" s="11"/>
      <c r="E36" s="34">
        <v>4.5316869473762073E-4</v>
      </c>
      <c r="F36" s="37">
        <v>32962</v>
      </c>
      <c r="G36" s="37">
        <v>18553</v>
      </c>
      <c r="H36" s="16">
        <v>0</v>
      </c>
      <c r="I36" s="16">
        <v>0</v>
      </c>
      <c r="J36" s="16">
        <v>0</v>
      </c>
      <c r="K36" s="16">
        <v>0</v>
      </c>
      <c r="L36" s="16">
        <v>-34069</v>
      </c>
      <c r="M36" s="16">
        <v>0</v>
      </c>
      <c r="N36" s="16">
        <v>-51696</v>
      </c>
      <c r="O36" s="38">
        <v>44322</v>
      </c>
      <c r="P36" s="37">
        <v>10072</v>
      </c>
    </row>
    <row r="37" spans="1:16" s="10" customFormat="1" x14ac:dyDescent="0.2">
      <c r="A37" s="11"/>
      <c r="B37" s="11">
        <v>133</v>
      </c>
      <c r="C37" s="33" t="s">
        <v>58</v>
      </c>
      <c r="D37" s="11"/>
      <c r="E37" s="34">
        <v>1.2123392312257623E-3</v>
      </c>
      <c r="F37" s="37">
        <v>88182</v>
      </c>
      <c r="G37" s="37">
        <v>49634</v>
      </c>
      <c r="H37" s="16">
        <v>0</v>
      </c>
      <c r="I37" s="16">
        <v>0</v>
      </c>
      <c r="J37" s="16">
        <v>0</v>
      </c>
      <c r="K37" s="16">
        <v>0</v>
      </c>
      <c r="L37" s="16">
        <v>-91143</v>
      </c>
      <c r="M37" s="16">
        <v>0</v>
      </c>
      <c r="N37" s="16">
        <v>-138299</v>
      </c>
      <c r="O37" s="38">
        <v>14979</v>
      </c>
      <c r="P37" s="37">
        <v>-76647</v>
      </c>
    </row>
    <row r="38" spans="1:16" s="10" customFormat="1" x14ac:dyDescent="0.2">
      <c r="A38" s="11"/>
      <c r="B38" s="11">
        <v>135</v>
      </c>
      <c r="C38" s="33" t="s">
        <v>59</v>
      </c>
      <c r="D38" s="11"/>
      <c r="E38" s="34">
        <v>0</v>
      </c>
      <c r="F38" s="37">
        <v>0</v>
      </c>
      <c r="G38" s="37">
        <v>0</v>
      </c>
      <c r="H38" s="16">
        <v>0</v>
      </c>
      <c r="I38" s="16">
        <v>0</v>
      </c>
      <c r="J38" s="16">
        <v>0</v>
      </c>
      <c r="K38" s="16">
        <v>0</v>
      </c>
      <c r="L38" s="16">
        <v>0</v>
      </c>
      <c r="M38" s="16">
        <v>0</v>
      </c>
      <c r="N38" s="16">
        <v>0</v>
      </c>
      <c r="O38" s="38">
        <v>0</v>
      </c>
      <c r="P38" s="37">
        <v>0</v>
      </c>
    </row>
    <row r="39" spans="1:16" s="10" customFormat="1" x14ac:dyDescent="0.2">
      <c r="A39" s="11"/>
      <c r="B39" s="11">
        <v>136</v>
      </c>
      <c r="C39" s="33" t="s">
        <v>60</v>
      </c>
      <c r="D39" s="11"/>
      <c r="E39" s="34">
        <v>2.2446318777417386E-3</v>
      </c>
      <c r="F39" s="37">
        <v>163268</v>
      </c>
      <c r="G39" s="37">
        <v>91897</v>
      </c>
      <c r="H39" s="16">
        <v>0</v>
      </c>
      <c r="I39" s="16">
        <v>0</v>
      </c>
      <c r="J39" s="16">
        <v>0</v>
      </c>
      <c r="K39" s="16">
        <v>0</v>
      </c>
      <c r="L39" s="16">
        <v>-168750</v>
      </c>
      <c r="M39" s="16">
        <v>0</v>
      </c>
      <c r="N39" s="16">
        <v>-256058</v>
      </c>
      <c r="O39" s="38">
        <v>-51680</v>
      </c>
      <c r="P39" s="37">
        <v>-221323</v>
      </c>
    </row>
    <row r="40" spans="1:16" s="10" customFormat="1" x14ac:dyDescent="0.2">
      <c r="A40" s="11"/>
      <c r="B40" s="11">
        <v>137</v>
      </c>
      <c r="C40" s="33" t="s">
        <v>61</v>
      </c>
      <c r="D40" s="11"/>
      <c r="E40" s="34">
        <v>0</v>
      </c>
      <c r="F40" s="37">
        <v>0</v>
      </c>
      <c r="G40" s="37">
        <v>0</v>
      </c>
      <c r="H40" s="16">
        <v>0</v>
      </c>
      <c r="I40" s="16">
        <v>0</v>
      </c>
      <c r="J40" s="16">
        <v>0</v>
      </c>
      <c r="K40" s="16">
        <v>0</v>
      </c>
      <c r="L40" s="16">
        <v>0</v>
      </c>
      <c r="M40" s="16">
        <v>0</v>
      </c>
      <c r="N40" s="16">
        <v>0</v>
      </c>
      <c r="O40" s="38">
        <v>0</v>
      </c>
      <c r="P40" s="37">
        <v>0</v>
      </c>
    </row>
    <row r="41" spans="1:16" s="10" customFormat="1" x14ac:dyDescent="0.2">
      <c r="A41" s="11"/>
      <c r="B41" s="11">
        <v>138</v>
      </c>
      <c r="C41" s="33" t="s">
        <v>62</v>
      </c>
      <c r="D41" s="11"/>
      <c r="E41" s="34">
        <v>0</v>
      </c>
      <c r="F41" s="37">
        <v>0</v>
      </c>
      <c r="G41" s="37">
        <v>0</v>
      </c>
      <c r="H41" s="16">
        <v>0</v>
      </c>
      <c r="I41" s="16">
        <v>0</v>
      </c>
      <c r="J41" s="16">
        <v>0</v>
      </c>
      <c r="K41" s="16">
        <v>0</v>
      </c>
      <c r="L41" s="16">
        <v>0</v>
      </c>
      <c r="M41" s="16">
        <v>0</v>
      </c>
      <c r="N41" s="16">
        <v>0</v>
      </c>
      <c r="O41" s="38">
        <v>0</v>
      </c>
      <c r="P41" s="37">
        <v>0</v>
      </c>
    </row>
    <row r="42" spans="1:16" s="10" customFormat="1" x14ac:dyDescent="0.2">
      <c r="A42" s="11"/>
      <c r="B42" s="11">
        <v>140</v>
      </c>
      <c r="C42" s="33" t="s">
        <v>63</v>
      </c>
      <c r="D42" s="11"/>
      <c r="E42" s="34">
        <v>1.17946452237685E-3</v>
      </c>
      <c r="F42" s="37">
        <v>85791</v>
      </c>
      <c r="G42" s="37">
        <v>48288</v>
      </c>
      <c r="H42" s="16">
        <v>0</v>
      </c>
      <c r="I42" s="16">
        <v>0</v>
      </c>
      <c r="J42" s="16">
        <v>0</v>
      </c>
      <c r="K42" s="16">
        <v>0</v>
      </c>
      <c r="L42" s="16">
        <v>-88671</v>
      </c>
      <c r="M42" s="16">
        <v>0</v>
      </c>
      <c r="N42" s="16">
        <v>-134548</v>
      </c>
      <c r="O42" s="38">
        <v>7887</v>
      </c>
      <c r="P42" s="37">
        <v>-81253</v>
      </c>
    </row>
    <row r="43" spans="1:16" s="10" customFormat="1" x14ac:dyDescent="0.2">
      <c r="A43" s="11"/>
      <c r="B43" s="11">
        <v>141</v>
      </c>
      <c r="C43" s="33" t="s">
        <v>64</v>
      </c>
      <c r="D43" s="11"/>
      <c r="E43" s="34">
        <v>4.3316493250470673E-3</v>
      </c>
      <c r="F43" s="37">
        <v>315072</v>
      </c>
      <c r="G43" s="37">
        <v>177341</v>
      </c>
      <c r="H43" s="16">
        <v>0</v>
      </c>
      <c r="I43" s="16">
        <v>0</v>
      </c>
      <c r="J43" s="16">
        <v>0</v>
      </c>
      <c r="K43" s="16">
        <v>0</v>
      </c>
      <c r="L43" s="16">
        <v>-325650</v>
      </c>
      <c r="M43" s="16">
        <v>0</v>
      </c>
      <c r="N43" s="16">
        <v>-494137</v>
      </c>
      <c r="O43" s="38">
        <v>-11450</v>
      </c>
      <c r="P43" s="37">
        <v>-338824</v>
      </c>
    </row>
    <row r="44" spans="1:16" s="10" customFormat="1" x14ac:dyDescent="0.2">
      <c r="A44" s="11"/>
      <c r="B44" s="11">
        <v>142</v>
      </c>
      <c r="C44" s="33" t="s">
        <v>65</v>
      </c>
      <c r="D44" s="11"/>
      <c r="E44" s="34">
        <v>0</v>
      </c>
      <c r="F44" s="37">
        <v>0</v>
      </c>
      <c r="G44" s="37">
        <v>0</v>
      </c>
      <c r="H44" s="16">
        <v>0</v>
      </c>
      <c r="I44" s="16">
        <v>0</v>
      </c>
      <c r="J44" s="16">
        <v>0</v>
      </c>
      <c r="K44" s="16">
        <v>0</v>
      </c>
      <c r="L44" s="16">
        <v>0</v>
      </c>
      <c r="M44" s="16">
        <v>0</v>
      </c>
      <c r="N44" s="16">
        <v>0</v>
      </c>
      <c r="O44" s="38">
        <v>0</v>
      </c>
      <c r="P44" s="37">
        <v>0</v>
      </c>
    </row>
    <row r="45" spans="1:16" s="10" customFormat="1" x14ac:dyDescent="0.2">
      <c r="A45" s="11"/>
      <c r="B45" s="11">
        <v>143</v>
      </c>
      <c r="C45" s="33" t="s">
        <v>66</v>
      </c>
      <c r="D45" s="11"/>
      <c r="E45" s="34">
        <v>2.9490212785625736E-4</v>
      </c>
      <c r="F45" s="37">
        <v>21450</v>
      </c>
      <c r="G45" s="37">
        <v>12074</v>
      </c>
      <c r="H45" s="16">
        <v>0</v>
      </c>
      <c r="I45" s="16">
        <v>0</v>
      </c>
      <c r="J45" s="16">
        <v>0</v>
      </c>
      <c r="K45" s="16">
        <v>0</v>
      </c>
      <c r="L45" s="16">
        <v>-22171</v>
      </c>
      <c r="M45" s="16">
        <v>0</v>
      </c>
      <c r="N45" s="16">
        <v>-33641</v>
      </c>
      <c r="O45" s="38">
        <v>-1524</v>
      </c>
      <c r="P45" s="37">
        <v>-23812</v>
      </c>
    </row>
    <row r="46" spans="1:16" s="10" customFormat="1" x14ac:dyDescent="0.2">
      <c r="A46" s="11"/>
      <c r="B46" s="11">
        <v>146</v>
      </c>
      <c r="C46" s="33" t="s">
        <v>67</v>
      </c>
      <c r="D46" s="11"/>
      <c r="E46" s="34">
        <v>6.8102048058866311E-4</v>
      </c>
      <c r="F46" s="37">
        <v>49536</v>
      </c>
      <c r="G46" s="37">
        <v>27882</v>
      </c>
      <c r="H46" s="16">
        <v>0</v>
      </c>
      <c r="I46" s="16">
        <v>0</v>
      </c>
      <c r="J46" s="16">
        <v>0</v>
      </c>
      <c r="K46" s="16">
        <v>0</v>
      </c>
      <c r="L46" s="16">
        <v>-51199</v>
      </c>
      <c r="M46" s="16">
        <v>0</v>
      </c>
      <c r="N46" s="16">
        <v>-77688</v>
      </c>
      <c r="O46" s="38">
        <v>7133</v>
      </c>
      <c r="P46" s="37">
        <v>-44336</v>
      </c>
    </row>
    <row r="47" spans="1:16" s="10" customFormat="1" x14ac:dyDescent="0.2">
      <c r="A47" s="11"/>
      <c r="B47" s="11">
        <v>147</v>
      </c>
      <c r="C47" s="33" t="s">
        <v>68</v>
      </c>
      <c r="D47" s="11"/>
      <c r="E47" s="34">
        <v>4.1210335305505002E-4</v>
      </c>
      <c r="F47" s="37">
        <v>29975</v>
      </c>
      <c r="G47" s="37">
        <v>16872</v>
      </c>
      <c r="H47" s="16">
        <v>0</v>
      </c>
      <c r="I47" s="16">
        <v>0</v>
      </c>
      <c r="J47" s="16">
        <v>0</v>
      </c>
      <c r="K47" s="16">
        <v>0</v>
      </c>
      <c r="L47" s="16">
        <v>-30982</v>
      </c>
      <c r="M47" s="16">
        <v>0</v>
      </c>
      <c r="N47" s="16">
        <v>-47011</v>
      </c>
      <c r="O47" s="38">
        <v>13583</v>
      </c>
      <c r="P47" s="37">
        <v>-17563</v>
      </c>
    </row>
    <row r="48" spans="1:16" s="10" customFormat="1" x14ac:dyDescent="0.2">
      <c r="A48" s="11"/>
      <c r="B48" s="11">
        <v>148</v>
      </c>
      <c r="C48" s="33" t="s">
        <v>69</v>
      </c>
      <c r="D48" s="11"/>
      <c r="E48" s="34">
        <v>7.3720718376697882E-5</v>
      </c>
      <c r="F48" s="37">
        <v>5362</v>
      </c>
      <c r="G48" s="37">
        <v>3018</v>
      </c>
      <c r="H48" s="16">
        <v>0</v>
      </c>
      <c r="I48" s="16">
        <v>0</v>
      </c>
      <c r="J48" s="16">
        <v>0</v>
      </c>
      <c r="K48" s="16">
        <v>0</v>
      </c>
      <c r="L48" s="16">
        <v>-5542</v>
      </c>
      <c r="M48" s="16">
        <v>0</v>
      </c>
      <c r="N48" s="16">
        <v>-8410</v>
      </c>
      <c r="O48" s="38">
        <v>3413</v>
      </c>
      <c r="P48" s="37">
        <v>-2159</v>
      </c>
    </row>
    <row r="49" spans="1:16" s="10" customFormat="1" x14ac:dyDescent="0.2">
      <c r="A49" s="11"/>
      <c r="B49" s="11">
        <v>149</v>
      </c>
      <c r="C49" s="33" t="s">
        <v>70</v>
      </c>
      <c r="D49" s="11"/>
      <c r="E49" s="34">
        <v>0</v>
      </c>
      <c r="F49" s="37">
        <v>0</v>
      </c>
      <c r="G49" s="37">
        <v>0</v>
      </c>
      <c r="H49" s="16">
        <v>0</v>
      </c>
      <c r="I49" s="16">
        <v>0</v>
      </c>
      <c r="J49" s="16">
        <v>0</v>
      </c>
      <c r="K49" s="16">
        <v>0</v>
      </c>
      <c r="L49" s="16">
        <v>0</v>
      </c>
      <c r="M49" s="16">
        <v>0</v>
      </c>
      <c r="N49" s="16">
        <v>0</v>
      </c>
      <c r="O49" s="38">
        <v>0</v>
      </c>
      <c r="P49" s="37">
        <v>0</v>
      </c>
    </row>
    <row r="50" spans="1:16" s="10" customFormat="1" x14ac:dyDescent="0.2">
      <c r="A50" s="11"/>
      <c r="B50" s="11">
        <v>150</v>
      </c>
      <c r="C50" s="33" t="s">
        <v>71</v>
      </c>
      <c r="D50" s="11"/>
      <c r="E50" s="34">
        <v>0</v>
      </c>
      <c r="F50" s="37">
        <v>0</v>
      </c>
      <c r="G50" s="37">
        <v>0</v>
      </c>
      <c r="H50" s="16">
        <v>0</v>
      </c>
      <c r="I50" s="16">
        <v>0</v>
      </c>
      <c r="J50" s="16">
        <v>0</v>
      </c>
      <c r="K50" s="16">
        <v>0</v>
      </c>
      <c r="L50" s="16">
        <v>0</v>
      </c>
      <c r="M50" s="16">
        <v>0</v>
      </c>
      <c r="N50" s="16">
        <v>0</v>
      </c>
      <c r="O50" s="38">
        <v>0</v>
      </c>
      <c r="P50" s="37">
        <v>0</v>
      </c>
    </row>
    <row r="51" spans="1:16" s="10" customFormat="1" x14ac:dyDescent="0.2">
      <c r="A51" s="11"/>
      <c r="B51" s="11">
        <v>151</v>
      </c>
      <c r="C51" s="33" t="s">
        <v>72</v>
      </c>
      <c r="D51" s="11"/>
      <c r="E51" s="34">
        <v>1.5612841323045914E-3</v>
      </c>
      <c r="F51" s="37">
        <v>113564</v>
      </c>
      <c r="G51" s="37">
        <v>63920</v>
      </c>
      <c r="H51" s="16">
        <v>0</v>
      </c>
      <c r="I51" s="16">
        <v>0</v>
      </c>
      <c r="J51" s="16">
        <v>0</v>
      </c>
      <c r="K51" s="16">
        <v>0</v>
      </c>
      <c r="L51" s="16">
        <v>-117376</v>
      </c>
      <c r="M51" s="16">
        <v>0</v>
      </c>
      <c r="N51" s="16">
        <v>-178105</v>
      </c>
      <c r="O51" s="38">
        <v>-4820</v>
      </c>
      <c r="P51" s="37">
        <v>-122817</v>
      </c>
    </row>
    <row r="52" spans="1:16" s="10" customFormat="1" x14ac:dyDescent="0.2">
      <c r="A52" s="11"/>
      <c r="B52" s="11">
        <v>152</v>
      </c>
      <c r="C52" s="33" t="s">
        <v>73</v>
      </c>
      <c r="D52" s="11"/>
      <c r="E52" s="34">
        <v>1.1492494251911154E-3</v>
      </c>
      <c r="F52" s="37">
        <v>83593</v>
      </c>
      <c r="G52" s="37">
        <v>47051</v>
      </c>
      <c r="H52" s="16">
        <v>0</v>
      </c>
      <c r="I52" s="16">
        <v>0</v>
      </c>
      <c r="J52" s="16">
        <v>0</v>
      </c>
      <c r="K52" s="16">
        <v>0</v>
      </c>
      <c r="L52" s="16">
        <v>-86400</v>
      </c>
      <c r="M52" s="16">
        <v>0</v>
      </c>
      <c r="N52" s="16">
        <v>-131102</v>
      </c>
      <c r="O52" s="38">
        <v>18890</v>
      </c>
      <c r="P52" s="37">
        <v>-67968</v>
      </c>
    </row>
    <row r="53" spans="1:16" s="10" customFormat="1" x14ac:dyDescent="0.2">
      <c r="A53" s="11"/>
      <c r="B53" s="11">
        <v>154</v>
      </c>
      <c r="C53" s="33" t="s">
        <v>74</v>
      </c>
      <c r="D53" s="11"/>
      <c r="E53" s="34">
        <v>1.9151500265340841E-2</v>
      </c>
      <c r="F53" s="37">
        <v>1393028</v>
      </c>
      <c r="G53" s="37">
        <v>784077</v>
      </c>
      <c r="H53" s="16">
        <v>0</v>
      </c>
      <c r="I53" s="16">
        <v>0</v>
      </c>
      <c r="J53" s="16">
        <v>0</v>
      </c>
      <c r="K53" s="16">
        <v>0</v>
      </c>
      <c r="L53" s="16">
        <v>-1439795</v>
      </c>
      <c r="M53" s="16">
        <v>0</v>
      </c>
      <c r="N53" s="16">
        <v>-2184724</v>
      </c>
      <c r="O53" s="38">
        <v>-40092</v>
      </c>
      <c r="P53" s="37">
        <v>-1487506</v>
      </c>
    </row>
    <row r="54" spans="1:16" s="10" customFormat="1" x14ac:dyDescent="0.2">
      <c r="A54" s="11"/>
      <c r="B54" s="11">
        <v>156</v>
      </c>
      <c r="C54" s="33" t="s">
        <v>75</v>
      </c>
      <c r="D54" s="11"/>
      <c r="E54" s="34">
        <v>3.2710809966239471E-2</v>
      </c>
      <c r="F54" s="37">
        <v>2379295</v>
      </c>
      <c r="G54" s="37">
        <v>1339206</v>
      </c>
      <c r="H54" s="16">
        <v>0</v>
      </c>
      <c r="I54" s="16">
        <v>0</v>
      </c>
      <c r="J54" s="16">
        <v>0</v>
      </c>
      <c r="K54" s="16">
        <v>0</v>
      </c>
      <c r="L54" s="16">
        <v>-2459174</v>
      </c>
      <c r="M54" s="16">
        <v>0</v>
      </c>
      <c r="N54" s="16">
        <v>-3731513</v>
      </c>
      <c r="O54" s="38">
        <v>-129455</v>
      </c>
      <c r="P54" s="37">
        <v>-2601641</v>
      </c>
    </row>
    <row r="55" spans="1:16" s="10" customFormat="1" x14ac:dyDescent="0.2">
      <c r="A55" s="11"/>
      <c r="B55" s="11">
        <v>157</v>
      </c>
      <c r="C55" s="33" t="s">
        <v>76</v>
      </c>
      <c r="D55" s="11"/>
      <c r="E55" s="34">
        <v>1.585721250359305E-4</v>
      </c>
      <c r="F55" s="37">
        <v>11534</v>
      </c>
      <c r="G55" s="37">
        <v>6492</v>
      </c>
      <c r="H55" s="16">
        <v>0</v>
      </c>
      <c r="I55" s="16">
        <v>0</v>
      </c>
      <c r="J55" s="16">
        <v>0</v>
      </c>
      <c r="K55" s="16">
        <v>0</v>
      </c>
      <c r="L55" s="16">
        <v>-11921</v>
      </c>
      <c r="M55" s="16">
        <v>0</v>
      </c>
      <c r="N55" s="16">
        <v>-18089</v>
      </c>
      <c r="O55" s="38">
        <v>-2100</v>
      </c>
      <c r="P55" s="37">
        <v>-14084</v>
      </c>
    </row>
    <row r="56" spans="1:16" s="10" customFormat="1" x14ac:dyDescent="0.2">
      <c r="A56" s="11"/>
      <c r="B56" s="11">
        <v>158</v>
      </c>
      <c r="C56" s="33" t="s">
        <v>423</v>
      </c>
      <c r="D56" s="11"/>
      <c r="E56" s="34">
        <v>0</v>
      </c>
      <c r="F56" s="37">
        <v>0</v>
      </c>
      <c r="G56" s="37">
        <v>0</v>
      </c>
      <c r="H56" s="16">
        <v>0</v>
      </c>
      <c r="I56" s="16">
        <v>0</v>
      </c>
      <c r="J56" s="16">
        <v>0</v>
      </c>
      <c r="K56" s="16">
        <v>0</v>
      </c>
      <c r="L56" s="16">
        <v>0</v>
      </c>
      <c r="M56" s="16">
        <v>0</v>
      </c>
      <c r="N56" s="16">
        <v>0</v>
      </c>
      <c r="O56" s="38">
        <v>0</v>
      </c>
      <c r="P56" s="37">
        <v>0</v>
      </c>
    </row>
    <row r="57" spans="1:16" s="10" customFormat="1" x14ac:dyDescent="0.2">
      <c r="A57" s="11"/>
      <c r="B57" s="11">
        <v>160</v>
      </c>
      <c r="C57" s="33" t="s">
        <v>77</v>
      </c>
      <c r="D57" s="11"/>
      <c r="E57" s="34">
        <v>1.0857443949245086E-4</v>
      </c>
      <c r="F57" s="37">
        <v>7897</v>
      </c>
      <c r="G57" s="37">
        <v>4445</v>
      </c>
      <c r="H57" s="16">
        <v>0</v>
      </c>
      <c r="I57" s="16">
        <v>0</v>
      </c>
      <c r="J57" s="16">
        <v>0</v>
      </c>
      <c r="K57" s="16">
        <v>0</v>
      </c>
      <c r="L57" s="16">
        <v>-8163</v>
      </c>
      <c r="M57" s="16">
        <v>0</v>
      </c>
      <c r="N57" s="16">
        <v>-12386</v>
      </c>
      <c r="O57" s="38">
        <v>5258</v>
      </c>
      <c r="P57" s="37">
        <v>-2949</v>
      </c>
    </row>
    <row r="58" spans="1:16" s="10" customFormat="1" x14ac:dyDescent="0.2">
      <c r="A58" s="11"/>
      <c r="B58" s="11">
        <v>161</v>
      </c>
      <c r="C58" s="33" t="s">
        <v>78</v>
      </c>
      <c r="D58" s="11"/>
      <c r="E58" s="34">
        <v>8.9548279182113475E-3</v>
      </c>
      <c r="F58" s="37">
        <v>651350</v>
      </c>
      <c r="G58" s="37">
        <v>366618</v>
      </c>
      <c r="H58" s="16">
        <v>0</v>
      </c>
      <c r="I58" s="16">
        <v>0</v>
      </c>
      <c r="J58" s="16">
        <v>0</v>
      </c>
      <c r="K58" s="16">
        <v>0</v>
      </c>
      <c r="L58" s="16">
        <v>-673217</v>
      </c>
      <c r="M58" s="16">
        <v>0</v>
      </c>
      <c r="N58" s="16">
        <v>-1021530</v>
      </c>
      <c r="O58" s="38">
        <v>43253</v>
      </c>
      <c r="P58" s="37">
        <v>-633526</v>
      </c>
    </row>
    <row r="59" spans="1:16" s="10" customFormat="1" x14ac:dyDescent="0.2">
      <c r="A59" s="11"/>
      <c r="B59" s="11">
        <v>162</v>
      </c>
      <c r="C59" s="33" t="s">
        <v>79</v>
      </c>
      <c r="D59" s="11"/>
      <c r="E59" s="34">
        <v>1.8177780187045691E-5</v>
      </c>
      <c r="F59" s="37">
        <v>1322</v>
      </c>
      <c r="G59" s="37">
        <v>744</v>
      </c>
      <c r="H59" s="16">
        <v>0</v>
      </c>
      <c r="I59" s="16">
        <v>0</v>
      </c>
      <c r="J59" s="16">
        <v>0</v>
      </c>
      <c r="K59" s="16">
        <v>0</v>
      </c>
      <c r="L59" s="16">
        <v>-1367</v>
      </c>
      <c r="M59" s="16">
        <v>0</v>
      </c>
      <c r="N59" s="16">
        <v>-2074</v>
      </c>
      <c r="O59" s="38">
        <v>49</v>
      </c>
      <c r="P59" s="37">
        <v>-1326</v>
      </c>
    </row>
    <row r="60" spans="1:16" s="10" customFormat="1" x14ac:dyDescent="0.2">
      <c r="A60" s="11"/>
      <c r="B60" s="11">
        <v>163</v>
      </c>
      <c r="C60" s="33" t="s">
        <v>80</v>
      </c>
      <c r="D60" s="11"/>
      <c r="E60" s="34">
        <v>0</v>
      </c>
      <c r="F60" s="37">
        <v>0</v>
      </c>
      <c r="G60" s="37">
        <v>0</v>
      </c>
      <c r="H60" s="16">
        <v>0</v>
      </c>
      <c r="I60" s="16">
        <v>0</v>
      </c>
      <c r="J60" s="16">
        <v>0</v>
      </c>
      <c r="K60" s="16">
        <v>0</v>
      </c>
      <c r="L60" s="16">
        <v>0</v>
      </c>
      <c r="M60" s="16">
        <v>0</v>
      </c>
      <c r="N60" s="16">
        <v>0</v>
      </c>
      <c r="O60" s="38">
        <v>0</v>
      </c>
      <c r="P60" s="37">
        <v>0</v>
      </c>
    </row>
    <row r="61" spans="1:16" s="10" customFormat="1" ht="25.5" x14ac:dyDescent="0.2">
      <c r="A61" s="11"/>
      <c r="B61" s="11">
        <v>164</v>
      </c>
      <c r="C61" s="33" t="s">
        <v>81</v>
      </c>
      <c r="D61" s="11"/>
      <c r="E61" s="34">
        <v>4.6947126871581576E-5</v>
      </c>
      <c r="F61" s="37">
        <v>3415</v>
      </c>
      <c r="G61" s="37">
        <v>1922</v>
      </c>
      <c r="H61" s="16">
        <v>0</v>
      </c>
      <c r="I61" s="16">
        <v>0</v>
      </c>
      <c r="J61" s="16">
        <v>0</v>
      </c>
      <c r="K61" s="16">
        <v>0</v>
      </c>
      <c r="L61" s="16">
        <v>-3529</v>
      </c>
      <c r="M61" s="16">
        <v>0</v>
      </c>
      <c r="N61" s="16">
        <v>-5356</v>
      </c>
      <c r="O61" s="38">
        <v>12151</v>
      </c>
      <c r="P61" s="37">
        <v>8603</v>
      </c>
    </row>
    <row r="62" spans="1:16" s="10" customFormat="1" x14ac:dyDescent="0.2">
      <c r="A62" s="11"/>
      <c r="B62" s="11">
        <v>165</v>
      </c>
      <c r="C62" s="33" t="s">
        <v>82</v>
      </c>
      <c r="D62" s="11"/>
      <c r="E62" s="34">
        <v>9.9321050282839113E-4</v>
      </c>
      <c r="F62" s="37">
        <v>72243</v>
      </c>
      <c r="G62" s="37">
        <v>40663</v>
      </c>
      <c r="H62" s="16">
        <v>0</v>
      </c>
      <c r="I62" s="16">
        <v>0</v>
      </c>
      <c r="J62" s="16">
        <v>0</v>
      </c>
      <c r="K62" s="16">
        <v>0</v>
      </c>
      <c r="L62" s="16">
        <v>-74669</v>
      </c>
      <c r="M62" s="16">
        <v>0</v>
      </c>
      <c r="N62" s="16">
        <v>-113301</v>
      </c>
      <c r="O62" s="38">
        <v>-1713</v>
      </c>
      <c r="P62" s="37">
        <v>-76777</v>
      </c>
    </row>
    <row r="63" spans="1:16" s="10" customFormat="1" x14ac:dyDescent="0.2">
      <c r="A63" s="11"/>
      <c r="B63" s="11">
        <v>166</v>
      </c>
      <c r="C63" s="33" t="s">
        <v>83</v>
      </c>
      <c r="D63" s="11"/>
      <c r="E63" s="34">
        <v>1.6541913913512211E-4</v>
      </c>
      <c r="F63" s="37">
        <v>12032</v>
      </c>
      <c r="G63" s="37">
        <v>6772</v>
      </c>
      <c r="H63" s="16">
        <v>0</v>
      </c>
      <c r="I63" s="16">
        <v>0</v>
      </c>
      <c r="J63" s="16">
        <v>0</v>
      </c>
      <c r="K63" s="16">
        <v>0</v>
      </c>
      <c r="L63" s="16">
        <v>-12436</v>
      </c>
      <c r="M63" s="16">
        <v>0</v>
      </c>
      <c r="N63" s="16">
        <v>-18870</v>
      </c>
      <c r="O63" s="38">
        <v>-7666</v>
      </c>
      <c r="P63" s="37">
        <v>-20168</v>
      </c>
    </row>
    <row r="64" spans="1:16" s="10" customFormat="1" x14ac:dyDescent="0.2">
      <c r="A64" s="11"/>
      <c r="B64" s="11">
        <v>169</v>
      </c>
      <c r="C64" s="33" t="s">
        <v>84</v>
      </c>
      <c r="D64" s="11"/>
      <c r="E64" s="34">
        <v>0</v>
      </c>
      <c r="F64" s="37">
        <v>0</v>
      </c>
      <c r="G64" s="37">
        <v>0</v>
      </c>
      <c r="H64" s="16">
        <v>0</v>
      </c>
      <c r="I64" s="16">
        <v>0</v>
      </c>
      <c r="J64" s="16">
        <v>0</v>
      </c>
      <c r="K64" s="16">
        <v>0</v>
      </c>
      <c r="L64" s="16">
        <v>0</v>
      </c>
      <c r="M64" s="16">
        <v>0</v>
      </c>
      <c r="N64" s="16">
        <v>0</v>
      </c>
      <c r="O64" s="38">
        <v>0</v>
      </c>
      <c r="P64" s="37">
        <v>0</v>
      </c>
    </row>
    <row r="65" spans="1:16" s="10" customFormat="1" x14ac:dyDescent="0.2">
      <c r="A65" s="11"/>
      <c r="B65" s="11">
        <v>170</v>
      </c>
      <c r="C65" s="33" t="s">
        <v>85</v>
      </c>
      <c r="D65" s="11"/>
      <c r="E65" s="34">
        <v>0</v>
      </c>
      <c r="F65" s="37">
        <v>0</v>
      </c>
      <c r="G65" s="37">
        <v>0</v>
      </c>
      <c r="H65" s="16">
        <v>0</v>
      </c>
      <c r="I65" s="16">
        <v>0</v>
      </c>
      <c r="J65" s="16">
        <v>0</v>
      </c>
      <c r="K65" s="16">
        <v>0</v>
      </c>
      <c r="L65" s="16">
        <v>0</v>
      </c>
      <c r="M65" s="16">
        <v>0</v>
      </c>
      <c r="N65" s="16">
        <v>0</v>
      </c>
      <c r="O65" s="38">
        <v>0</v>
      </c>
      <c r="P65" s="37">
        <v>0</v>
      </c>
    </row>
    <row r="66" spans="1:16" s="10" customFormat="1" x14ac:dyDescent="0.2">
      <c r="A66" s="11"/>
      <c r="B66" s="11">
        <v>171</v>
      </c>
      <c r="C66" s="33" t="s">
        <v>86</v>
      </c>
      <c r="D66" s="11"/>
      <c r="E66" s="34">
        <v>7.4610713009204731E-3</v>
      </c>
      <c r="F66" s="37">
        <v>542698</v>
      </c>
      <c r="G66" s="37">
        <v>305462</v>
      </c>
      <c r="H66" s="16">
        <v>0</v>
      </c>
      <c r="I66" s="16">
        <v>0</v>
      </c>
      <c r="J66" s="16">
        <v>0</v>
      </c>
      <c r="K66" s="16">
        <v>0</v>
      </c>
      <c r="L66" s="16">
        <v>-560918</v>
      </c>
      <c r="M66" s="16">
        <v>0</v>
      </c>
      <c r="N66" s="16">
        <v>-851128</v>
      </c>
      <c r="O66" s="38">
        <v>40904</v>
      </c>
      <c r="P66" s="37">
        <v>-522982</v>
      </c>
    </row>
    <row r="67" spans="1:16" s="10" customFormat="1" x14ac:dyDescent="0.2">
      <c r="A67" s="11"/>
      <c r="B67" s="11">
        <v>172</v>
      </c>
      <c r="C67" s="33" t="s">
        <v>87</v>
      </c>
      <c r="D67" s="11"/>
      <c r="E67" s="34">
        <v>3.1699900530523799E-3</v>
      </c>
      <c r="F67" s="37">
        <v>230576</v>
      </c>
      <c r="G67" s="37">
        <v>129782</v>
      </c>
      <c r="H67" s="16">
        <v>0</v>
      </c>
      <c r="I67" s="16">
        <v>0</v>
      </c>
      <c r="J67" s="16">
        <v>0</v>
      </c>
      <c r="K67" s="16">
        <v>0</v>
      </c>
      <c r="L67" s="16">
        <v>-238317</v>
      </c>
      <c r="M67" s="16">
        <v>0</v>
      </c>
      <c r="N67" s="16">
        <v>-361619</v>
      </c>
      <c r="O67" s="38">
        <v>-5513</v>
      </c>
      <c r="P67" s="37">
        <v>-245091</v>
      </c>
    </row>
    <row r="68" spans="1:16" s="10" customFormat="1" x14ac:dyDescent="0.2">
      <c r="A68" s="11"/>
      <c r="B68" s="11">
        <v>173</v>
      </c>
      <c r="C68" s="33" t="s">
        <v>88</v>
      </c>
      <c r="D68" s="11"/>
      <c r="E68" s="34">
        <v>0</v>
      </c>
      <c r="F68" s="37">
        <v>0</v>
      </c>
      <c r="G68" s="37">
        <v>0</v>
      </c>
      <c r="H68" s="16">
        <v>0</v>
      </c>
      <c r="I68" s="16">
        <v>0</v>
      </c>
      <c r="J68" s="16">
        <v>0</v>
      </c>
      <c r="K68" s="16">
        <v>0</v>
      </c>
      <c r="L68" s="16">
        <v>0</v>
      </c>
      <c r="M68" s="16">
        <v>0</v>
      </c>
      <c r="N68" s="16">
        <v>0</v>
      </c>
      <c r="O68" s="38">
        <v>0</v>
      </c>
      <c r="P68" s="37">
        <v>0</v>
      </c>
    </row>
    <row r="69" spans="1:16" s="10" customFormat="1" x14ac:dyDescent="0.2">
      <c r="A69" s="11"/>
      <c r="B69" s="11">
        <v>174</v>
      </c>
      <c r="C69" s="33" t="s">
        <v>89</v>
      </c>
      <c r="D69" s="11"/>
      <c r="E69" s="34">
        <v>1.2624675114873583E-3</v>
      </c>
      <c r="F69" s="37">
        <v>91828</v>
      </c>
      <c r="G69" s="37">
        <v>51686</v>
      </c>
      <c r="H69" s="16">
        <v>0</v>
      </c>
      <c r="I69" s="16">
        <v>0</v>
      </c>
      <c r="J69" s="16">
        <v>0</v>
      </c>
      <c r="K69" s="16">
        <v>0</v>
      </c>
      <c r="L69" s="16">
        <v>-94911</v>
      </c>
      <c r="M69" s="16">
        <v>0</v>
      </c>
      <c r="N69" s="16">
        <v>-144017</v>
      </c>
      <c r="O69" s="38">
        <v>33265</v>
      </c>
      <c r="P69" s="37">
        <v>-62149</v>
      </c>
    </row>
    <row r="70" spans="1:16" s="10" customFormat="1" x14ac:dyDescent="0.2">
      <c r="A70" s="11"/>
      <c r="B70" s="11">
        <v>175</v>
      </c>
      <c r="C70" s="33" t="s">
        <v>90</v>
      </c>
      <c r="D70" s="11"/>
      <c r="E70" s="34">
        <v>0</v>
      </c>
      <c r="F70" s="37">
        <v>0</v>
      </c>
      <c r="G70" s="37">
        <v>0</v>
      </c>
      <c r="H70" s="16">
        <v>0</v>
      </c>
      <c r="I70" s="16">
        <v>0</v>
      </c>
      <c r="J70" s="16">
        <v>0</v>
      </c>
      <c r="K70" s="16">
        <v>0</v>
      </c>
      <c r="L70" s="16">
        <v>0</v>
      </c>
      <c r="M70" s="16">
        <v>0</v>
      </c>
      <c r="N70" s="16">
        <v>0</v>
      </c>
      <c r="O70" s="38">
        <v>0</v>
      </c>
      <c r="P70" s="37">
        <v>0</v>
      </c>
    </row>
    <row r="71" spans="1:16" s="10" customFormat="1" x14ac:dyDescent="0.2">
      <c r="A71" s="11"/>
      <c r="B71" s="11">
        <v>180</v>
      </c>
      <c r="C71" s="33" t="s">
        <v>91</v>
      </c>
      <c r="D71" s="11"/>
      <c r="E71" s="34">
        <v>9.5807131505316578E-5</v>
      </c>
      <c r="F71" s="37">
        <v>6969</v>
      </c>
      <c r="G71" s="37">
        <v>3922</v>
      </c>
      <c r="H71" s="16">
        <v>0</v>
      </c>
      <c r="I71" s="16">
        <v>0</v>
      </c>
      <c r="J71" s="16">
        <v>0</v>
      </c>
      <c r="K71" s="16">
        <v>0</v>
      </c>
      <c r="L71" s="16">
        <v>-7203</v>
      </c>
      <c r="M71" s="16">
        <v>0</v>
      </c>
      <c r="N71" s="16">
        <v>-10929</v>
      </c>
      <c r="O71" s="38">
        <v>4017</v>
      </c>
      <c r="P71" s="37">
        <v>-3224</v>
      </c>
    </row>
    <row r="72" spans="1:16" s="10" customFormat="1" x14ac:dyDescent="0.2">
      <c r="A72" s="11"/>
      <c r="B72" s="11">
        <v>181</v>
      </c>
      <c r="C72" s="33" t="s">
        <v>92</v>
      </c>
      <c r="D72" s="11"/>
      <c r="E72" s="34">
        <v>1.4456533923057112E-3</v>
      </c>
      <c r="F72" s="37">
        <v>105153</v>
      </c>
      <c r="G72" s="37">
        <v>59186</v>
      </c>
      <c r="H72" s="16">
        <v>0</v>
      </c>
      <c r="I72" s="16">
        <v>0</v>
      </c>
      <c r="J72" s="16">
        <v>0</v>
      </c>
      <c r="K72" s="16">
        <v>0</v>
      </c>
      <c r="L72" s="16">
        <v>-108683</v>
      </c>
      <c r="M72" s="16">
        <v>0</v>
      </c>
      <c r="N72" s="16">
        <v>-164914</v>
      </c>
      <c r="O72" s="38">
        <v>-31658</v>
      </c>
      <c r="P72" s="37">
        <v>-140916</v>
      </c>
    </row>
    <row r="73" spans="1:16" s="10" customFormat="1" x14ac:dyDescent="0.2">
      <c r="A73" s="11"/>
      <c r="B73" s="11">
        <v>182</v>
      </c>
      <c r="C73" s="33" t="s">
        <v>93</v>
      </c>
      <c r="D73" s="11"/>
      <c r="E73" s="34">
        <v>5.9994761444026453E-3</v>
      </c>
      <c r="F73" s="37">
        <v>436385</v>
      </c>
      <c r="G73" s="37">
        <v>245623</v>
      </c>
      <c r="H73" s="16">
        <v>0</v>
      </c>
      <c r="I73" s="16">
        <v>0</v>
      </c>
      <c r="J73" s="16">
        <v>0</v>
      </c>
      <c r="K73" s="16">
        <v>0</v>
      </c>
      <c r="L73" s="16">
        <v>-451036</v>
      </c>
      <c r="M73" s="16">
        <v>0</v>
      </c>
      <c r="N73" s="16">
        <v>-684395</v>
      </c>
      <c r="O73" s="38">
        <v>-130752</v>
      </c>
      <c r="P73" s="37">
        <v>-584175</v>
      </c>
    </row>
    <row r="74" spans="1:16" s="10" customFormat="1" x14ac:dyDescent="0.2">
      <c r="A74" s="11"/>
      <c r="B74" s="11">
        <v>183</v>
      </c>
      <c r="C74" s="33" t="s">
        <v>94</v>
      </c>
      <c r="D74" s="11"/>
      <c r="E74" s="34">
        <v>4.2755538707423071E-5</v>
      </c>
      <c r="F74" s="37">
        <v>3110</v>
      </c>
      <c r="G74" s="37">
        <v>1750</v>
      </c>
      <c r="H74" s="16">
        <v>0</v>
      </c>
      <c r="I74" s="16">
        <v>0</v>
      </c>
      <c r="J74" s="16">
        <v>0</v>
      </c>
      <c r="K74" s="16">
        <v>0</v>
      </c>
      <c r="L74" s="16">
        <v>-3214</v>
      </c>
      <c r="M74" s="16">
        <v>0</v>
      </c>
      <c r="N74" s="16">
        <v>-4877</v>
      </c>
      <c r="O74" s="38">
        <v>-1462</v>
      </c>
      <c r="P74" s="37">
        <v>-4693</v>
      </c>
    </row>
    <row r="75" spans="1:16" s="10" customFormat="1" x14ac:dyDescent="0.2">
      <c r="A75" s="11"/>
      <c r="B75" s="11">
        <v>184</v>
      </c>
      <c r="C75" s="33" t="s">
        <v>95</v>
      </c>
      <c r="D75" s="11"/>
      <c r="E75" s="34">
        <v>1.4645862778500708E-5</v>
      </c>
      <c r="F75" s="37">
        <v>1065</v>
      </c>
      <c r="G75" s="37">
        <v>600</v>
      </c>
      <c r="H75" s="16">
        <v>0</v>
      </c>
      <c r="I75" s="16">
        <v>0</v>
      </c>
      <c r="J75" s="16">
        <v>0</v>
      </c>
      <c r="K75" s="16">
        <v>0</v>
      </c>
      <c r="L75" s="16">
        <v>-1101</v>
      </c>
      <c r="M75" s="16">
        <v>0</v>
      </c>
      <c r="N75" s="16">
        <v>-1671</v>
      </c>
      <c r="O75" s="38">
        <v>-2077</v>
      </c>
      <c r="P75" s="37">
        <v>-3184</v>
      </c>
    </row>
    <row r="76" spans="1:16" s="10" customFormat="1" x14ac:dyDescent="0.2">
      <c r="A76" s="11"/>
      <c r="B76" s="11">
        <v>185</v>
      </c>
      <c r="C76" s="33" t="s">
        <v>96</v>
      </c>
      <c r="D76" s="11"/>
      <c r="E76" s="34">
        <v>3.0305508913661282E-5</v>
      </c>
      <c r="F76" s="37">
        <v>2204</v>
      </c>
      <c r="G76" s="37">
        <v>1241</v>
      </c>
      <c r="H76" s="16">
        <v>0</v>
      </c>
      <c r="I76" s="16">
        <v>0</v>
      </c>
      <c r="J76" s="16">
        <v>0</v>
      </c>
      <c r="K76" s="16">
        <v>0</v>
      </c>
      <c r="L76" s="16">
        <v>-2278</v>
      </c>
      <c r="M76" s="16">
        <v>0</v>
      </c>
      <c r="N76" s="16">
        <v>-3457</v>
      </c>
      <c r="O76" s="38">
        <v>-2452</v>
      </c>
      <c r="P76" s="37">
        <v>-4742</v>
      </c>
    </row>
    <row r="77" spans="1:16" s="10" customFormat="1" x14ac:dyDescent="0.2">
      <c r="A77" s="11"/>
      <c r="B77" s="11">
        <v>186</v>
      </c>
      <c r="C77" s="33" t="s">
        <v>97</v>
      </c>
      <c r="D77" s="11"/>
      <c r="E77" s="34">
        <v>3.3897700807490751E-5</v>
      </c>
      <c r="F77" s="37">
        <v>2466</v>
      </c>
      <c r="G77" s="37">
        <v>1388</v>
      </c>
      <c r="H77" s="16">
        <v>0</v>
      </c>
      <c r="I77" s="16">
        <v>0</v>
      </c>
      <c r="J77" s="16">
        <v>0</v>
      </c>
      <c r="K77" s="16">
        <v>0</v>
      </c>
      <c r="L77" s="16">
        <v>-2548</v>
      </c>
      <c r="M77" s="16">
        <v>0</v>
      </c>
      <c r="N77" s="16">
        <v>-3867</v>
      </c>
      <c r="O77" s="38">
        <v>-2668</v>
      </c>
      <c r="P77" s="37">
        <v>-5229</v>
      </c>
    </row>
    <row r="78" spans="1:16" s="10" customFormat="1" x14ac:dyDescent="0.2">
      <c r="A78" s="11"/>
      <c r="B78" s="11">
        <v>187</v>
      </c>
      <c r="C78" s="33" t="s">
        <v>98</v>
      </c>
      <c r="D78" s="11"/>
      <c r="E78" s="34">
        <v>6.8393123594052629E-5</v>
      </c>
      <c r="F78" s="37">
        <v>4975</v>
      </c>
      <c r="G78" s="37">
        <v>2800</v>
      </c>
      <c r="H78" s="16">
        <v>0</v>
      </c>
      <c r="I78" s="16">
        <v>0</v>
      </c>
      <c r="J78" s="16">
        <v>0</v>
      </c>
      <c r="K78" s="16">
        <v>0</v>
      </c>
      <c r="L78" s="16">
        <v>-5142</v>
      </c>
      <c r="M78" s="16">
        <v>0</v>
      </c>
      <c r="N78" s="16">
        <v>-7802</v>
      </c>
      <c r="O78" s="38">
        <v>2213</v>
      </c>
      <c r="P78" s="37">
        <v>-2956</v>
      </c>
    </row>
    <row r="79" spans="1:16" s="10" customFormat="1" x14ac:dyDescent="0.2">
      <c r="A79" s="11"/>
      <c r="B79" s="11">
        <v>188</v>
      </c>
      <c r="C79" s="33" t="s">
        <v>99</v>
      </c>
      <c r="D79" s="11"/>
      <c r="E79" s="34">
        <v>3.3187801314140156E-5</v>
      </c>
      <c r="F79" s="37">
        <v>2414</v>
      </c>
      <c r="G79" s="37">
        <v>1359</v>
      </c>
      <c r="H79" s="16">
        <v>0</v>
      </c>
      <c r="I79" s="16">
        <v>0</v>
      </c>
      <c r="J79" s="16">
        <v>0</v>
      </c>
      <c r="K79" s="16">
        <v>0</v>
      </c>
      <c r="L79" s="16">
        <v>-2495</v>
      </c>
      <c r="M79" s="16">
        <v>0</v>
      </c>
      <c r="N79" s="16">
        <v>-3786</v>
      </c>
      <c r="O79" s="38">
        <v>-4078</v>
      </c>
      <c r="P79" s="37">
        <v>-6586</v>
      </c>
    </row>
    <row r="80" spans="1:16" s="10" customFormat="1" x14ac:dyDescent="0.2">
      <c r="A80" s="11"/>
      <c r="B80" s="11">
        <v>190</v>
      </c>
      <c r="C80" s="33" t="s">
        <v>100</v>
      </c>
      <c r="D80" s="11"/>
      <c r="E80" s="34">
        <v>3.2037563219961255E-5</v>
      </c>
      <c r="F80" s="37">
        <v>2330</v>
      </c>
      <c r="G80" s="37">
        <v>1312</v>
      </c>
      <c r="H80" s="16">
        <v>0</v>
      </c>
      <c r="I80" s="16">
        <v>0</v>
      </c>
      <c r="J80" s="16">
        <v>0</v>
      </c>
      <c r="K80" s="16">
        <v>0</v>
      </c>
      <c r="L80" s="16">
        <v>-2409</v>
      </c>
      <c r="M80" s="16">
        <v>0</v>
      </c>
      <c r="N80" s="16">
        <v>-3655</v>
      </c>
      <c r="O80" s="38">
        <v>174</v>
      </c>
      <c r="P80" s="37">
        <v>-2248</v>
      </c>
    </row>
    <row r="81" spans="1:16" s="10" customFormat="1" x14ac:dyDescent="0.2">
      <c r="A81" s="11"/>
      <c r="B81" s="11">
        <v>191</v>
      </c>
      <c r="C81" s="33" t="s">
        <v>101</v>
      </c>
      <c r="D81" s="11"/>
      <c r="E81" s="34">
        <v>3.124330456158125E-3</v>
      </c>
      <c r="F81" s="37">
        <v>227255</v>
      </c>
      <c r="G81" s="37">
        <v>127912</v>
      </c>
      <c r="H81" s="16">
        <v>0</v>
      </c>
      <c r="I81" s="16">
        <v>0</v>
      </c>
      <c r="J81" s="16">
        <v>0</v>
      </c>
      <c r="K81" s="16">
        <v>0</v>
      </c>
      <c r="L81" s="16">
        <v>-234885</v>
      </c>
      <c r="M81" s="16">
        <v>0</v>
      </c>
      <c r="N81" s="16">
        <v>-356411</v>
      </c>
      <c r="O81" s="38">
        <v>-7023</v>
      </c>
      <c r="P81" s="37">
        <v>-243152</v>
      </c>
    </row>
    <row r="82" spans="1:16" s="10" customFormat="1" x14ac:dyDescent="0.2">
      <c r="A82" s="11"/>
      <c r="B82" s="11">
        <v>192</v>
      </c>
      <c r="C82" s="33" t="s">
        <v>102</v>
      </c>
      <c r="D82" s="11"/>
      <c r="E82" s="34">
        <v>8.8643676358381423E-5</v>
      </c>
      <c r="F82" s="37">
        <v>6448</v>
      </c>
      <c r="G82" s="37">
        <v>3629</v>
      </c>
      <c r="H82" s="16">
        <v>0</v>
      </c>
      <c r="I82" s="16">
        <v>0</v>
      </c>
      <c r="J82" s="16">
        <v>0</v>
      </c>
      <c r="K82" s="16">
        <v>0</v>
      </c>
      <c r="L82" s="16">
        <v>-6664</v>
      </c>
      <c r="M82" s="16">
        <v>0</v>
      </c>
      <c r="N82" s="16">
        <v>-10112</v>
      </c>
      <c r="O82" s="38">
        <v>5630</v>
      </c>
      <c r="P82" s="37">
        <v>-1069</v>
      </c>
    </row>
    <row r="83" spans="1:16" s="10" customFormat="1" x14ac:dyDescent="0.2">
      <c r="A83" s="11"/>
      <c r="B83" s="11">
        <v>193</v>
      </c>
      <c r="C83" s="33" t="s">
        <v>103</v>
      </c>
      <c r="D83" s="11"/>
      <c r="E83" s="34">
        <v>2.6591093758004944E-5</v>
      </c>
      <c r="F83" s="37">
        <v>1934</v>
      </c>
      <c r="G83" s="37">
        <v>1089</v>
      </c>
      <c r="H83" s="16">
        <v>0</v>
      </c>
      <c r="I83" s="16">
        <v>0</v>
      </c>
      <c r="J83" s="16">
        <v>0</v>
      </c>
      <c r="K83" s="16">
        <v>0</v>
      </c>
      <c r="L83" s="16">
        <v>-1999</v>
      </c>
      <c r="M83" s="16">
        <v>0</v>
      </c>
      <c r="N83" s="16">
        <v>-3033</v>
      </c>
      <c r="O83" s="38">
        <v>718</v>
      </c>
      <c r="P83" s="37">
        <v>-1291</v>
      </c>
    </row>
    <row r="84" spans="1:16" s="10" customFormat="1" x14ac:dyDescent="0.2">
      <c r="A84" s="11"/>
      <c r="B84" s="11">
        <v>194</v>
      </c>
      <c r="C84" s="33" t="s">
        <v>104</v>
      </c>
      <c r="D84" s="11"/>
      <c r="E84" s="34">
        <v>6.5032720581967166E-3</v>
      </c>
      <c r="F84" s="37">
        <v>473030</v>
      </c>
      <c r="G84" s="37">
        <v>266249</v>
      </c>
      <c r="H84" s="16">
        <v>0</v>
      </c>
      <c r="I84" s="16">
        <v>0</v>
      </c>
      <c r="J84" s="16">
        <v>0</v>
      </c>
      <c r="K84" s="16">
        <v>0</v>
      </c>
      <c r="L84" s="16">
        <v>-488911</v>
      </c>
      <c r="M84" s="16">
        <v>0</v>
      </c>
      <c r="N84" s="16">
        <v>-741866</v>
      </c>
      <c r="O84" s="38">
        <v>-9047</v>
      </c>
      <c r="P84" s="37">
        <v>-500545</v>
      </c>
    </row>
    <row r="85" spans="1:16" s="10" customFormat="1" x14ac:dyDescent="0.2">
      <c r="A85" s="11"/>
      <c r="B85" s="11">
        <v>197</v>
      </c>
      <c r="C85" s="33" t="s">
        <v>105</v>
      </c>
      <c r="D85" s="11"/>
      <c r="E85" s="34">
        <v>0</v>
      </c>
      <c r="F85" s="37">
        <v>0</v>
      </c>
      <c r="G85" s="37">
        <v>0</v>
      </c>
      <c r="H85" s="16">
        <v>0</v>
      </c>
      <c r="I85" s="16">
        <v>0</v>
      </c>
      <c r="J85" s="16">
        <v>0</v>
      </c>
      <c r="K85" s="16">
        <v>0</v>
      </c>
      <c r="L85" s="16">
        <v>0</v>
      </c>
      <c r="M85" s="16">
        <v>0</v>
      </c>
      <c r="N85" s="16">
        <v>0</v>
      </c>
      <c r="O85" s="38">
        <v>0</v>
      </c>
      <c r="P85" s="37">
        <v>0</v>
      </c>
    </row>
    <row r="86" spans="1:16" s="10" customFormat="1" x14ac:dyDescent="0.2">
      <c r="A86" s="11"/>
      <c r="B86" s="11">
        <v>199</v>
      </c>
      <c r="C86" s="33" t="s">
        <v>106</v>
      </c>
      <c r="D86" s="11"/>
      <c r="E86" s="34">
        <v>4.8783489523248858E-3</v>
      </c>
      <c r="F86" s="37">
        <v>354838</v>
      </c>
      <c r="G86" s="37">
        <v>199723</v>
      </c>
      <c r="H86" s="16">
        <v>0</v>
      </c>
      <c r="I86" s="16">
        <v>0</v>
      </c>
      <c r="J86" s="16">
        <v>0</v>
      </c>
      <c r="K86" s="16">
        <v>0</v>
      </c>
      <c r="L86" s="16">
        <v>-366751</v>
      </c>
      <c r="M86" s="16">
        <v>0</v>
      </c>
      <c r="N86" s="16">
        <v>-556502</v>
      </c>
      <c r="O86" s="38">
        <v>73671</v>
      </c>
      <c r="P86" s="37">
        <v>-295021</v>
      </c>
    </row>
    <row r="87" spans="1:16" s="10" customFormat="1" x14ac:dyDescent="0.2">
      <c r="A87" s="11"/>
      <c r="B87" s="11">
        <v>200</v>
      </c>
      <c r="C87" s="33" t="s">
        <v>107</v>
      </c>
      <c r="D87" s="11"/>
      <c r="E87" s="34">
        <v>1.474405996077668E-4</v>
      </c>
      <c r="F87" s="37">
        <v>10724</v>
      </c>
      <c r="G87" s="37">
        <v>6036</v>
      </c>
      <c r="H87" s="16">
        <v>0</v>
      </c>
      <c r="I87" s="16">
        <v>0</v>
      </c>
      <c r="J87" s="16">
        <v>0</v>
      </c>
      <c r="K87" s="16">
        <v>0</v>
      </c>
      <c r="L87" s="16">
        <v>-11084</v>
      </c>
      <c r="M87" s="16">
        <v>0</v>
      </c>
      <c r="N87" s="16">
        <v>-16819</v>
      </c>
      <c r="O87" s="38">
        <v>3988</v>
      </c>
      <c r="P87" s="37">
        <v>-7155</v>
      </c>
    </row>
    <row r="88" spans="1:16" s="10" customFormat="1" x14ac:dyDescent="0.2">
      <c r="A88" s="11"/>
      <c r="B88" s="11">
        <v>201</v>
      </c>
      <c r="C88" s="33" t="s">
        <v>108</v>
      </c>
      <c r="D88" s="11"/>
      <c r="E88" s="34">
        <v>3.1489199347173079E-3</v>
      </c>
      <c r="F88" s="37">
        <v>229044</v>
      </c>
      <c r="G88" s="37">
        <v>128919</v>
      </c>
      <c r="H88" s="16">
        <v>0</v>
      </c>
      <c r="I88" s="16">
        <v>0</v>
      </c>
      <c r="J88" s="16">
        <v>0</v>
      </c>
      <c r="K88" s="16">
        <v>0</v>
      </c>
      <c r="L88" s="16">
        <v>-236733</v>
      </c>
      <c r="M88" s="16">
        <v>0</v>
      </c>
      <c r="N88" s="16">
        <v>-359216</v>
      </c>
      <c r="O88" s="38">
        <v>86953</v>
      </c>
      <c r="P88" s="37">
        <v>-151033</v>
      </c>
    </row>
    <row r="89" spans="1:16" s="10" customFormat="1" x14ac:dyDescent="0.2">
      <c r="A89" s="11"/>
      <c r="B89" s="11">
        <v>202</v>
      </c>
      <c r="C89" s="33" t="s">
        <v>109</v>
      </c>
      <c r="D89" s="11"/>
      <c r="E89" s="34">
        <v>1.1058593300969472E-3</v>
      </c>
      <c r="F89" s="37">
        <v>80437</v>
      </c>
      <c r="G89" s="37">
        <v>45275</v>
      </c>
      <c r="H89" s="16">
        <v>0</v>
      </c>
      <c r="I89" s="16">
        <v>0</v>
      </c>
      <c r="J89" s="16">
        <v>0</v>
      </c>
      <c r="K89" s="16">
        <v>0</v>
      </c>
      <c r="L89" s="16">
        <v>-83138</v>
      </c>
      <c r="M89" s="16">
        <v>0</v>
      </c>
      <c r="N89" s="16">
        <v>-126152</v>
      </c>
      <c r="O89" s="38">
        <v>-18419</v>
      </c>
      <c r="P89" s="37">
        <v>-101997</v>
      </c>
    </row>
    <row r="90" spans="1:16" s="10" customFormat="1" x14ac:dyDescent="0.2">
      <c r="A90" s="11"/>
      <c r="B90" s="11">
        <v>203</v>
      </c>
      <c r="C90" s="33" t="s">
        <v>110</v>
      </c>
      <c r="D90" s="11"/>
      <c r="E90" s="34">
        <v>2.6987390127294138E-3</v>
      </c>
      <c r="F90" s="37">
        <v>196299</v>
      </c>
      <c r="G90" s="37">
        <v>110488</v>
      </c>
      <c r="H90" s="16">
        <v>0</v>
      </c>
      <c r="I90" s="16">
        <v>0</v>
      </c>
      <c r="J90" s="16">
        <v>0</v>
      </c>
      <c r="K90" s="16">
        <v>0</v>
      </c>
      <c r="L90" s="16">
        <v>-202889</v>
      </c>
      <c r="M90" s="16">
        <v>0</v>
      </c>
      <c r="N90" s="16">
        <v>-307861</v>
      </c>
      <c r="O90" s="38">
        <v>-56653</v>
      </c>
      <c r="P90" s="37">
        <v>-260616</v>
      </c>
    </row>
    <row r="91" spans="1:16" s="10" customFormat="1" x14ac:dyDescent="0.2">
      <c r="A91" s="11"/>
      <c r="B91" s="11">
        <v>204</v>
      </c>
      <c r="C91" s="33" t="s">
        <v>111</v>
      </c>
      <c r="D91" s="11"/>
      <c r="E91" s="34">
        <v>2.2790337076469838E-2</v>
      </c>
      <c r="F91" s="37">
        <v>1657707</v>
      </c>
      <c r="G91" s="37">
        <v>933054</v>
      </c>
      <c r="H91" s="16">
        <v>0</v>
      </c>
      <c r="I91" s="16">
        <v>0</v>
      </c>
      <c r="J91" s="16">
        <v>0</v>
      </c>
      <c r="K91" s="16">
        <v>0</v>
      </c>
      <c r="L91" s="16">
        <v>-1713360</v>
      </c>
      <c r="M91" s="16">
        <v>0</v>
      </c>
      <c r="N91" s="16">
        <v>-2599827</v>
      </c>
      <c r="O91" s="38">
        <v>394459</v>
      </c>
      <c r="P91" s="37">
        <v>-1327967</v>
      </c>
    </row>
    <row r="92" spans="1:16" s="10" customFormat="1" x14ac:dyDescent="0.2">
      <c r="A92" s="11"/>
      <c r="B92" s="11">
        <v>206</v>
      </c>
      <c r="C92" s="33" t="s">
        <v>112</v>
      </c>
      <c r="D92" s="11"/>
      <c r="E92" s="34">
        <v>3.9108848633148882E-3</v>
      </c>
      <c r="F92" s="37">
        <v>284467</v>
      </c>
      <c r="G92" s="37">
        <v>160115</v>
      </c>
      <c r="H92" s="16">
        <v>0</v>
      </c>
      <c r="I92" s="16">
        <v>0</v>
      </c>
      <c r="J92" s="16">
        <v>0</v>
      </c>
      <c r="K92" s="16">
        <v>0</v>
      </c>
      <c r="L92" s="16">
        <v>-294017</v>
      </c>
      <c r="M92" s="16">
        <v>0</v>
      </c>
      <c r="N92" s="16">
        <v>-446137</v>
      </c>
      <c r="O92" s="38">
        <v>-336908</v>
      </c>
      <c r="P92" s="37">
        <v>-632480</v>
      </c>
    </row>
    <row r="93" spans="1:16" s="10" customFormat="1" x14ac:dyDescent="0.2">
      <c r="A93" s="11"/>
      <c r="B93" s="11">
        <v>207</v>
      </c>
      <c r="C93" s="33" t="s">
        <v>113</v>
      </c>
      <c r="D93" s="11"/>
      <c r="E93" s="34">
        <v>0</v>
      </c>
      <c r="F93" s="37">
        <v>0</v>
      </c>
      <c r="G93" s="37">
        <v>0</v>
      </c>
      <c r="H93" s="16">
        <v>0</v>
      </c>
      <c r="I93" s="16">
        <v>0</v>
      </c>
      <c r="J93" s="16">
        <v>0</v>
      </c>
      <c r="K93" s="16">
        <v>0</v>
      </c>
      <c r="L93" s="16">
        <v>0</v>
      </c>
      <c r="M93" s="16">
        <v>0</v>
      </c>
      <c r="N93" s="16">
        <v>0</v>
      </c>
      <c r="O93" s="38">
        <v>0</v>
      </c>
      <c r="P93" s="37">
        <v>0</v>
      </c>
    </row>
    <row r="94" spans="1:16" s="10" customFormat="1" x14ac:dyDescent="0.2">
      <c r="A94" s="11"/>
      <c r="B94" s="11">
        <v>208</v>
      </c>
      <c r="C94" s="33" t="s">
        <v>114</v>
      </c>
      <c r="D94" s="11"/>
      <c r="E94" s="34">
        <v>7.7783340070988305E-2</v>
      </c>
      <c r="F94" s="37">
        <v>5657747</v>
      </c>
      <c r="G94" s="37">
        <v>3184510</v>
      </c>
      <c r="H94" s="16">
        <v>0</v>
      </c>
      <c r="I94" s="16">
        <v>0</v>
      </c>
      <c r="J94" s="16">
        <v>0</v>
      </c>
      <c r="K94" s="16">
        <v>0</v>
      </c>
      <c r="L94" s="16">
        <v>-5847692</v>
      </c>
      <c r="M94" s="16">
        <v>0</v>
      </c>
      <c r="N94" s="16">
        <v>-8873200</v>
      </c>
      <c r="O94" s="38">
        <v>1411913</v>
      </c>
      <c r="P94" s="37">
        <v>-4466722</v>
      </c>
    </row>
    <row r="95" spans="1:16" s="10" customFormat="1" x14ac:dyDescent="0.2">
      <c r="A95" s="11"/>
      <c r="B95" s="11">
        <v>209</v>
      </c>
      <c r="C95" s="33" t="s">
        <v>115</v>
      </c>
      <c r="D95" s="11"/>
      <c r="E95" s="34">
        <v>0</v>
      </c>
      <c r="F95" s="37">
        <v>0</v>
      </c>
      <c r="G95" s="37">
        <v>0</v>
      </c>
      <c r="H95" s="16">
        <v>0</v>
      </c>
      <c r="I95" s="16">
        <v>0</v>
      </c>
      <c r="J95" s="16">
        <v>0</v>
      </c>
      <c r="K95" s="16">
        <v>0</v>
      </c>
      <c r="L95" s="16">
        <v>0</v>
      </c>
      <c r="M95" s="16">
        <v>0</v>
      </c>
      <c r="N95" s="16">
        <v>0</v>
      </c>
      <c r="O95" s="38">
        <v>0</v>
      </c>
      <c r="P95" s="37">
        <v>0</v>
      </c>
    </row>
    <row r="96" spans="1:16" s="10" customFormat="1" x14ac:dyDescent="0.2">
      <c r="A96" s="11"/>
      <c r="B96" s="11">
        <v>211</v>
      </c>
      <c r="C96" s="33" t="s">
        <v>116</v>
      </c>
      <c r="D96" s="11"/>
      <c r="E96" s="34">
        <v>6.5438836669483962E-3</v>
      </c>
      <c r="F96" s="37">
        <v>475984</v>
      </c>
      <c r="G96" s="37">
        <v>267912</v>
      </c>
      <c r="H96" s="16">
        <v>0</v>
      </c>
      <c r="I96" s="16">
        <v>0</v>
      </c>
      <c r="J96" s="16">
        <v>0</v>
      </c>
      <c r="K96" s="16">
        <v>0</v>
      </c>
      <c r="L96" s="16">
        <v>-491964</v>
      </c>
      <c r="M96" s="16">
        <v>0</v>
      </c>
      <c r="N96" s="16">
        <v>-746499</v>
      </c>
      <c r="O96" s="38">
        <v>80320</v>
      </c>
      <c r="P96" s="37">
        <v>-414247</v>
      </c>
    </row>
    <row r="97" spans="1:16" s="10" customFormat="1" x14ac:dyDescent="0.2">
      <c r="A97" s="11"/>
      <c r="B97" s="11">
        <v>212</v>
      </c>
      <c r="C97" s="33" t="s">
        <v>117</v>
      </c>
      <c r="D97" s="11"/>
      <c r="E97" s="34">
        <v>6.7553416299476875E-3</v>
      </c>
      <c r="F97" s="37">
        <v>491365</v>
      </c>
      <c r="G97" s="37">
        <v>276569</v>
      </c>
      <c r="H97" s="16">
        <v>0</v>
      </c>
      <c r="I97" s="16">
        <v>0</v>
      </c>
      <c r="J97" s="16">
        <v>0</v>
      </c>
      <c r="K97" s="16">
        <v>0</v>
      </c>
      <c r="L97" s="16">
        <v>-507861</v>
      </c>
      <c r="M97" s="16">
        <v>0</v>
      </c>
      <c r="N97" s="16">
        <v>-770621</v>
      </c>
      <c r="O97" s="38">
        <v>-5748</v>
      </c>
      <c r="P97" s="37">
        <v>-516296</v>
      </c>
    </row>
    <row r="98" spans="1:16" s="10" customFormat="1" x14ac:dyDescent="0.2">
      <c r="A98" s="11"/>
      <c r="B98" s="11">
        <v>213</v>
      </c>
      <c r="C98" s="33" t="s">
        <v>118</v>
      </c>
      <c r="D98" s="11"/>
      <c r="E98" s="34">
        <v>8.5795639957039222E-3</v>
      </c>
      <c r="F98" s="37">
        <v>624054</v>
      </c>
      <c r="G98" s="37">
        <v>351254</v>
      </c>
      <c r="H98" s="16">
        <v>0</v>
      </c>
      <c r="I98" s="16">
        <v>0</v>
      </c>
      <c r="J98" s="16">
        <v>0</v>
      </c>
      <c r="K98" s="16">
        <v>0</v>
      </c>
      <c r="L98" s="16">
        <v>-645005</v>
      </c>
      <c r="M98" s="16">
        <v>0</v>
      </c>
      <c r="N98" s="16">
        <v>-978721</v>
      </c>
      <c r="O98" s="38">
        <v>34641</v>
      </c>
      <c r="P98" s="37">
        <v>-613777</v>
      </c>
    </row>
    <row r="99" spans="1:16" s="10" customFormat="1" x14ac:dyDescent="0.2">
      <c r="A99" s="11"/>
      <c r="B99" s="11">
        <v>214</v>
      </c>
      <c r="C99" s="33" t="s">
        <v>119</v>
      </c>
      <c r="D99" s="11"/>
      <c r="E99" s="34">
        <v>8.8414499370999752E-3</v>
      </c>
      <c r="F99" s="37">
        <v>643103</v>
      </c>
      <c r="G99" s="37">
        <v>361976</v>
      </c>
      <c r="H99" s="16">
        <v>0</v>
      </c>
      <c r="I99" s="16">
        <v>0</v>
      </c>
      <c r="J99" s="16">
        <v>0</v>
      </c>
      <c r="K99" s="16">
        <v>0</v>
      </c>
      <c r="L99" s="16">
        <v>-664693</v>
      </c>
      <c r="M99" s="16">
        <v>0</v>
      </c>
      <c r="N99" s="16">
        <v>-1008596</v>
      </c>
      <c r="O99" s="38">
        <v>103049</v>
      </c>
      <c r="P99" s="37">
        <v>-565161</v>
      </c>
    </row>
    <row r="100" spans="1:16" s="10" customFormat="1" x14ac:dyDescent="0.2">
      <c r="A100" s="11"/>
      <c r="B100" s="11">
        <v>215</v>
      </c>
      <c r="C100" s="33" t="s">
        <v>120</v>
      </c>
      <c r="D100" s="11"/>
      <c r="E100" s="34">
        <v>7.5429809778395718E-3</v>
      </c>
      <c r="F100" s="37">
        <v>548656</v>
      </c>
      <c r="G100" s="37">
        <v>308815</v>
      </c>
      <c r="H100" s="16">
        <v>0</v>
      </c>
      <c r="I100" s="16">
        <v>0</v>
      </c>
      <c r="J100" s="16">
        <v>0</v>
      </c>
      <c r="K100" s="16">
        <v>0</v>
      </c>
      <c r="L100" s="16">
        <v>-567076</v>
      </c>
      <c r="M100" s="16">
        <v>0</v>
      </c>
      <c r="N100" s="16">
        <v>-860472</v>
      </c>
      <c r="O100" s="38">
        <v>92484</v>
      </c>
      <c r="P100" s="37">
        <v>-477593</v>
      </c>
    </row>
    <row r="101" spans="1:16" s="10" customFormat="1" x14ac:dyDescent="0.2">
      <c r="A101" s="11"/>
      <c r="B101" s="11">
        <v>216</v>
      </c>
      <c r="C101" s="33" t="s">
        <v>121</v>
      </c>
      <c r="D101" s="11"/>
      <c r="E101" s="34">
        <v>3.5735312480436432E-2</v>
      </c>
      <c r="F101" s="37">
        <v>2599289</v>
      </c>
      <c r="G101" s="37">
        <v>1463031</v>
      </c>
      <c r="H101" s="16">
        <v>0</v>
      </c>
      <c r="I101" s="16">
        <v>0</v>
      </c>
      <c r="J101" s="16">
        <v>0</v>
      </c>
      <c r="K101" s="16">
        <v>0</v>
      </c>
      <c r="L101" s="16">
        <v>-2686554</v>
      </c>
      <c r="M101" s="16">
        <v>0</v>
      </c>
      <c r="N101" s="16">
        <v>-4076536</v>
      </c>
      <c r="O101" s="38">
        <v>652713</v>
      </c>
      <c r="P101" s="37">
        <v>-2048057</v>
      </c>
    </row>
    <row r="102" spans="1:16" s="10" customFormat="1" x14ac:dyDescent="0.2">
      <c r="A102" s="11"/>
      <c r="B102" s="11">
        <v>217</v>
      </c>
      <c r="C102" s="33" t="s">
        <v>122</v>
      </c>
      <c r="D102" s="11"/>
      <c r="E102" s="34">
        <v>1.4109691931798207E-2</v>
      </c>
      <c r="F102" s="37">
        <v>1026300</v>
      </c>
      <c r="G102" s="37">
        <v>577662</v>
      </c>
      <c r="H102" s="16">
        <v>0</v>
      </c>
      <c r="I102" s="16">
        <v>0</v>
      </c>
      <c r="J102" s="16">
        <v>0</v>
      </c>
      <c r="K102" s="16">
        <v>0</v>
      </c>
      <c r="L102" s="16">
        <v>-1060756</v>
      </c>
      <c r="M102" s="16">
        <v>0</v>
      </c>
      <c r="N102" s="16">
        <v>-1609575</v>
      </c>
      <c r="O102" s="38">
        <v>-9951</v>
      </c>
      <c r="P102" s="37">
        <v>-1076320</v>
      </c>
    </row>
    <row r="103" spans="1:16" s="10" customFormat="1" x14ac:dyDescent="0.2">
      <c r="A103" s="11"/>
      <c r="B103" s="11">
        <v>218</v>
      </c>
      <c r="C103" s="33" t="s">
        <v>123</v>
      </c>
      <c r="D103" s="11"/>
      <c r="E103" s="34">
        <v>1.5456847606547153E-3</v>
      </c>
      <c r="F103" s="37">
        <v>112429</v>
      </c>
      <c r="G103" s="37">
        <v>63282</v>
      </c>
      <c r="H103" s="16">
        <v>0</v>
      </c>
      <c r="I103" s="16">
        <v>0</v>
      </c>
      <c r="J103" s="16">
        <v>0</v>
      </c>
      <c r="K103" s="16">
        <v>0</v>
      </c>
      <c r="L103" s="16">
        <v>-116203</v>
      </c>
      <c r="M103" s="16">
        <v>0</v>
      </c>
      <c r="N103" s="16">
        <v>-176325</v>
      </c>
      <c r="O103" s="38">
        <v>-16554</v>
      </c>
      <c r="P103" s="37">
        <v>-133371</v>
      </c>
    </row>
    <row r="104" spans="1:16" s="10" customFormat="1" x14ac:dyDescent="0.2">
      <c r="A104" s="11"/>
      <c r="B104" s="11">
        <v>219</v>
      </c>
      <c r="C104" s="33" t="s">
        <v>124</v>
      </c>
      <c r="D104" s="11"/>
      <c r="E104" s="34">
        <v>0</v>
      </c>
      <c r="F104" s="37">
        <v>0</v>
      </c>
      <c r="G104" s="37">
        <v>0</v>
      </c>
      <c r="H104" s="16">
        <v>0</v>
      </c>
      <c r="I104" s="16">
        <v>0</v>
      </c>
      <c r="J104" s="16">
        <v>0</v>
      </c>
      <c r="K104" s="16">
        <v>0</v>
      </c>
      <c r="L104" s="16">
        <v>0</v>
      </c>
      <c r="M104" s="16">
        <v>0</v>
      </c>
      <c r="N104" s="16">
        <v>0</v>
      </c>
      <c r="O104" s="38">
        <v>0</v>
      </c>
      <c r="P104" s="37">
        <v>0</v>
      </c>
    </row>
    <row r="105" spans="1:16" s="10" customFormat="1" x14ac:dyDescent="0.2">
      <c r="A105" s="11"/>
      <c r="B105" s="11">
        <v>220</v>
      </c>
      <c r="C105" s="33" t="s">
        <v>125</v>
      </c>
      <c r="D105" s="11"/>
      <c r="E105" s="34">
        <v>0</v>
      </c>
      <c r="F105" s="37">
        <v>0</v>
      </c>
      <c r="G105" s="37">
        <v>0</v>
      </c>
      <c r="H105" s="16">
        <v>0</v>
      </c>
      <c r="I105" s="16">
        <v>0</v>
      </c>
      <c r="J105" s="16">
        <v>0</v>
      </c>
      <c r="K105" s="16">
        <v>0</v>
      </c>
      <c r="L105" s="16">
        <v>0</v>
      </c>
      <c r="M105" s="16">
        <v>0</v>
      </c>
      <c r="N105" s="16">
        <v>0</v>
      </c>
      <c r="O105" s="38">
        <v>0</v>
      </c>
      <c r="P105" s="37">
        <v>0</v>
      </c>
    </row>
    <row r="106" spans="1:16" s="10" customFormat="1" x14ac:dyDescent="0.2">
      <c r="A106" s="11"/>
      <c r="B106" s="11">
        <v>221</v>
      </c>
      <c r="C106" s="33" t="s">
        <v>126</v>
      </c>
      <c r="D106" s="11"/>
      <c r="E106" s="34">
        <v>2.5221800604244012E-2</v>
      </c>
      <c r="F106" s="37">
        <v>1834565</v>
      </c>
      <c r="G106" s="37">
        <v>1032600</v>
      </c>
      <c r="H106" s="16">
        <v>0</v>
      </c>
      <c r="I106" s="16">
        <v>0</v>
      </c>
      <c r="J106" s="16">
        <v>0</v>
      </c>
      <c r="K106" s="16">
        <v>0</v>
      </c>
      <c r="L106" s="16">
        <v>-1896156</v>
      </c>
      <c r="M106" s="16">
        <v>0</v>
      </c>
      <c r="N106" s="16">
        <v>-2877198</v>
      </c>
      <c r="O106" s="38">
        <v>204411</v>
      </c>
      <c r="P106" s="37">
        <v>-1701778</v>
      </c>
    </row>
    <row r="107" spans="1:16" s="10" customFormat="1" x14ac:dyDescent="0.2">
      <c r="A107" s="11"/>
      <c r="B107" s="11">
        <v>222</v>
      </c>
      <c r="C107" s="33" t="s">
        <v>127</v>
      </c>
      <c r="D107" s="11"/>
      <c r="E107" s="34">
        <v>1.9352144818250972E-3</v>
      </c>
      <c r="F107" s="37">
        <v>140762</v>
      </c>
      <c r="G107" s="37">
        <v>79229</v>
      </c>
      <c r="H107" s="16">
        <v>0</v>
      </c>
      <c r="I107" s="16">
        <v>0</v>
      </c>
      <c r="J107" s="16">
        <v>0</v>
      </c>
      <c r="K107" s="16">
        <v>0</v>
      </c>
      <c r="L107" s="16">
        <v>-145488</v>
      </c>
      <c r="M107" s="16">
        <v>0</v>
      </c>
      <c r="N107" s="16">
        <v>-220761</v>
      </c>
      <c r="O107" s="38">
        <v>30767</v>
      </c>
      <c r="P107" s="37">
        <v>-115491</v>
      </c>
    </row>
    <row r="108" spans="1:16" s="10" customFormat="1" x14ac:dyDescent="0.2">
      <c r="A108" s="11"/>
      <c r="B108" s="11">
        <v>223</v>
      </c>
      <c r="C108" s="33" t="s">
        <v>128</v>
      </c>
      <c r="D108" s="11"/>
      <c r="E108" s="34">
        <v>2.2671427237042356E-3</v>
      </c>
      <c r="F108" s="37">
        <v>164906</v>
      </c>
      <c r="G108" s="37">
        <v>92819</v>
      </c>
      <c r="H108" s="16">
        <v>0</v>
      </c>
      <c r="I108" s="16">
        <v>0</v>
      </c>
      <c r="J108" s="16">
        <v>0</v>
      </c>
      <c r="K108" s="16">
        <v>0</v>
      </c>
      <c r="L108" s="16">
        <v>-170442</v>
      </c>
      <c r="M108" s="16">
        <v>0</v>
      </c>
      <c r="N108" s="16">
        <v>-258626</v>
      </c>
      <c r="O108" s="38">
        <v>36648</v>
      </c>
      <c r="P108" s="37">
        <v>-134695</v>
      </c>
    </row>
    <row r="109" spans="1:16" s="10" customFormat="1" x14ac:dyDescent="0.2">
      <c r="A109" s="11"/>
      <c r="B109" s="11">
        <v>226</v>
      </c>
      <c r="C109" s="33" t="s">
        <v>129</v>
      </c>
      <c r="D109" s="11"/>
      <c r="E109" s="34">
        <v>1.259368398368981E-4</v>
      </c>
      <c r="F109" s="37">
        <v>9160</v>
      </c>
      <c r="G109" s="37">
        <v>5156</v>
      </c>
      <c r="H109" s="16">
        <v>0</v>
      </c>
      <c r="I109" s="16">
        <v>0</v>
      </c>
      <c r="J109" s="16">
        <v>0</v>
      </c>
      <c r="K109" s="16">
        <v>0</v>
      </c>
      <c r="L109" s="16">
        <v>-9468</v>
      </c>
      <c r="M109" s="16">
        <v>0</v>
      </c>
      <c r="N109" s="16">
        <v>-14366</v>
      </c>
      <c r="O109" s="38">
        <v>4383</v>
      </c>
      <c r="P109" s="37">
        <v>-5135</v>
      </c>
    </row>
    <row r="110" spans="1:16" s="10" customFormat="1" x14ac:dyDescent="0.2">
      <c r="A110" s="11"/>
      <c r="B110" s="11">
        <v>229</v>
      </c>
      <c r="C110" s="33" t="s">
        <v>130</v>
      </c>
      <c r="D110" s="11"/>
      <c r="E110" s="34">
        <v>9.4391518246760148E-3</v>
      </c>
      <c r="F110" s="37">
        <v>686578</v>
      </c>
      <c r="G110" s="37">
        <v>386446</v>
      </c>
      <c r="H110" s="16">
        <v>0</v>
      </c>
      <c r="I110" s="16">
        <v>0</v>
      </c>
      <c r="J110" s="16">
        <v>0</v>
      </c>
      <c r="K110" s="16">
        <v>0</v>
      </c>
      <c r="L110" s="16">
        <v>-709628</v>
      </c>
      <c r="M110" s="16">
        <v>0</v>
      </c>
      <c r="N110" s="16">
        <v>-1076779</v>
      </c>
      <c r="O110" s="38">
        <v>-163249</v>
      </c>
      <c r="P110" s="37">
        <v>-876632</v>
      </c>
    </row>
    <row r="111" spans="1:16" s="10" customFormat="1" x14ac:dyDescent="0.2">
      <c r="A111" s="11"/>
      <c r="B111" s="11">
        <v>230</v>
      </c>
      <c r="C111" s="33" t="s">
        <v>131</v>
      </c>
      <c r="D111" s="11"/>
      <c r="E111" s="34">
        <v>0</v>
      </c>
      <c r="F111" s="37">
        <v>0</v>
      </c>
      <c r="G111" s="37">
        <v>0</v>
      </c>
      <c r="H111" s="16">
        <v>0</v>
      </c>
      <c r="I111" s="16">
        <v>0</v>
      </c>
      <c r="J111" s="16">
        <v>0</v>
      </c>
      <c r="K111" s="16">
        <v>0</v>
      </c>
      <c r="L111" s="16">
        <v>0</v>
      </c>
      <c r="M111" s="16">
        <v>0</v>
      </c>
      <c r="N111" s="16">
        <v>0</v>
      </c>
      <c r="O111" s="38">
        <v>0</v>
      </c>
      <c r="P111" s="37">
        <v>0</v>
      </c>
    </row>
    <row r="112" spans="1:16" s="10" customFormat="1" x14ac:dyDescent="0.2">
      <c r="A112" s="11"/>
      <c r="B112" s="11">
        <v>231</v>
      </c>
      <c r="C112" s="33" t="s">
        <v>132</v>
      </c>
      <c r="D112" s="11"/>
      <c r="E112" s="34">
        <v>0</v>
      </c>
      <c r="F112" s="37">
        <v>0</v>
      </c>
      <c r="G112" s="37">
        <v>0</v>
      </c>
      <c r="H112" s="16">
        <v>0</v>
      </c>
      <c r="I112" s="16">
        <v>0</v>
      </c>
      <c r="J112" s="16">
        <v>0</v>
      </c>
      <c r="K112" s="16">
        <v>0</v>
      </c>
      <c r="L112" s="16">
        <v>0</v>
      </c>
      <c r="M112" s="16">
        <v>0</v>
      </c>
      <c r="N112" s="16">
        <v>0</v>
      </c>
      <c r="O112" s="38">
        <v>0</v>
      </c>
      <c r="P112" s="37">
        <v>0</v>
      </c>
    </row>
    <row r="113" spans="1:16" s="10" customFormat="1" x14ac:dyDescent="0.2">
      <c r="A113" s="11"/>
      <c r="B113" s="11">
        <v>232</v>
      </c>
      <c r="C113" s="33" t="s">
        <v>133</v>
      </c>
      <c r="D113" s="11"/>
      <c r="E113" s="34">
        <v>0</v>
      </c>
      <c r="F113" s="37">
        <v>0</v>
      </c>
      <c r="G113" s="37">
        <v>0</v>
      </c>
      <c r="H113" s="16">
        <v>0</v>
      </c>
      <c r="I113" s="16">
        <v>0</v>
      </c>
      <c r="J113" s="16">
        <v>0</v>
      </c>
      <c r="K113" s="16">
        <v>0</v>
      </c>
      <c r="L113" s="16">
        <v>0</v>
      </c>
      <c r="M113" s="16">
        <v>0</v>
      </c>
      <c r="N113" s="16">
        <v>0</v>
      </c>
      <c r="O113" s="38">
        <v>0</v>
      </c>
      <c r="P113" s="37">
        <v>0</v>
      </c>
    </row>
    <row r="114" spans="1:16" s="10" customFormat="1" x14ac:dyDescent="0.2">
      <c r="A114" s="11"/>
      <c r="B114" s="11">
        <v>233</v>
      </c>
      <c r="C114" s="33" t="s">
        <v>134</v>
      </c>
      <c r="D114" s="11"/>
      <c r="E114" s="34">
        <v>8.9352738706103063E-5</v>
      </c>
      <c r="F114" s="37">
        <v>6499</v>
      </c>
      <c r="G114" s="37">
        <v>3658</v>
      </c>
      <c r="H114" s="16">
        <v>0</v>
      </c>
      <c r="I114" s="16">
        <v>0</v>
      </c>
      <c r="J114" s="16">
        <v>0</v>
      </c>
      <c r="K114" s="16">
        <v>0</v>
      </c>
      <c r="L114" s="16">
        <v>-6717</v>
      </c>
      <c r="M114" s="16">
        <v>0</v>
      </c>
      <c r="N114" s="16">
        <v>-10193</v>
      </c>
      <c r="O114" s="38">
        <v>-1061</v>
      </c>
      <c r="P114" s="37">
        <v>-7814</v>
      </c>
    </row>
    <row r="115" spans="1:16" s="10" customFormat="1" x14ac:dyDescent="0.2">
      <c r="A115" s="11"/>
      <c r="B115" s="11">
        <v>234</v>
      </c>
      <c r="C115" s="33" t="s">
        <v>135</v>
      </c>
      <c r="D115" s="11"/>
      <c r="E115" s="34">
        <v>8.1606797630543685E-4</v>
      </c>
      <c r="F115" s="37">
        <v>59359</v>
      </c>
      <c r="G115" s="37">
        <v>33410</v>
      </c>
      <c r="H115" s="16">
        <v>0</v>
      </c>
      <c r="I115" s="16">
        <v>0</v>
      </c>
      <c r="J115" s="16">
        <v>0</v>
      </c>
      <c r="K115" s="16">
        <v>0</v>
      </c>
      <c r="L115" s="16">
        <v>-61351</v>
      </c>
      <c r="M115" s="16">
        <v>0</v>
      </c>
      <c r="N115" s="16">
        <v>-93094</v>
      </c>
      <c r="O115" s="38">
        <v>2337</v>
      </c>
      <c r="P115" s="37">
        <v>-59339</v>
      </c>
    </row>
    <row r="116" spans="1:16" s="10" customFormat="1" x14ac:dyDescent="0.2">
      <c r="A116" s="11"/>
      <c r="B116" s="11">
        <v>236</v>
      </c>
      <c r="C116" s="33" t="s">
        <v>136</v>
      </c>
      <c r="D116" s="11"/>
      <c r="E116" s="34">
        <v>6.8097911722313664E-2</v>
      </c>
      <c r="F116" s="37">
        <v>4953256</v>
      </c>
      <c r="G116" s="37">
        <v>2787981</v>
      </c>
      <c r="H116" s="16">
        <v>0</v>
      </c>
      <c r="I116" s="16">
        <v>0</v>
      </c>
      <c r="J116" s="16">
        <v>0</v>
      </c>
      <c r="K116" s="16">
        <v>0</v>
      </c>
      <c r="L116" s="16">
        <v>-5119549</v>
      </c>
      <c r="M116" s="16">
        <v>0</v>
      </c>
      <c r="N116" s="16">
        <v>-7768327</v>
      </c>
      <c r="O116" s="38">
        <v>1101442</v>
      </c>
      <c r="P116" s="37">
        <v>-4045197</v>
      </c>
    </row>
    <row r="117" spans="1:16" s="10" customFormat="1" x14ac:dyDescent="0.2">
      <c r="A117" s="11"/>
      <c r="B117" s="11">
        <v>238</v>
      </c>
      <c r="C117" s="33" t="s">
        <v>137</v>
      </c>
      <c r="D117" s="11"/>
      <c r="E117" s="34">
        <v>2.2315171543185897E-3</v>
      </c>
      <c r="F117" s="37">
        <v>162314</v>
      </c>
      <c r="G117" s="37">
        <v>91360</v>
      </c>
      <c r="H117" s="16">
        <v>0</v>
      </c>
      <c r="I117" s="16">
        <v>0</v>
      </c>
      <c r="J117" s="16">
        <v>0</v>
      </c>
      <c r="K117" s="16">
        <v>0</v>
      </c>
      <c r="L117" s="16">
        <v>-167764</v>
      </c>
      <c r="M117" s="16">
        <v>0</v>
      </c>
      <c r="N117" s="16">
        <v>-254562</v>
      </c>
      <c r="O117" s="38">
        <v>93525</v>
      </c>
      <c r="P117" s="37">
        <v>-75127</v>
      </c>
    </row>
    <row r="118" spans="1:16" s="10" customFormat="1" x14ac:dyDescent="0.2">
      <c r="A118" s="11"/>
      <c r="B118" s="11">
        <v>239</v>
      </c>
      <c r="C118" s="33" t="s">
        <v>138</v>
      </c>
      <c r="D118" s="11"/>
      <c r="E118" s="34">
        <v>3.5023661678430074E-4</v>
      </c>
      <c r="F118" s="37">
        <v>25475</v>
      </c>
      <c r="G118" s="37">
        <v>14339</v>
      </c>
      <c r="H118" s="16">
        <v>0</v>
      </c>
      <c r="I118" s="16">
        <v>0</v>
      </c>
      <c r="J118" s="16">
        <v>0</v>
      </c>
      <c r="K118" s="16">
        <v>0</v>
      </c>
      <c r="L118" s="16">
        <v>-26331</v>
      </c>
      <c r="M118" s="16">
        <v>0</v>
      </c>
      <c r="N118" s="16">
        <v>-39954</v>
      </c>
      <c r="O118" s="38">
        <v>8324</v>
      </c>
      <c r="P118" s="37">
        <v>-18147</v>
      </c>
    </row>
    <row r="119" spans="1:16" s="10" customFormat="1" x14ac:dyDescent="0.2">
      <c r="A119" s="11"/>
      <c r="B119" s="11">
        <v>241</v>
      </c>
      <c r="C119" s="33" t="s">
        <v>139</v>
      </c>
      <c r="D119" s="11"/>
      <c r="E119" s="34">
        <v>1.209620182222929E-3</v>
      </c>
      <c r="F119" s="37">
        <v>87984</v>
      </c>
      <c r="G119" s="37">
        <v>49523</v>
      </c>
      <c r="H119" s="16">
        <v>0</v>
      </c>
      <c r="I119" s="16">
        <v>0</v>
      </c>
      <c r="J119" s="16">
        <v>0</v>
      </c>
      <c r="K119" s="16">
        <v>0</v>
      </c>
      <c r="L119" s="16">
        <v>-90938</v>
      </c>
      <c r="M119" s="16">
        <v>0</v>
      </c>
      <c r="N119" s="16">
        <v>-137988</v>
      </c>
      <c r="O119" s="38">
        <v>24586</v>
      </c>
      <c r="P119" s="37">
        <v>-66833</v>
      </c>
    </row>
    <row r="120" spans="1:16" s="10" customFormat="1" x14ac:dyDescent="0.2">
      <c r="A120" s="11"/>
      <c r="B120" s="11">
        <v>242</v>
      </c>
      <c r="C120" s="33" t="s">
        <v>140</v>
      </c>
      <c r="D120" s="11"/>
      <c r="E120" s="34">
        <v>9.822176087163818E-3</v>
      </c>
      <c r="F120" s="37">
        <v>714438</v>
      </c>
      <c r="G120" s="37">
        <v>402127</v>
      </c>
      <c r="H120" s="16">
        <v>0</v>
      </c>
      <c r="I120" s="16">
        <v>0</v>
      </c>
      <c r="J120" s="16">
        <v>0</v>
      </c>
      <c r="K120" s="16">
        <v>0</v>
      </c>
      <c r="L120" s="16">
        <v>-738424</v>
      </c>
      <c r="M120" s="16">
        <v>0</v>
      </c>
      <c r="N120" s="16">
        <v>-1120473</v>
      </c>
      <c r="O120" s="38">
        <v>188383</v>
      </c>
      <c r="P120" s="37">
        <v>-553949</v>
      </c>
    </row>
    <row r="121" spans="1:16" s="10" customFormat="1" x14ac:dyDescent="0.2">
      <c r="A121" s="11"/>
      <c r="B121" s="11">
        <v>245</v>
      </c>
      <c r="C121" s="33" t="s">
        <v>141</v>
      </c>
      <c r="D121" s="11"/>
      <c r="E121" s="34">
        <v>5.3393901645571633E-4</v>
      </c>
      <c r="F121" s="37">
        <v>38837</v>
      </c>
      <c r="G121" s="37">
        <v>21860</v>
      </c>
      <c r="H121" s="16">
        <v>0</v>
      </c>
      <c r="I121" s="16">
        <v>0</v>
      </c>
      <c r="J121" s="16">
        <v>0</v>
      </c>
      <c r="K121" s="16">
        <v>0</v>
      </c>
      <c r="L121" s="16">
        <v>-40141</v>
      </c>
      <c r="M121" s="16">
        <v>0</v>
      </c>
      <c r="N121" s="16">
        <v>-60910</v>
      </c>
      <c r="O121" s="38">
        <v>28892</v>
      </c>
      <c r="P121" s="37">
        <v>-11462</v>
      </c>
    </row>
    <row r="122" spans="1:16" s="10" customFormat="1" x14ac:dyDescent="0.2">
      <c r="A122" s="11"/>
      <c r="B122" s="11">
        <v>246</v>
      </c>
      <c r="C122" s="33" t="s">
        <v>142</v>
      </c>
      <c r="D122" s="11"/>
      <c r="E122" s="34">
        <v>0</v>
      </c>
      <c r="F122" s="37">
        <v>0</v>
      </c>
      <c r="G122" s="37">
        <v>0</v>
      </c>
      <c r="H122" s="16">
        <v>0</v>
      </c>
      <c r="I122" s="16">
        <v>0</v>
      </c>
      <c r="J122" s="16">
        <v>0</v>
      </c>
      <c r="K122" s="16">
        <v>0</v>
      </c>
      <c r="L122" s="16">
        <v>0</v>
      </c>
      <c r="M122" s="16">
        <v>0</v>
      </c>
      <c r="N122" s="16">
        <v>0</v>
      </c>
      <c r="O122" s="38">
        <v>-139</v>
      </c>
      <c r="P122" s="37">
        <v>-139</v>
      </c>
    </row>
    <row r="123" spans="1:16" s="10" customFormat="1" x14ac:dyDescent="0.2">
      <c r="A123" s="11"/>
      <c r="B123" s="11">
        <v>247</v>
      </c>
      <c r="C123" s="33" t="s">
        <v>143</v>
      </c>
      <c r="D123" s="11"/>
      <c r="E123" s="34">
        <v>4.070899725127753E-2</v>
      </c>
      <c r="F123" s="37">
        <v>2961061</v>
      </c>
      <c r="G123" s="37">
        <v>1666658</v>
      </c>
      <c r="H123" s="16">
        <v>0</v>
      </c>
      <c r="I123" s="16">
        <v>0</v>
      </c>
      <c r="J123" s="16">
        <v>0</v>
      </c>
      <c r="K123" s="16">
        <v>0</v>
      </c>
      <c r="L123" s="16">
        <v>-3060472</v>
      </c>
      <c r="M123" s="16">
        <v>0</v>
      </c>
      <c r="N123" s="16">
        <v>-4643913</v>
      </c>
      <c r="O123" s="38">
        <v>421221</v>
      </c>
      <c r="P123" s="37">
        <v>-2655445</v>
      </c>
    </row>
    <row r="124" spans="1:16" s="10" customFormat="1" x14ac:dyDescent="0.2">
      <c r="A124" s="11"/>
      <c r="B124" s="11">
        <v>261</v>
      </c>
      <c r="C124" s="33" t="s">
        <v>144</v>
      </c>
      <c r="D124" s="11"/>
      <c r="E124" s="34">
        <v>2.413597165761098E-3</v>
      </c>
      <c r="F124" s="37">
        <v>175558</v>
      </c>
      <c r="G124" s="37">
        <v>98815</v>
      </c>
      <c r="H124" s="16">
        <v>0</v>
      </c>
      <c r="I124" s="16">
        <v>0</v>
      </c>
      <c r="J124" s="16">
        <v>0</v>
      </c>
      <c r="K124" s="16">
        <v>0</v>
      </c>
      <c r="L124" s="16">
        <v>-181452</v>
      </c>
      <c r="M124" s="16">
        <v>0</v>
      </c>
      <c r="N124" s="16">
        <v>-275333</v>
      </c>
      <c r="O124" s="38">
        <v>32152</v>
      </c>
      <c r="P124" s="37">
        <v>-150260</v>
      </c>
    </row>
    <row r="125" spans="1:16" s="10" customFormat="1" x14ac:dyDescent="0.2">
      <c r="A125" s="11"/>
      <c r="B125" s="11">
        <v>262</v>
      </c>
      <c r="C125" s="33" t="s">
        <v>145</v>
      </c>
      <c r="D125" s="11"/>
      <c r="E125" s="34">
        <v>8.7998044534965403E-3</v>
      </c>
      <c r="F125" s="37">
        <v>640074</v>
      </c>
      <c r="G125" s="37">
        <v>360271</v>
      </c>
      <c r="H125" s="16">
        <v>0</v>
      </c>
      <c r="I125" s="16">
        <v>0</v>
      </c>
      <c r="J125" s="16">
        <v>0</v>
      </c>
      <c r="K125" s="16">
        <v>0</v>
      </c>
      <c r="L125" s="16">
        <v>-661563</v>
      </c>
      <c r="M125" s="16">
        <v>0</v>
      </c>
      <c r="N125" s="16">
        <v>-1003845</v>
      </c>
      <c r="O125" s="38">
        <v>-84725</v>
      </c>
      <c r="P125" s="37">
        <v>-749788</v>
      </c>
    </row>
    <row r="126" spans="1:16" s="10" customFormat="1" x14ac:dyDescent="0.2">
      <c r="A126" s="11"/>
      <c r="B126" s="11">
        <v>263</v>
      </c>
      <c r="C126" s="33" t="s">
        <v>146</v>
      </c>
      <c r="D126" s="11"/>
      <c r="E126" s="34">
        <v>2.0026700023147243E-4</v>
      </c>
      <c r="F126" s="37">
        <v>14567</v>
      </c>
      <c r="G126" s="37">
        <v>8199</v>
      </c>
      <c r="H126" s="16">
        <v>0</v>
      </c>
      <c r="I126" s="16">
        <v>0</v>
      </c>
      <c r="J126" s="16">
        <v>0</v>
      </c>
      <c r="K126" s="16">
        <v>0</v>
      </c>
      <c r="L126" s="16">
        <v>-15056</v>
      </c>
      <c r="M126" s="16">
        <v>0</v>
      </c>
      <c r="N126" s="16">
        <v>-22846</v>
      </c>
      <c r="O126" s="38">
        <v>-1699</v>
      </c>
      <c r="P126" s="37">
        <v>-16835</v>
      </c>
    </row>
    <row r="127" spans="1:16" s="10" customFormat="1" x14ac:dyDescent="0.2">
      <c r="A127" s="11"/>
      <c r="B127" s="11">
        <v>268</v>
      </c>
      <c r="C127" s="33" t="s">
        <v>147</v>
      </c>
      <c r="D127" s="11"/>
      <c r="E127" s="34">
        <v>3.2513681424970941E-3</v>
      </c>
      <c r="F127" s="37">
        <v>236496</v>
      </c>
      <c r="G127" s="37">
        <v>133114</v>
      </c>
      <c r="H127" s="16">
        <v>0</v>
      </c>
      <c r="I127" s="16">
        <v>0</v>
      </c>
      <c r="J127" s="16">
        <v>0</v>
      </c>
      <c r="K127" s="16">
        <v>0</v>
      </c>
      <c r="L127" s="16">
        <v>-244435</v>
      </c>
      <c r="M127" s="16">
        <v>0</v>
      </c>
      <c r="N127" s="16">
        <v>-370903</v>
      </c>
      <c r="O127" s="38">
        <v>-18857</v>
      </c>
      <c r="P127" s="37">
        <v>-264585</v>
      </c>
    </row>
    <row r="128" spans="1:16" s="10" customFormat="1" x14ac:dyDescent="0.2">
      <c r="A128" s="11"/>
      <c r="B128" s="11">
        <v>270</v>
      </c>
      <c r="C128" s="33" t="s">
        <v>148</v>
      </c>
      <c r="D128" s="11"/>
      <c r="E128" s="34">
        <v>9.7021160096421558E-4</v>
      </c>
      <c r="F128" s="37">
        <v>70571</v>
      </c>
      <c r="G128" s="37">
        <v>39721</v>
      </c>
      <c r="H128" s="16">
        <v>0</v>
      </c>
      <c r="I128" s="16">
        <v>0</v>
      </c>
      <c r="J128" s="16">
        <v>0</v>
      </c>
      <c r="K128" s="16">
        <v>0</v>
      </c>
      <c r="L128" s="16">
        <v>-72940</v>
      </c>
      <c r="M128" s="16">
        <v>0</v>
      </c>
      <c r="N128" s="16">
        <v>-110678</v>
      </c>
      <c r="O128" s="38">
        <v>252877</v>
      </c>
      <c r="P128" s="37">
        <v>179551</v>
      </c>
    </row>
    <row r="129" spans="1:16" s="10" customFormat="1" x14ac:dyDescent="0.2">
      <c r="A129" s="11"/>
      <c r="B129" s="11">
        <v>275</v>
      </c>
      <c r="C129" s="33" t="s">
        <v>149</v>
      </c>
      <c r="D129" s="11"/>
      <c r="E129" s="34">
        <v>1.4011783564764223E-3</v>
      </c>
      <c r="F129" s="37">
        <v>101918</v>
      </c>
      <c r="G129" s="37">
        <v>57365</v>
      </c>
      <c r="H129" s="16">
        <v>0</v>
      </c>
      <c r="I129" s="16">
        <v>0</v>
      </c>
      <c r="J129" s="16">
        <v>0</v>
      </c>
      <c r="K129" s="16">
        <v>0</v>
      </c>
      <c r="L129" s="16">
        <v>-105340</v>
      </c>
      <c r="M129" s="16">
        <v>0</v>
      </c>
      <c r="N129" s="16">
        <v>-159841</v>
      </c>
      <c r="O129" s="38">
        <v>-32858</v>
      </c>
      <c r="P129" s="37">
        <v>-138756</v>
      </c>
    </row>
    <row r="130" spans="1:16" s="10" customFormat="1" x14ac:dyDescent="0.2">
      <c r="A130" s="11"/>
      <c r="B130" s="11">
        <v>276</v>
      </c>
      <c r="C130" s="33" t="s">
        <v>150</v>
      </c>
      <c r="D130" s="11"/>
      <c r="E130" s="34">
        <v>1.9744715889491332E-3</v>
      </c>
      <c r="F130" s="37">
        <v>143618</v>
      </c>
      <c r="G130" s="37">
        <v>80836</v>
      </c>
      <c r="H130" s="16">
        <v>0</v>
      </c>
      <c r="I130" s="16">
        <v>0</v>
      </c>
      <c r="J130" s="16">
        <v>0</v>
      </c>
      <c r="K130" s="16">
        <v>0</v>
      </c>
      <c r="L130" s="16">
        <v>-148439</v>
      </c>
      <c r="M130" s="16">
        <v>0</v>
      </c>
      <c r="N130" s="16">
        <v>-225240</v>
      </c>
      <c r="O130" s="38">
        <v>-85748</v>
      </c>
      <c r="P130" s="37">
        <v>-234973</v>
      </c>
    </row>
    <row r="131" spans="1:16" s="10" customFormat="1" x14ac:dyDescent="0.2">
      <c r="A131" s="11"/>
      <c r="B131" s="11">
        <v>277</v>
      </c>
      <c r="C131" s="33" t="s">
        <v>151</v>
      </c>
      <c r="D131" s="11"/>
      <c r="E131" s="34">
        <v>7.5420877434534807E-4</v>
      </c>
      <c r="F131" s="37">
        <v>54859</v>
      </c>
      <c r="G131" s="37">
        <v>30878</v>
      </c>
      <c r="H131" s="16">
        <v>0</v>
      </c>
      <c r="I131" s="16">
        <v>0</v>
      </c>
      <c r="J131" s="16">
        <v>0</v>
      </c>
      <c r="K131" s="16">
        <v>0</v>
      </c>
      <c r="L131" s="16">
        <v>-56701</v>
      </c>
      <c r="M131" s="16">
        <v>0</v>
      </c>
      <c r="N131" s="16">
        <v>-86037</v>
      </c>
      <c r="O131" s="38">
        <v>3021</v>
      </c>
      <c r="P131" s="37">
        <v>-53980</v>
      </c>
    </row>
    <row r="132" spans="1:16" s="10" customFormat="1" x14ac:dyDescent="0.2">
      <c r="A132" s="11"/>
      <c r="B132" s="11">
        <v>278</v>
      </c>
      <c r="C132" s="33" t="s">
        <v>152</v>
      </c>
      <c r="D132" s="11"/>
      <c r="E132" s="34">
        <v>1.1739686613227854E-3</v>
      </c>
      <c r="F132" s="37">
        <v>85391</v>
      </c>
      <c r="G132" s="37">
        <v>48063</v>
      </c>
      <c r="H132" s="16">
        <v>0</v>
      </c>
      <c r="I132" s="16">
        <v>0</v>
      </c>
      <c r="J132" s="16">
        <v>0</v>
      </c>
      <c r="K132" s="16">
        <v>0</v>
      </c>
      <c r="L132" s="16">
        <v>-88258</v>
      </c>
      <c r="M132" s="16">
        <v>0</v>
      </c>
      <c r="N132" s="16">
        <v>-133921</v>
      </c>
      <c r="O132" s="38">
        <v>16698</v>
      </c>
      <c r="P132" s="37">
        <v>-72027</v>
      </c>
    </row>
    <row r="133" spans="1:16" s="10" customFormat="1" x14ac:dyDescent="0.2">
      <c r="A133" s="11"/>
      <c r="B133" s="11">
        <v>279</v>
      </c>
      <c r="C133" s="33" t="s">
        <v>153</v>
      </c>
      <c r="D133" s="11"/>
      <c r="E133" s="34">
        <v>1.3397820960491435E-3</v>
      </c>
      <c r="F133" s="37">
        <v>97452</v>
      </c>
      <c r="G133" s="37">
        <v>54852</v>
      </c>
      <c r="H133" s="16">
        <v>0</v>
      </c>
      <c r="I133" s="16">
        <v>0</v>
      </c>
      <c r="J133" s="16">
        <v>0</v>
      </c>
      <c r="K133" s="16">
        <v>0</v>
      </c>
      <c r="L133" s="16">
        <v>-100724</v>
      </c>
      <c r="M133" s="16">
        <v>0</v>
      </c>
      <c r="N133" s="16">
        <v>-152837</v>
      </c>
      <c r="O133" s="38">
        <v>-76153</v>
      </c>
      <c r="P133" s="37">
        <v>-177410</v>
      </c>
    </row>
    <row r="134" spans="1:16" s="10" customFormat="1" x14ac:dyDescent="0.2">
      <c r="A134" s="11"/>
      <c r="B134" s="11">
        <v>280</v>
      </c>
      <c r="C134" s="33" t="s">
        <v>154</v>
      </c>
      <c r="D134" s="11"/>
      <c r="E134" s="34">
        <v>1.5939754225462007E-2</v>
      </c>
      <c r="F134" s="37">
        <v>1159414</v>
      </c>
      <c r="G134" s="37">
        <v>652586</v>
      </c>
      <c r="H134" s="16">
        <v>0</v>
      </c>
      <c r="I134" s="16">
        <v>0</v>
      </c>
      <c r="J134" s="16">
        <v>0</v>
      </c>
      <c r="K134" s="16">
        <v>0</v>
      </c>
      <c r="L134" s="16">
        <v>-1198339</v>
      </c>
      <c r="M134" s="16">
        <v>0</v>
      </c>
      <c r="N134" s="16">
        <v>-1818341</v>
      </c>
      <c r="O134" s="38">
        <v>-440626</v>
      </c>
      <c r="P134" s="37">
        <v>-1645306</v>
      </c>
    </row>
    <row r="135" spans="1:16" s="10" customFormat="1" x14ac:dyDescent="0.2">
      <c r="A135" s="11"/>
      <c r="B135" s="11">
        <v>282</v>
      </c>
      <c r="C135" s="33" t="s">
        <v>155</v>
      </c>
      <c r="D135" s="11"/>
      <c r="E135" s="34">
        <v>2.194365468451366E-3</v>
      </c>
      <c r="F135" s="37">
        <v>159612</v>
      </c>
      <c r="G135" s="37">
        <v>89839</v>
      </c>
      <c r="H135" s="16">
        <v>0</v>
      </c>
      <c r="I135" s="16">
        <v>0</v>
      </c>
      <c r="J135" s="16">
        <v>0</v>
      </c>
      <c r="K135" s="16">
        <v>0</v>
      </c>
      <c r="L135" s="16">
        <v>-164971</v>
      </c>
      <c r="M135" s="16">
        <v>0</v>
      </c>
      <c r="N135" s="16">
        <v>-250324</v>
      </c>
      <c r="O135" s="38">
        <v>62318</v>
      </c>
      <c r="P135" s="37">
        <v>-103526</v>
      </c>
    </row>
    <row r="136" spans="1:16" s="10" customFormat="1" x14ac:dyDescent="0.2">
      <c r="A136" s="11"/>
      <c r="B136" s="11">
        <v>283</v>
      </c>
      <c r="C136" s="33" t="s">
        <v>156</v>
      </c>
      <c r="D136" s="11"/>
      <c r="E136" s="34">
        <v>4.2736192271938013E-3</v>
      </c>
      <c r="F136" s="37">
        <v>310851</v>
      </c>
      <c r="G136" s="37">
        <v>174965</v>
      </c>
      <c r="H136" s="16">
        <v>0</v>
      </c>
      <c r="I136" s="16">
        <v>0</v>
      </c>
      <c r="J136" s="16">
        <v>0</v>
      </c>
      <c r="K136" s="16">
        <v>0</v>
      </c>
      <c r="L136" s="16">
        <v>-321287</v>
      </c>
      <c r="M136" s="16">
        <v>0</v>
      </c>
      <c r="N136" s="16">
        <v>-487517</v>
      </c>
      <c r="O136" s="38">
        <v>-214378</v>
      </c>
      <c r="P136" s="37">
        <v>-537366</v>
      </c>
    </row>
    <row r="137" spans="1:16" s="10" customFormat="1" x14ac:dyDescent="0.2">
      <c r="A137" s="11"/>
      <c r="B137" s="11">
        <v>284</v>
      </c>
      <c r="C137" s="33" t="s">
        <v>157</v>
      </c>
      <c r="D137" s="11"/>
      <c r="E137" s="34">
        <v>5.4837140709883454E-4</v>
      </c>
      <c r="F137" s="37">
        <v>39887</v>
      </c>
      <c r="G137" s="37">
        <v>22451</v>
      </c>
      <c r="H137" s="16">
        <v>0</v>
      </c>
      <c r="I137" s="16">
        <v>0</v>
      </c>
      <c r="J137" s="16">
        <v>0</v>
      </c>
      <c r="K137" s="16">
        <v>0</v>
      </c>
      <c r="L137" s="16">
        <v>-41226</v>
      </c>
      <c r="M137" s="16">
        <v>0</v>
      </c>
      <c r="N137" s="16">
        <v>-62556</v>
      </c>
      <c r="O137" s="38">
        <v>-16781</v>
      </c>
      <c r="P137" s="37">
        <v>-58225</v>
      </c>
    </row>
    <row r="138" spans="1:16" s="10" customFormat="1" x14ac:dyDescent="0.2">
      <c r="A138" s="11"/>
      <c r="B138" s="11">
        <v>285</v>
      </c>
      <c r="C138" s="33" t="s">
        <v>158</v>
      </c>
      <c r="D138" s="11"/>
      <c r="E138" s="34">
        <v>1.9934639118331485E-3</v>
      </c>
      <c r="F138" s="37">
        <v>144999</v>
      </c>
      <c r="G138" s="37">
        <v>81614</v>
      </c>
      <c r="H138" s="16">
        <v>0</v>
      </c>
      <c r="I138" s="16">
        <v>0</v>
      </c>
      <c r="J138" s="16">
        <v>0</v>
      </c>
      <c r="K138" s="16">
        <v>0</v>
      </c>
      <c r="L138" s="16">
        <v>-149867</v>
      </c>
      <c r="M138" s="16">
        <v>0</v>
      </c>
      <c r="N138" s="16">
        <v>-227406</v>
      </c>
      <c r="O138" s="38">
        <v>20507</v>
      </c>
      <c r="P138" s="37">
        <v>-130153</v>
      </c>
    </row>
    <row r="139" spans="1:16" s="10" customFormat="1" x14ac:dyDescent="0.2">
      <c r="A139" s="11"/>
      <c r="B139" s="11">
        <v>286</v>
      </c>
      <c r="C139" s="33" t="s">
        <v>159</v>
      </c>
      <c r="D139" s="11"/>
      <c r="E139" s="34">
        <v>2.682844965818147E-3</v>
      </c>
      <c r="F139" s="37">
        <v>195143</v>
      </c>
      <c r="G139" s="37">
        <v>109838</v>
      </c>
      <c r="H139" s="16">
        <v>0</v>
      </c>
      <c r="I139" s="16">
        <v>0</v>
      </c>
      <c r="J139" s="16">
        <v>0</v>
      </c>
      <c r="K139" s="16">
        <v>0</v>
      </c>
      <c r="L139" s="16">
        <v>-201694</v>
      </c>
      <c r="M139" s="16">
        <v>0</v>
      </c>
      <c r="N139" s="16">
        <v>-306048</v>
      </c>
      <c r="O139" s="38">
        <v>-67168</v>
      </c>
      <c r="P139" s="37">
        <v>-269929</v>
      </c>
    </row>
    <row r="140" spans="1:16" s="10" customFormat="1" x14ac:dyDescent="0.2">
      <c r="A140" s="11"/>
      <c r="B140" s="11">
        <v>287</v>
      </c>
      <c r="C140" s="33" t="s">
        <v>160</v>
      </c>
      <c r="D140" s="11"/>
      <c r="E140" s="34">
        <v>7.8642381243864692E-4</v>
      </c>
      <c r="F140" s="37">
        <v>57202</v>
      </c>
      <c r="G140" s="37">
        <v>32197</v>
      </c>
      <c r="H140" s="16">
        <v>0</v>
      </c>
      <c r="I140" s="16">
        <v>0</v>
      </c>
      <c r="J140" s="16">
        <v>0</v>
      </c>
      <c r="K140" s="16">
        <v>0</v>
      </c>
      <c r="L140" s="16">
        <v>-59123</v>
      </c>
      <c r="M140" s="16">
        <v>0</v>
      </c>
      <c r="N140" s="16">
        <v>-89712</v>
      </c>
      <c r="O140" s="38">
        <v>-8342</v>
      </c>
      <c r="P140" s="37">
        <v>-67778</v>
      </c>
    </row>
    <row r="141" spans="1:16" s="10" customFormat="1" x14ac:dyDescent="0.2">
      <c r="A141" s="11"/>
      <c r="B141" s="11">
        <v>288</v>
      </c>
      <c r="C141" s="33" t="s">
        <v>161</v>
      </c>
      <c r="D141" s="11"/>
      <c r="E141" s="34">
        <v>1.2819704932050338E-3</v>
      </c>
      <c r="F141" s="37">
        <v>93247</v>
      </c>
      <c r="G141" s="37">
        <v>52485</v>
      </c>
      <c r="H141" s="16">
        <v>0</v>
      </c>
      <c r="I141" s="16">
        <v>0</v>
      </c>
      <c r="J141" s="16">
        <v>0</v>
      </c>
      <c r="K141" s="16">
        <v>0</v>
      </c>
      <c r="L141" s="16">
        <v>-96378</v>
      </c>
      <c r="M141" s="16">
        <v>0</v>
      </c>
      <c r="N141" s="16">
        <v>-146242</v>
      </c>
      <c r="O141" s="38">
        <v>-17911</v>
      </c>
      <c r="P141" s="37">
        <v>-114799</v>
      </c>
    </row>
    <row r="142" spans="1:16" s="10" customFormat="1" x14ac:dyDescent="0.2">
      <c r="A142" s="11"/>
      <c r="B142" s="11">
        <v>290</v>
      </c>
      <c r="C142" s="33" t="s">
        <v>162</v>
      </c>
      <c r="D142" s="11"/>
      <c r="E142" s="34">
        <v>3.0073502374053755E-3</v>
      </c>
      <c r="F142" s="37">
        <v>218746</v>
      </c>
      <c r="G142" s="37">
        <v>123123</v>
      </c>
      <c r="H142" s="16">
        <v>0</v>
      </c>
      <c r="I142" s="16">
        <v>0</v>
      </c>
      <c r="J142" s="16">
        <v>0</v>
      </c>
      <c r="K142" s="16">
        <v>0</v>
      </c>
      <c r="L142" s="16">
        <v>-226090</v>
      </c>
      <c r="M142" s="16">
        <v>0</v>
      </c>
      <c r="N142" s="16">
        <v>-343066</v>
      </c>
      <c r="O142" s="38">
        <v>-54412</v>
      </c>
      <c r="P142" s="37">
        <v>-281699</v>
      </c>
    </row>
    <row r="143" spans="1:16" s="10" customFormat="1" x14ac:dyDescent="0.2">
      <c r="A143" s="11"/>
      <c r="B143" s="11">
        <v>291</v>
      </c>
      <c r="C143" s="33" t="s">
        <v>163</v>
      </c>
      <c r="D143" s="11"/>
      <c r="E143" s="34">
        <v>2.0733418363107822E-3</v>
      </c>
      <c r="F143" s="37">
        <v>150809</v>
      </c>
      <c r="G143" s="37">
        <v>84884</v>
      </c>
      <c r="H143" s="16">
        <v>0</v>
      </c>
      <c r="I143" s="16">
        <v>0</v>
      </c>
      <c r="J143" s="16">
        <v>0</v>
      </c>
      <c r="K143" s="16">
        <v>0</v>
      </c>
      <c r="L143" s="16">
        <v>-155872</v>
      </c>
      <c r="M143" s="16">
        <v>0</v>
      </c>
      <c r="N143" s="16">
        <v>-236518</v>
      </c>
      <c r="O143" s="38">
        <v>-19267</v>
      </c>
      <c r="P143" s="37">
        <v>-175964</v>
      </c>
    </row>
    <row r="144" spans="1:16" s="10" customFormat="1" x14ac:dyDescent="0.2">
      <c r="A144" s="11"/>
      <c r="B144" s="11">
        <v>292</v>
      </c>
      <c r="C144" s="33" t="s">
        <v>164</v>
      </c>
      <c r="D144" s="11"/>
      <c r="E144" s="34">
        <v>1.5811537838077475E-3</v>
      </c>
      <c r="F144" s="37">
        <v>115009</v>
      </c>
      <c r="G144" s="37">
        <v>64734</v>
      </c>
      <c r="H144" s="16">
        <v>0</v>
      </c>
      <c r="I144" s="16">
        <v>0</v>
      </c>
      <c r="J144" s="16">
        <v>0</v>
      </c>
      <c r="K144" s="16">
        <v>0</v>
      </c>
      <c r="L144" s="16">
        <v>-118870</v>
      </c>
      <c r="M144" s="16">
        <v>0</v>
      </c>
      <c r="N144" s="16">
        <v>-180371</v>
      </c>
      <c r="O144" s="38">
        <v>-11910</v>
      </c>
      <c r="P144" s="37">
        <v>-131408</v>
      </c>
    </row>
    <row r="145" spans="1:16" s="10" customFormat="1" x14ac:dyDescent="0.2">
      <c r="A145" s="11"/>
      <c r="B145" s="11">
        <v>293</v>
      </c>
      <c r="C145" s="33" t="s">
        <v>165</v>
      </c>
      <c r="D145" s="11"/>
      <c r="E145" s="34">
        <v>3.6336423225013558E-3</v>
      </c>
      <c r="F145" s="37">
        <v>264301</v>
      </c>
      <c r="G145" s="37">
        <v>148764</v>
      </c>
      <c r="H145" s="16">
        <v>0</v>
      </c>
      <c r="I145" s="16">
        <v>0</v>
      </c>
      <c r="J145" s="16">
        <v>0</v>
      </c>
      <c r="K145" s="16">
        <v>0</v>
      </c>
      <c r="L145" s="16">
        <v>-273174</v>
      </c>
      <c r="M145" s="16">
        <v>0</v>
      </c>
      <c r="N145" s="16">
        <v>-414511</v>
      </c>
      <c r="O145" s="38">
        <v>-94251</v>
      </c>
      <c r="P145" s="37">
        <v>-368871</v>
      </c>
    </row>
    <row r="146" spans="1:16" s="10" customFormat="1" x14ac:dyDescent="0.2">
      <c r="A146" s="11"/>
      <c r="B146" s="11">
        <v>294</v>
      </c>
      <c r="C146" s="33" t="s">
        <v>166</v>
      </c>
      <c r="D146" s="11"/>
      <c r="E146" s="34">
        <v>1.4597509246972488E-3</v>
      </c>
      <c r="F146" s="37">
        <v>106178</v>
      </c>
      <c r="G146" s="37">
        <v>59763</v>
      </c>
      <c r="H146" s="16">
        <v>0</v>
      </c>
      <c r="I146" s="16">
        <v>0</v>
      </c>
      <c r="J146" s="16">
        <v>0</v>
      </c>
      <c r="K146" s="16">
        <v>0</v>
      </c>
      <c r="L146" s="16">
        <v>-109743</v>
      </c>
      <c r="M146" s="16">
        <v>0</v>
      </c>
      <c r="N146" s="16">
        <v>-166522</v>
      </c>
      <c r="O146" s="38">
        <v>-5718</v>
      </c>
      <c r="P146" s="37">
        <v>-116042</v>
      </c>
    </row>
    <row r="147" spans="1:16" s="10" customFormat="1" x14ac:dyDescent="0.2">
      <c r="A147" s="11"/>
      <c r="B147" s="11">
        <v>295</v>
      </c>
      <c r="C147" s="33" t="s">
        <v>167</v>
      </c>
      <c r="D147" s="11"/>
      <c r="E147" s="34">
        <v>8.5349148335838124E-3</v>
      </c>
      <c r="F147" s="37">
        <v>620806</v>
      </c>
      <c r="G147" s="37">
        <v>349426</v>
      </c>
      <c r="H147" s="16">
        <v>0</v>
      </c>
      <c r="I147" s="16">
        <v>0</v>
      </c>
      <c r="J147" s="16">
        <v>0</v>
      </c>
      <c r="K147" s="16">
        <v>0</v>
      </c>
      <c r="L147" s="16">
        <v>-641648</v>
      </c>
      <c r="M147" s="16">
        <v>0</v>
      </c>
      <c r="N147" s="16">
        <v>-973628</v>
      </c>
      <c r="O147" s="38">
        <v>-458306</v>
      </c>
      <c r="P147" s="37">
        <v>-1103350</v>
      </c>
    </row>
    <row r="148" spans="1:16" s="10" customFormat="1" x14ac:dyDescent="0.2">
      <c r="A148" s="11"/>
      <c r="B148" s="11">
        <v>296</v>
      </c>
      <c r="C148" s="33" t="s">
        <v>168</v>
      </c>
      <c r="D148" s="11"/>
      <c r="E148" s="34">
        <v>1.3688243522087175E-3</v>
      </c>
      <c r="F148" s="37">
        <v>99565</v>
      </c>
      <c r="G148" s="37">
        <v>56041</v>
      </c>
      <c r="H148" s="16">
        <v>0</v>
      </c>
      <c r="I148" s="16">
        <v>0</v>
      </c>
      <c r="J148" s="16">
        <v>0</v>
      </c>
      <c r="K148" s="16">
        <v>0</v>
      </c>
      <c r="L148" s="16">
        <v>-102907</v>
      </c>
      <c r="M148" s="16">
        <v>0</v>
      </c>
      <c r="N148" s="16">
        <v>-156150</v>
      </c>
      <c r="O148" s="38">
        <v>8757</v>
      </c>
      <c r="P148" s="37">
        <v>-94694</v>
      </c>
    </row>
    <row r="149" spans="1:16" s="10" customFormat="1" x14ac:dyDescent="0.2">
      <c r="A149" s="11"/>
      <c r="B149" s="11">
        <v>297</v>
      </c>
      <c r="C149" s="33" t="s">
        <v>169</v>
      </c>
      <c r="D149" s="11"/>
      <c r="E149" s="34">
        <v>2.3615091275821275E-3</v>
      </c>
      <c r="F149" s="37">
        <v>171770</v>
      </c>
      <c r="G149" s="37">
        <v>96682</v>
      </c>
      <c r="H149" s="16">
        <v>0</v>
      </c>
      <c r="I149" s="16">
        <v>0</v>
      </c>
      <c r="J149" s="16">
        <v>0</v>
      </c>
      <c r="K149" s="16">
        <v>0</v>
      </c>
      <c r="L149" s="16">
        <v>-177536</v>
      </c>
      <c r="M149" s="16">
        <v>0</v>
      </c>
      <c r="N149" s="16">
        <v>-269391</v>
      </c>
      <c r="O149" s="38">
        <v>6105</v>
      </c>
      <c r="P149" s="37">
        <v>-172370</v>
      </c>
    </row>
    <row r="150" spans="1:16" s="10" customFormat="1" x14ac:dyDescent="0.2">
      <c r="A150" s="11"/>
      <c r="B150" s="11">
        <v>298</v>
      </c>
      <c r="C150" s="33" t="s">
        <v>170</v>
      </c>
      <c r="D150" s="11"/>
      <c r="E150" s="34">
        <v>2.5023772968569987E-3</v>
      </c>
      <c r="F150" s="37">
        <v>182016</v>
      </c>
      <c r="G150" s="37">
        <v>102449</v>
      </c>
      <c r="H150" s="16">
        <v>0</v>
      </c>
      <c r="I150" s="16">
        <v>0</v>
      </c>
      <c r="J150" s="16">
        <v>0</v>
      </c>
      <c r="K150" s="16">
        <v>0</v>
      </c>
      <c r="L150" s="16">
        <v>-188127</v>
      </c>
      <c r="M150" s="16">
        <v>0</v>
      </c>
      <c r="N150" s="16">
        <v>-285461</v>
      </c>
      <c r="O150" s="38">
        <v>-37105</v>
      </c>
      <c r="P150" s="37">
        <v>-226228</v>
      </c>
    </row>
    <row r="151" spans="1:16" s="10" customFormat="1" x14ac:dyDescent="0.2">
      <c r="A151" s="11"/>
      <c r="B151" s="11">
        <v>299</v>
      </c>
      <c r="C151" s="33" t="s">
        <v>171</v>
      </c>
      <c r="D151" s="11"/>
      <c r="E151" s="34">
        <v>1.4971278027386607E-3</v>
      </c>
      <c r="F151" s="37">
        <v>108897</v>
      </c>
      <c r="G151" s="37">
        <v>61294</v>
      </c>
      <c r="H151" s="16">
        <v>0</v>
      </c>
      <c r="I151" s="16">
        <v>0</v>
      </c>
      <c r="J151" s="16">
        <v>0</v>
      </c>
      <c r="K151" s="16">
        <v>0</v>
      </c>
      <c r="L151" s="16">
        <v>-112553</v>
      </c>
      <c r="M151" s="16">
        <v>0</v>
      </c>
      <c r="N151" s="16">
        <v>-170786</v>
      </c>
      <c r="O151" s="38">
        <v>12966</v>
      </c>
      <c r="P151" s="37">
        <v>-100182</v>
      </c>
    </row>
    <row r="152" spans="1:16" s="10" customFormat="1" x14ac:dyDescent="0.2">
      <c r="A152" s="11"/>
      <c r="B152" s="11">
        <v>301</v>
      </c>
      <c r="C152" s="33" t="s">
        <v>172</v>
      </c>
      <c r="D152" s="11"/>
      <c r="E152" s="34">
        <v>4.9497583116200504E-3</v>
      </c>
      <c r="F152" s="37">
        <v>360032</v>
      </c>
      <c r="G152" s="37">
        <v>202647</v>
      </c>
      <c r="H152" s="16">
        <v>0</v>
      </c>
      <c r="I152" s="16">
        <v>0</v>
      </c>
      <c r="J152" s="16">
        <v>0</v>
      </c>
      <c r="K152" s="16">
        <v>0</v>
      </c>
      <c r="L152" s="16">
        <v>-372119</v>
      </c>
      <c r="M152" s="16">
        <v>0</v>
      </c>
      <c r="N152" s="16">
        <v>-564648</v>
      </c>
      <c r="O152" s="38">
        <v>-13196</v>
      </c>
      <c r="P152" s="37">
        <v>-387284</v>
      </c>
    </row>
    <row r="153" spans="1:16" s="10" customFormat="1" x14ac:dyDescent="0.2">
      <c r="A153" s="11"/>
      <c r="B153" s="11">
        <v>305</v>
      </c>
      <c r="C153" s="33" t="s">
        <v>173</v>
      </c>
      <c r="D153" s="11"/>
      <c r="E153" s="34">
        <v>0</v>
      </c>
      <c r="F153" s="37">
        <v>0</v>
      </c>
      <c r="G153" s="37">
        <v>0</v>
      </c>
      <c r="H153" s="16">
        <v>0</v>
      </c>
      <c r="I153" s="16">
        <v>0</v>
      </c>
      <c r="J153" s="16">
        <v>0</v>
      </c>
      <c r="K153" s="16">
        <v>0</v>
      </c>
      <c r="L153" s="16">
        <v>0</v>
      </c>
      <c r="M153" s="16">
        <v>0</v>
      </c>
      <c r="N153" s="16">
        <v>0</v>
      </c>
      <c r="O153" s="38">
        <v>0</v>
      </c>
      <c r="P153" s="37">
        <v>0</v>
      </c>
    </row>
    <row r="154" spans="1:16" s="10" customFormat="1" x14ac:dyDescent="0.2">
      <c r="A154" s="11"/>
      <c r="B154" s="11">
        <v>310</v>
      </c>
      <c r="C154" s="33" t="s">
        <v>174</v>
      </c>
      <c r="D154" s="11"/>
      <c r="E154" s="34">
        <v>1.2268988680044811E-3</v>
      </c>
      <c r="F154" s="37">
        <v>89241</v>
      </c>
      <c r="G154" s="37">
        <v>50230</v>
      </c>
      <c r="H154" s="16">
        <v>0</v>
      </c>
      <c r="I154" s="16">
        <v>0</v>
      </c>
      <c r="J154" s="16">
        <v>0</v>
      </c>
      <c r="K154" s="16">
        <v>0</v>
      </c>
      <c r="L154" s="16">
        <v>-92237</v>
      </c>
      <c r="M154" s="16">
        <v>0</v>
      </c>
      <c r="N154" s="16">
        <v>-139960</v>
      </c>
      <c r="O154" s="38">
        <v>28394</v>
      </c>
      <c r="P154" s="37">
        <v>-64332</v>
      </c>
    </row>
    <row r="155" spans="1:16" s="10" customFormat="1" x14ac:dyDescent="0.2">
      <c r="A155" s="11"/>
      <c r="B155" s="11">
        <v>311</v>
      </c>
      <c r="C155" s="33" t="s">
        <v>175</v>
      </c>
      <c r="D155" s="11"/>
      <c r="E155" s="34">
        <v>0</v>
      </c>
      <c r="F155" s="37">
        <v>0</v>
      </c>
      <c r="G155" s="37">
        <v>0</v>
      </c>
      <c r="H155" s="16">
        <v>0</v>
      </c>
      <c r="I155" s="16">
        <v>0</v>
      </c>
      <c r="J155" s="16">
        <v>0</v>
      </c>
      <c r="K155" s="16">
        <v>0</v>
      </c>
      <c r="L155" s="16">
        <v>0</v>
      </c>
      <c r="M155" s="16">
        <v>0</v>
      </c>
      <c r="N155" s="16">
        <v>0</v>
      </c>
      <c r="O155" s="38">
        <v>0</v>
      </c>
      <c r="P155" s="37">
        <v>0</v>
      </c>
    </row>
    <row r="156" spans="1:16" s="10" customFormat="1" x14ac:dyDescent="0.2">
      <c r="A156" s="11"/>
      <c r="B156" s="11">
        <v>319</v>
      </c>
      <c r="C156" s="33" t="s">
        <v>176</v>
      </c>
      <c r="D156" s="11"/>
      <c r="E156" s="34">
        <v>0</v>
      </c>
      <c r="F156" s="37">
        <v>0</v>
      </c>
      <c r="G156" s="37">
        <v>0</v>
      </c>
      <c r="H156" s="16">
        <v>0</v>
      </c>
      <c r="I156" s="16">
        <v>0</v>
      </c>
      <c r="J156" s="16">
        <v>0</v>
      </c>
      <c r="K156" s="16">
        <v>0</v>
      </c>
      <c r="L156" s="16">
        <v>0</v>
      </c>
      <c r="M156" s="16">
        <v>0</v>
      </c>
      <c r="N156" s="16">
        <v>0</v>
      </c>
      <c r="O156" s="38">
        <v>0</v>
      </c>
      <c r="P156" s="37">
        <v>0</v>
      </c>
    </row>
    <row r="157" spans="1:16" s="10" customFormat="1" x14ac:dyDescent="0.2">
      <c r="A157" s="11"/>
      <c r="B157" s="11">
        <v>320</v>
      </c>
      <c r="C157" s="33" t="s">
        <v>177</v>
      </c>
      <c r="D157" s="11"/>
      <c r="E157" s="34">
        <v>8.3950219389666695E-4</v>
      </c>
      <c r="F157" s="37">
        <v>61063</v>
      </c>
      <c r="G157" s="37">
        <v>34370</v>
      </c>
      <c r="H157" s="16">
        <v>0</v>
      </c>
      <c r="I157" s="16">
        <v>0</v>
      </c>
      <c r="J157" s="16">
        <v>0</v>
      </c>
      <c r="K157" s="16">
        <v>0</v>
      </c>
      <c r="L157" s="16">
        <v>-63113</v>
      </c>
      <c r="M157" s="16">
        <v>0</v>
      </c>
      <c r="N157" s="16">
        <v>-95767</v>
      </c>
      <c r="O157" s="38">
        <v>26962</v>
      </c>
      <c r="P157" s="37">
        <v>-36485</v>
      </c>
    </row>
    <row r="158" spans="1:16" s="10" customFormat="1" x14ac:dyDescent="0.2">
      <c r="A158" s="11"/>
      <c r="B158" s="11">
        <v>325</v>
      </c>
      <c r="C158" s="33" t="s">
        <v>178</v>
      </c>
      <c r="D158" s="11"/>
      <c r="E158" s="34">
        <v>0</v>
      </c>
      <c r="F158" s="37">
        <v>0</v>
      </c>
      <c r="G158" s="37">
        <v>0</v>
      </c>
      <c r="H158" s="16">
        <v>0</v>
      </c>
      <c r="I158" s="16">
        <v>0</v>
      </c>
      <c r="J158" s="16">
        <v>0</v>
      </c>
      <c r="K158" s="16">
        <v>0</v>
      </c>
      <c r="L158" s="16">
        <v>0</v>
      </c>
      <c r="M158" s="16">
        <v>0</v>
      </c>
      <c r="N158" s="16">
        <v>0</v>
      </c>
      <c r="O158" s="38">
        <v>0</v>
      </c>
      <c r="P158" s="37">
        <v>0</v>
      </c>
    </row>
    <row r="159" spans="1:16" s="10" customFormat="1" x14ac:dyDescent="0.2">
      <c r="A159" s="11"/>
      <c r="B159" s="11">
        <v>326</v>
      </c>
      <c r="C159" s="33" t="s">
        <v>179</v>
      </c>
      <c r="D159" s="11"/>
      <c r="E159" s="34">
        <v>0</v>
      </c>
      <c r="F159" s="37">
        <v>0</v>
      </c>
      <c r="G159" s="37">
        <v>0</v>
      </c>
      <c r="H159" s="16">
        <v>0</v>
      </c>
      <c r="I159" s="16">
        <v>0</v>
      </c>
      <c r="J159" s="16">
        <v>0</v>
      </c>
      <c r="K159" s="16">
        <v>0</v>
      </c>
      <c r="L159" s="16">
        <v>0</v>
      </c>
      <c r="M159" s="16">
        <v>0</v>
      </c>
      <c r="N159" s="16">
        <v>0</v>
      </c>
      <c r="O159" s="38">
        <v>0</v>
      </c>
      <c r="P159" s="37">
        <v>0</v>
      </c>
    </row>
    <row r="160" spans="1:16" s="10" customFormat="1" x14ac:dyDescent="0.2">
      <c r="A160" s="11"/>
      <c r="B160" s="11">
        <v>330</v>
      </c>
      <c r="C160" s="33" t="s">
        <v>180</v>
      </c>
      <c r="D160" s="11"/>
      <c r="E160" s="34">
        <v>6.9298915164577803E-6</v>
      </c>
      <c r="F160" s="37">
        <v>504</v>
      </c>
      <c r="G160" s="37">
        <v>284</v>
      </c>
      <c r="H160" s="16">
        <v>0</v>
      </c>
      <c r="I160" s="16">
        <v>0</v>
      </c>
      <c r="J160" s="16">
        <v>0</v>
      </c>
      <c r="K160" s="16">
        <v>0</v>
      </c>
      <c r="L160" s="16">
        <v>-521</v>
      </c>
      <c r="M160" s="16">
        <v>0</v>
      </c>
      <c r="N160" s="16">
        <v>-791</v>
      </c>
      <c r="O160" s="38">
        <v>-1421</v>
      </c>
      <c r="P160" s="37">
        <v>-1945</v>
      </c>
    </row>
    <row r="161" spans="1:16" s="10" customFormat="1" x14ac:dyDescent="0.2">
      <c r="A161" s="11"/>
      <c r="B161" s="11">
        <v>350</v>
      </c>
      <c r="C161" s="33" t="s">
        <v>181</v>
      </c>
      <c r="D161" s="11"/>
      <c r="E161" s="34">
        <v>3.523813838856736E-4</v>
      </c>
      <c r="F161" s="37">
        <v>25631</v>
      </c>
      <c r="G161" s="37">
        <v>14427</v>
      </c>
      <c r="H161" s="16">
        <v>0</v>
      </c>
      <c r="I161" s="16">
        <v>0</v>
      </c>
      <c r="J161" s="16">
        <v>0</v>
      </c>
      <c r="K161" s="16">
        <v>0</v>
      </c>
      <c r="L161" s="16">
        <v>-26492</v>
      </c>
      <c r="M161" s="16">
        <v>0</v>
      </c>
      <c r="N161" s="16">
        <v>-40198</v>
      </c>
      <c r="O161" s="38">
        <v>16410</v>
      </c>
      <c r="P161" s="37">
        <v>-10222</v>
      </c>
    </row>
    <row r="162" spans="1:16" s="10" customFormat="1" x14ac:dyDescent="0.2">
      <c r="A162" s="11"/>
      <c r="B162" s="11">
        <v>360</v>
      </c>
      <c r="C162" s="33" t="s">
        <v>182</v>
      </c>
      <c r="D162" s="11"/>
      <c r="E162" s="34">
        <v>2.6411023733217547E-4</v>
      </c>
      <c r="F162" s="37">
        <v>19211</v>
      </c>
      <c r="G162" s="37">
        <v>10813</v>
      </c>
      <c r="H162" s="16">
        <v>0</v>
      </c>
      <c r="I162" s="16">
        <v>0</v>
      </c>
      <c r="J162" s="16">
        <v>0</v>
      </c>
      <c r="K162" s="16">
        <v>0</v>
      </c>
      <c r="L162" s="16">
        <v>-19856</v>
      </c>
      <c r="M162" s="16">
        <v>0</v>
      </c>
      <c r="N162" s="16">
        <v>-30129</v>
      </c>
      <c r="O162" s="38">
        <v>11102</v>
      </c>
      <c r="P162" s="37">
        <v>-8859</v>
      </c>
    </row>
    <row r="163" spans="1:16" s="10" customFormat="1" x14ac:dyDescent="0.2">
      <c r="A163" s="11"/>
      <c r="B163" s="11">
        <v>400</v>
      </c>
      <c r="C163" s="33" t="s">
        <v>183</v>
      </c>
      <c r="D163" s="11"/>
      <c r="E163" s="34">
        <v>8.6318922946784017E-5</v>
      </c>
      <c r="F163" s="37">
        <v>6279</v>
      </c>
      <c r="G163" s="37">
        <v>3534</v>
      </c>
      <c r="H163" s="16">
        <v>0</v>
      </c>
      <c r="I163" s="16">
        <v>0</v>
      </c>
      <c r="J163" s="16">
        <v>0</v>
      </c>
      <c r="K163" s="16">
        <v>0</v>
      </c>
      <c r="L163" s="16">
        <v>-6489</v>
      </c>
      <c r="M163" s="16">
        <v>0</v>
      </c>
      <c r="N163" s="16">
        <v>-9847</v>
      </c>
      <c r="O163" s="38">
        <v>21942</v>
      </c>
      <c r="P163" s="37">
        <v>15419</v>
      </c>
    </row>
    <row r="164" spans="1:16" s="10" customFormat="1" x14ac:dyDescent="0.2">
      <c r="A164" s="11"/>
      <c r="B164" s="11">
        <v>402</v>
      </c>
      <c r="C164" s="33" t="s">
        <v>184</v>
      </c>
      <c r="D164" s="11"/>
      <c r="E164" s="34">
        <v>1.7280192643684248E-3</v>
      </c>
      <c r="F164" s="37">
        <v>125691</v>
      </c>
      <c r="G164" s="37">
        <v>70746</v>
      </c>
      <c r="H164" s="16">
        <v>0</v>
      </c>
      <c r="I164" s="16">
        <v>0</v>
      </c>
      <c r="J164" s="16">
        <v>0</v>
      </c>
      <c r="K164" s="16">
        <v>0</v>
      </c>
      <c r="L164" s="16">
        <v>-129911</v>
      </c>
      <c r="M164" s="16">
        <v>0</v>
      </c>
      <c r="N164" s="16">
        <v>-197125</v>
      </c>
      <c r="O164" s="38">
        <v>-11571</v>
      </c>
      <c r="P164" s="37">
        <v>-142170</v>
      </c>
    </row>
    <row r="165" spans="1:16" s="10" customFormat="1" x14ac:dyDescent="0.2">
      <c r="A165" s="11"/>
      <c r="B165" s="11">
        <v>403</v>
      </c>
      <c r="C165" s="33" t="s">
        <v>185</v>
      </c>
      <c r="D165" s="11"/>
      <c r="E165" s="34">
        <v>5.325135248787383E-3</v>
      </c>
      <c r="F165" s="37">
        <v>387336</v>
      </c>
      <c r="G165" s="37">
        <v>218015</v>
      </c>
      <c r="H165" s="16">
        <v>0</v>
      </c>
      <c r="I165" s="16">
        <v>0</v>
      </c>
      <c r="J165" s="16">
        <v>0</v>
      </c>
      <c r="K165" s="16">
        <v>0</v>
      </c>
      <c r="L165" s="16">
        <v>-400340</v>
      </c>
      <c r="M165" s="16">
        <v>0</v>
      </c>
      <c r="N165" s="16">
        <v>-607469</v>
      </c>
      <c r="O165" s="38">
        <v>43320</v>
      </c>
      <c r="P165" s="37">
        <v>-359138</v>
      </c>
    </row>
    <row r="166" spans="1:16" s="10" customFormat="1" x14ac:dyDescent="0.2">
      <c r="A166" s="11"/>
      <c r="B166" s="11">
        <v>405</v>
      </c>
      <c r="C166" s="33" t="s">
        <v>186</v>
      </c>
      <c r="D166" s="11"/>
      <c r="E166" s="34">
        <v>3.0575069806183557E-5</v>
      </c>
      <c r="F166" s="37">
        <v>2224</v>
      </c>
      <c r="G166" s="37">
        <v>1252</v>
      </c>
      <c r="H166" s="16">
        <v>0</v>
      </c>
      <c r="I166" s="16">
        <v>0</v>
      </c>
      <c r="J166" s="16">
        <v>0</v>
      </c>
      <c r="K166" s="16">
        <v>0</v>
      </c>
      <c r="L166" s="16">
        <v>-2299</v>
      </c>
      <c r="M166" s="16">
        <v>0</v>
      </c>
      <c r="N166" s="16">
        <v>-3488</v>
      </c>
      <c r="O166" s="38">
        <v>693</v>
      </c>
      <c r="P166" s="37">
        <v>-1618</v>
      </c>
    </row>
    <row r="167" spans="1:16" s="10" customFormat="1" x14ac:dyDescent="0.2">
      <c r="A167" s="11"/>
      <c r="B167" s="11">
        <v>407</v>
      </c>
      <c r="C167" s="33" t="s">
        <v>187</v>
      </c>
      <c r="D167" s="11"/>
      <c r="E167" s="34">
        <v>1.8177780187045691E-5</v>
      </c>
      <c r="F167" s="37">
        <v>1322</v>
      </c>
      <c r="G167" s="37">
        <v>744</v>
      </c>
      <c r="H167" s="16">
        <v>0</v>
      </c>
      <c r="I167" s="16">
        <v>0</v>
      </c>
      <c r="J167" s="16">
        <v>0</v>
      </c>
      <c r="K167" s="16">
        <v>0</v>
      </c>
      <c r="L167" s="16">
        <v>-1367</v>
      </c>
      <c r="M167" s="16">
        <v>0</v>
      </c>
      <c r="N167" s="16">
        <v>-2074</v>
      </c>
      <c r="O167" s="38">
        <v>-9038</v>
      </c>
      <c r="P167" s="37">
        <v>-10413</v>
      </c>
    </row>
    <row r="168" spans="1:16" s="10" customFormat="1" x14ac:dyDescent="0.2">
      <c r="A168" s="11"/>
      <c r="B168" s="11">
        <v>408</v>
      </c>
      <c r="C168" s="33" t="s">
        <v>188</v>
      </c>
      <c r="D168" s="11"/>
      <c r="E168" s="34">
        <v>0</v>
      </c>
      <c r="F168" s="37">
        <v>0</v>
      </c>
      <c r="G168" s="37">
        <v>0</v>
      </c>
      <c r="H168" s="16">
        <v>0</v>
      </c>
      <c r="I168" s="16">
        <v>0</v>
      </c>
      <c r="J168" s="16">
        <v>0</v>
      </c>
      <c r="K168" s="16">
        <v>0</v>
      </c>
      <c r="L168" s="16">
        <v>0</v>
      </c>
      <c r="M168" s="16">
        <v>0</v>
      </c>
      <c r="N168" s="16">
        <v>0</v>
      </c>
      <c r="O168" s="38">
        <v>0</v>
      </c>
      <c r="P168" s="37">
        <v>0</v>
      </c>
    </row>
    <row r="169" spans="1:16" s="10" customFormat="1" x14ac:dyDescent="0.2">
      <c r="A169" s="11"/>
      <c r="B169" s="11">
        <v>409</v>
      </c>
      <c r="C169" s="33" t="s">
        <v>189</v>
      </c>
      <c r="D169" s="11"/>
      <c r="E169" s="34">
        <v>2.1322609828219943E-3</v>
      </c>
      <c r="F169" s="37">
        <v>155095</v>
      </c>
      <c r="G169" s="37">
        <v>87296</v>
      </c>
      <c r="H169" s="16">
        <v>0</v>
      </c>
      <c r="I169" s="16">
        <v>0</v>
      </c>
      <c r="J169" s="16">
        <v>0</v>
      </c>
      <c r="K169" s="16">
        <v>0</v>
      </c>
      <c r="L169" s="16">
        <v>-160302</v>
      </c>
      <c r="M169" s="16">
        <v>0</v>
      </c>
      <c r="N169" s="16">
        <v>-243239</v>
      </c>
      <c r="O169" s="38">
        <v>-55002</v>
      </c>
      <c r="P169" s="37">
        <v>-216152</v>
      </c>
    </row>
    <row r="170" spans="1:16" s="10" customFormat="1" x14ac:dyDescent="0.2">
      <c r="A170" s="11"/>
      <c r="B170" s="11">
        <v>411</v>
      </c>
      <c r="C170" s="33" t="s">
        <v>190</v>
      </c>
      <c r="D170" s="11"/>
      <c r="E170" s="34">
        <v>2.8816837956066287E-3</v>
      </c>
      <c r="F170" s="37">
        <v>209606</v>
      </c>
      <c r="G170" s="37">
        <v>117978</v>
      </c>
      <c r="H170" s="16">
        <v>0</v>
      </c>
      <c r="I170" s="16">
        <v>0</v>
      </c>
      <c r="J170" s="16">
        <v>0</v>
      </c>
      <c r="K170" s="16">
        <v>0</v>
      </c>
      <c r="L170" s="16">
        <v>-216643</v>
      </c>
      <c r="M170" s="16">
        <v>0</v>
      </c>
      <c r="N170" s="16">
        <v>-328731</v>
      </c>
      <c r="O170" s="38">
        <v>-134</v>
      </c>
      <c r="P170" s="37">
        <v>-217924</v>
      </c>
    </row>
    <row r="171" spans="1:16" s="10" customFormat="1" x14ac:dyDescent="0.2">
      <c r="A171" s="11"/>
      <c r="B171" s="11">
        <v>413</v>
      </c>
      <c r="C171" s="33" t="s">
        <v>191</v>
      </c>
      <c r="D171" s="11"/>
      <c r="E171" s="34">
        <v>9.0287830373641522E-5</v>
      </c>
      <c r="F171" s="37">
        <v>6567</v>
      </c>
      <c r="G171" s="37">
        <v>3696</v>
      </c>
      <c r="H171" s="16">
        <v>0</v>
      </c>
      <c r="I171" s="16">
        <v>0</v>
      </c>
      <c r="J171" s="16">
        <v>0</v>
      </c>
      <c r="K171" s="16">
        <v>0</v>
      </c>
      <c r="L171" s="16">
        <v>-6788</v>
      </c>
      <c r="M171" s="16">
        <v>0</v>
      </c>
      <c r="N171" s="16">
        <v>-10300</v>
      </c>
      <c r="O171" s="38">
        <v>142</v>
      </c>
      <c r="P171" s="37">
        <v>-6683</v>
      </c>
    </row>
    <row r="172" spans="1:16" s="10" customFormat="1" x14ac:dyDescent="0.2">
      <c r="A172" s="11"/>
      <c r="B172" s="11">
        <v>417</v>
      </c>
      <c r="C172" s="33" t="s">
        <v>192</v>
      </c>
      <c r="D172" s="11"/>
      <c r="E172" s="34">
        <v>3.9982075238707847E-5</v>
      </c>
      <c r="F172" s="37">
        <v>2908</v>
      </c>
      <c r="G172" s="37">
        <v>1637</v>
      </c>
      <c r="H172" s="16">
        <v>0</v>
      </c>
      <c r="I172" s="16">
        <v>0</v>
      </c>
      <c r="J172" s="16">
        <v>0</v>
      </c>
      <c r="K172" s="16">
        <v>0</v>
      </c>
      <c r="L172" s="16">
        <v>-3006</v>
      </c>
      <c r="M172" s="16">
        <v>0</v>
      </c>
      <c r="N172" s="16">
        <v>-4561</v>
      </c>
      <c r="O172" s="38">
        <v>-1854</v>
      </c>
      <c r="P172" s="37">
        <v>-4876</v>
      </c>
    </row>
    <row r="173" spans="1:16" s="10" customFormat="1" x14ac:dyDescent="0.2">
      <c r="A173" s="11"/>
      <c r="B173" s="11">
        <v>423</v>
      </c>
      <c r="C173" s="33" t="s">
        <v>193</v>
      </c>
      <c r="D173" s="11"/>
      <c r="E173" s="34">
        <v>4.2863697922683561E-4</v>
      </c>
      <c r="F173" s="37">
        <v>31178</v>
      </c>
      <c r="G173" s="37">
        <v>17549</v>
      </c>
      <c r="H173" s="16">
        <v>0</v>
      </c>
      <c r="I173" s="16">
        <v>0</v>
      </c>
      <c r="J173" s="16">
        <v>0</v>
      </c>
      <c r="K173" s="16">
        <v>0</v>
      </c>
      <c r="L173" s="16">
        <v>-32225</v>
      </c>
      <c r="M173" s="16">
        <v>0</v>
      </c>
      <c r="N173" s="16">
        <v>-48897</v>
      </c>
      <c r="O173" s="38">
        <v>14052</v>
      </c>
      <c r="P173" s="37">
        <v>-18343</v>
      </c>
    </row>
    <row r="174" spans="1:16" s="10" customFormat="1" x14ac:dyDescent="0.2">
      <c r="A174" s="11"/>
      <c r="B174" s="11">
        <v>425</v>
      </c>
      <c r="C174" s="33" t="s">
        <v>194</v>
      </c>
      <c r="D174" s="11"/>
      <c r="E174" s="34">
        <v>1.4967854101764196E-3</v>
      </c>
      <c r="F174" s="37">
        <v>108872</v>
      </c>
      <c r="G174" s="37">
        <v>61280</v>
      </c>
      <c r="H174" s="16">
        <v>0</v>
      </c>
      <c r="I174" s="16">
        <v>0</v>
      </c>
      <c r="J174" s="16">
        <v>0</v>
      </c>
      <c r="K174" s="16">
        <v>0</v>
      </c>
      <c r="L174" s="16">
        <v>-112527</v>
      </c>
      <c r="M174" s="16">
        <v>0</v>
      </c>
      <c r="N174" s="16">
        <v>-170747</v>
      </c>
      <c r="O174" s="38">
        <v>80641</v>
      </c>
      <c r="P174" s="37">
        <v>-32481</v>
      </c>
    </row>
    <row r="175" spans="1:16" s="10" customFormat="1" x14ac:dyDescent="0.2">
      <c r="A175" s="11"/>
      <c r="B175" s="11">
        <v>440</v>
      </c>
      <c r="C175" s="33" t="s">
        <v>195</v>
      </c>
      <c r="D175" s="11"/>
      <c r="E175" s="34">
        <v>8.9103813453334426E-3</v>
      </c>
      <c r="F175" s="37">
        <v>648117</v>
      </c>
      <c r="G175" s="37">
        <v>364798</v>
      </c>
      <c r="H175" s="16">
        <v>0</v>
      </c>
      <c r="I175" s="16">
        <v>0</v>
      </c>
      <c r="J175" s="16">
        <v>0</v>
      </c>
      <c r="K175" s="16">
        <v>0</v>
      </c>
      <c r="L175" s="16">
        <v>-669876</v>
      </c>
      <c r="M175" s="16">
        <v>0</v>
      </c>
      <c r="N175" s="16">
        <v>-1016459</v>
      </c>
      <c r="O175" s="38">
        <v>-68829</v>
      </c>
      <c r="P175" s="37">
        <v>-742249</v>
      </c>
    </row>
    <row r="176" spans="1:16" s="10" customFormat="1" x14ac:dyDescent="0.2">
      <c r="A176" s="11"/>
      <c r="B176" s="11">
        <v>450</v>
      </c>
      <c r="C176" s="33" t="s">
        <v>196</v>
      </c>
      <c r="D176" s="11"/>
      <c r="E176" s="34">
        <v>0</v>
      </c>
      <c r="F176" s="37">
        <v>0</v>
      </c>
      <c r="G176" s="37">
        <v>0</v>
      </c>
      <c r="H176" s="16">
        <v>0</v>
      </c>
      <c r="I176" s="16">
        <v>0</v>
      </c>
      <c r="J176" s="16">
        <v>0</v>
      </c>
      <c r="K176" s="16">
        <v>0</v>
      </c>
      <c r="L176" s="16">
        <v>0</v>
      </c>
      <c r="M176" s="16">
        <v>0</v>
      </c>
      <c r="N176" s="16">
        <v>0</v>
      </c>
      <c r="O176" s="38">
        <v>0</v>
      </c>
      <c r="P176" s="37">
        <v>0</v>
      </c>
    </row>
    <row r="177" spans="1:16" s="10" customFormat="1" x14ac:dyDescent="0.2">
      <c r="A177" s="11"/>
      <c r="B177" s="11">
        <v>451</v>
      </c>
      <c r="C177" s="33" t="s">
        <v>197</v>
      </c>
      <c r="D177" s="11"/>
      <c r="E177" s="34">
        <v>0</v>
      </c>
      <c r="F177" s="37">
        <v>0</v>
      </c>
      <c r="G177" s="37">
        <v>0</v>
      </c>
      <c r="H177" s="16">
        <v>0</v>
      </c>
      <c r="I177" s="16">
        <v>0</v>
      </c>
      <c r="J177" s="16">
        <v>0</v>
      </c>
      <c r="K177" s="16">
        <v>0</v>
      </c>
      <c r="L177" s="16">
        <v>0</v>
      </c>
      <c r="M177" s="16">
        <v>0</v>
      </c>
      <c r="N177" s="16">
        <v>0</v>
      </c>
      <c r="O177" s="38">
        <v>0</v>
      </c>
      <c r="P177" s="37">
        <v>0</v>
      </c>
    </row>
    <row r="178" spans="1:16" s="10" customFormat="1" x14ac:dyDescent="0.2">
      <c r="A178" s="11"/>
      <c r="B178" s="11">
        <v>452</v>
      </c>
      <c r="C178" s="33" t="s">
        <v>198</v>
      </c>
      <c r="D178" s="11"/>
      <c r="E178" s="34">
        <v>0</v>
      </c>
      <c r="F178" s="37">
        <v>0</v>
      </c>
      <c r="G178" s="37">
        <v>0</v>
      </c>
      <c r="H178" s="16">
        <v>0</v>
      </c>
      <c r="I178" s="16">
        <v>0</v>
      </c>
      <c r="J178" s="16">
        <v>0</v>
      </c>
      <c r="K178" s="16">
        <v>0</v>
      </c>
      <c r="L178" s="16">
        <v>0</v>
      </c>
      <c r="M178" s="16">
        <v>0</v>
      </c>
      <c r="N178" s="16">
        <v>0</v>
      </c>
      <c r="O178" s="38">
        <v>0</v>
      </c>
      <c r="P178" s="37">
        <v>0</v>
      </c>
    </row>
    <row r="179" spans="1:16" s="10" customFormat="1" x14ac:dyDescent="0.2">
      <c r="A179" s="11"/>
      <c r="B179" s="11">
        <v>453</v>
      </c>
      <c r="C179" s="33" t="s">
        <v>199</v>
      </c>
      <c r="D179" s="11"/>
      <c r="E179" s="34">
        <v>0</v>
      </c>
      <c r="F179" s="37">
        <v>0</v>
      </c>
      <c r="G179" s="37">
        <v>0</v>
      </c>
      <c r="H179" s="16">
        <v>0</v>
      </c>
      <c r="I179" s="16">
        <v>0</v>
      </c>
      <c r="J179" s="16">
        <v>0</v>
      </c>
      <c r="K179" s="16">
        <v>0</v>
      </c>
      <c r="L179" s="16">
        <v>0</v>
      </c>
      <c r="M179" s="16">
        <v>0</v>
      </c>
      <c r="N179" s="16">
        <v>0</v>
      </c>
      <c r="O179" s="38">
        <v>0</v>
      </c>
      <c r="P179" s="37">
        <v>0</v>
      </c>
    </row>
    <row r="180" spans="1:16" s="10" customFormat="1" ht="25.5" x14ac:dyDescent="0.2">
      <c r="A180" s="11"/>
      <c r="B180" s="11">
        <v>454</v>
      </c>
      <c r="C180" s="33" t="s">
        <v>200</v>
      </c>
      <c r="D180" s="11"/>
      <c r="E180" s="34">
        <v>4.2680195600817469E-5</v>
      </c>
      <c r="F180" s="37">
        <v>3104</v>
      </c>
      <c r="G180" s="37">
        <v>1747</v>
      </c>
      <c r="H180" s="16">
        <v>0</v>
      </c>
      <c r="I180" s="16">
        <v>0</v>
      </c>
      <c r="J180" s="16">
        <v>0</v>
      </c>
      <c r="K180" s="16">
        <v>0</v>
      </c>
      <c r="L180" s="16">
        <v>-3209</v>
      </c>
      <c r="M180" s="16">
        <v>0</v>
      </c>
      <c r="N180" s="16">
        <v>-4869</v>
      </c>
      <c r="O180" s="38">
        <v>4727</v>
      </c>
      <c r="P180" s="37">
        <v>1500</v>
      </c>
    </row>
    <row r="181" spans="1:16" s="10" customFormat="1" x14ac:dyDescent="0.2">
      <c r="A181" s="11"/>
      <c r="B181" s="11">
        <v>501</v>
      </c>
      <c r="C181" s="33" t="s">
        <v>201</v>
      </c>
      <c r="D181" s="11"/>
      <c r="E181" s="34">
        <v>8.9733507698266463E-2</v>
      </c>
      <c r="F181" s="37">
        <v>6526977</v>
      </c>
      <c r="G181" s="37">
        <v>3673757</v>
      </c>
      <c r="H181" s="16">
        <v>0</v>
      </c>
      <c r="I181" s="16">
        <v>0</v>
      </c>
      <c r="J181" s="16">
        <v>0</v>
      </c>
      <c r="K181" s="16">
        <v>0</v>
      </c>
      <c r="L181" s="16">
        <v>-6746098</v>
      </c>
      <c r="M181" s="16">
        <v>0</v>
      </c>
      <c r="N181" s="16">
        <v>-10236419</v>
      </c>
      <c r="O181" s="38">
        <v>625616</v>
      </c>
      <c r="P181" s="37">
        <v>-6156167</v>
      </c>
    </row>
    <row r="182" spans="1:16" s="10" customFormat="1" x14ac:dyDescent="0.2">
      <c r="A182" s="11"/>
      <c r="B182" s="11">
        <v>502</v>
      </c>
      <c r="C182" s="33" t="s">
        <v>202</v>
      </c>
      <c r="D182" s="11"/>
      <c r="E182" s="34">
        <v>0</v>
      </c>
      <c r="F182" s="37">
        <v>0</v>
      </c>
      <c r="G182" s="37">
        <v>0</v>
      </c>
      <c r="H182" s="16">
        <v>0</v>
      </c>
      <c r="I182" s="16">
        <v>0</v>
      </c>
      <c r="J182" s="16">
        <v>0</v>
      </c>
      <c r="K182" s="16">
        <v>0</v>
      </c>
      <c r="L182" s="16">
        <v>0</v>
      </c>
      <c r="M182" s="16">
        <v>0</v>
      </c>
      <c r="N182" s="16">
        <v>0</v>
      </c>
      <c r="O182" s="38">
        <v>0</v>
      </c>
      <c r="P182" s="37">
        <v>0</v>
      </c>
    </row>
    <row r="183" spans="1:16" s="10" customFormat="1" x14ac:dyDescent="0.2">
      <c r="A183" s="11"/>
      <c r="B183" s="11">
        <v>505</v>
      </c>
      <c r="C183" s="33" t="s">
        <v>203</v>
      </c>
      <c r="D183" s="11"/>
      <c r="E183" s="34">
        <v>6.4286673140358458E-4</v>
      </c>
      <c r="F183" s="37">
        <v>46760</v>
      </c>
      <c r="G183" s="37">
        <v>26319</v>
      </c>
      <c r="H183" s="16">
        <v>0</v>
      </c>
      <c r="I183" s="16">
        <v>0</v>
      </c>
      <c r="J183" s="16">
        <v>0</v>
      </c>
      <c r="K183" s="16">
        <v>0</v>
      </c>
      <c r="L183" s="16">
        <v>-48330</v>
      </c>
      <c r="M183" s="16">
        <v>0</v>
      </c>
      <c r="N183" s="16">
        <v>-73336</v>
      </c>
      <c r="O183" s="38">
        <v>30228</v>
      </c>
      <c r="P183" s="37">
        <v>-18359</v>
      </c>
    </row>
    <row r="184" spans="1:16" s="10" customFormat="1" x14ac:dyDescent="0.2">
      <c r="A184" s="11"/>
      <c r="B184" s="11">
        <v>506</v>
      </c>
      <c r="C184" s="33" t="s">
        <v>204</v>
      </c>
      <c r="D184" s="11"/>
      <c r="E184" s="34">
        <v>2.4090121191513324E-4</v>
      </c>
      <c r="F184" s="37">
        <v>17522</v>
      </c>
      <c r="G184" s="37">
        <v>9863</v>
      </c>
      <c r="H184" s="16">
        <v>0</v>
      </c>
      <c r="I184" s="16">
        <v>0</v>
      </c>
      <c r="J184" s="16">
        <v>0</v>
      </c>
      <c r="K184" s="16">
        <v>0</v>
      </c>
      <c r="L184" s="16">
        <v>-18111</v>
      </c>
      <c r="M184" s="16">
        <v>0</v>
      </c>
      <c r="N184" s="16">
        <v>-27481</v>
      </c>
      <c r="O184" s="38">
        <v>214</v>
      </c>
      <c r="P184" s="37">
        <v>-17993</v>
      </c>
    </row>
    <row r="185" spans="1:16" s="10" customFormat="1" x14ac:dyDescent="0.2">
      <c r="A185" s="11"/>
      <c r="B185" s="11">
        <v>507</v>
      </c>
      <c r="C185" s="33" t="s">
        <v>205</v>
      </c>
      <c r="D185" s="11"/>
      <c r="E185" s="34">
        <v>0</v>
      </c>
      <c r="F185" s="37">
        <v>0</v>
      </c>
      <c r="G185" s="37">
        <v>0</v>
      </c>
      <c r="H185" s="16">
        <v>0</v>
      </c>
      <c r="I185" s="16">
        <v>0</v>
      </c>
      <c r="J185" s="16">
        <v>0</v>
      </c>
      <c r="K185" s="16">
        <v>0</v>
      </c>
      <c r="L185" s="16">
        <v>0</v>
      </c>
      <c r="M185" s="16">
        <v>0</v>
      </c>
      <c r="N185" s="16">
        <v>0</v>
      </c>
      <c r="O185" s="38">
        <v>0</v>
      </c>
      <c r="P185" s="37">
        <v>0</v>
      </c>
    </row>
    <row r="186" spans="1:16" s="10" customFormat="1" x14ac:dyDescent="0.2">
      <c r="A186" s="11"/>
      <c r="B186" s="11">
        <v>601</v>
      </c>
      <c r="C186" s="33" t="s">
        <v>206</v>
      </c>
      <c r="D186" s="11"/>
      <c r="E186" s="34">
        <v>3.3716770196996794E-2</v>
      </c>
      <c r="F186" s="37">
        <v>2452466</v>
      </c>
      <c r="G186" s="37">
        <v>1380391</v>
      </c>
      <c r="H186" s="16">
        <v>0</v>
      </c>
      <c r="I186" s="16">
        <v>0</v>
      </c>
      <c r="J186" s="16">
        <v>0</v>
      </c>
      <c r="K186" s="16">
        <v>0</v>
      </c>
      <c r="L186" s="16">
        <v>-2534801</v>
      </c>
      <c r="M186" s="16">
        <v>0</v>
      </c>
      <c r="N186" s="16">
        <v>-3846269</v>
      </c>
      <c r="O186" s="38">
        <v>-206989</v>
      </c>
      <c r="P186" s="37">
        <v>-2755202</v>
      </c>
    </row>
    <row r="187" spans="1:16" s="10" customFormat="1" x14ac:dyDescent="0.2">
      <c r="A187" s="11"/>
      <c r="B187" s="11">
        <v>602</v>
      </c>
      <c r="C187" s="33" t="s">
        <v>207</v>
      </c>
      <c r="D187" s="11"/>
      <c r="E187" s="34">
        <v>4.7944552402651736E-3</v>
      </c>
      <c r="F187" s="37">
        <v>348736</v>
      </c>
      <c r="G187" s="37">
        <v>196289</v>
      </c>
      <c r="H187" s="16">
        <v>0</v>
      </c>
      <c r="I187" s="16">
        <v>0</v>
      </c>
      <c r="J187" s="16">
        <v>0</v>
      </c>
      <c r="K187" s="16">
        <v>0</v>
      </c>
      <c r="L187" s="16">
        <v>-360444</v>
      </c>
      <c r="M187" s="16">
        <v>0</v>
      </c>
      <c r="N187" s="16">
        <v>-546932</v>
      </c>
      <c r="O187" s="38">
        <v>138350</v>
      </c>
      <c r="P187" s="37">
        <v>-224001</v>
      </c>
    </row>
    <row r="188" spans="1:16" s="10" customFormat="1" x14ac:dyDescent="0.2">
      <c r="A188" s="11"/>
      <c r="B188" s="11">
        <v>606</v>
      </c>
      <c r="C188" s="33" t="s">
        <v>208</v>
      </c>
      <c r="D188" s="11"/>
      <c r="E188" s="34">
        <v>1.0673523054564514E-4</v>
      </c>
      <c r="F188" s="37">
        <v>7764</v>
      </c>
      <c r="G188" s="37">
        <v>4370</v>
      </c>
      <c r="H188" s="16">
        <v>0</v>
      </c>
      <c r="I188" s="16">
        <v>0</v>
      </c>
      <c r="J188" s="16">
        <v>0</v>
      </c>
      <c r="K188" s="16">
        <v>0</v>
      </c>
      <c r="L188" s="16">
        <v>-8024</v>
      </c>
      <c r="M188" s="16">
        <v>0</v>
      </c>
      <c r="N188" s="16">
        <v>-12176</v>
      </c>
      <c r="O188" s="38">
        <v>1641</v>
      </c>
      <c r="P188" s="37">
        <v>-6425</v>
      </c>
    </row>
    <row r="189" spans="1:16" s="10" customFormat="1" x14ac:dyDescent="0.2">
      <c r="A189" s="11"/>
      <c r="B189" s="11">
        <v>701</v>
      </c>
      <c r="C189" s="33" t="s">
        <v>209</v>
      </c>
      <c r="D189" s="11"/>
      <c r="E189" s="34">
        <v>3.8487175917633456E-3</v>
      </c>
      <c r="F189" s="37">
        <v>279945</v>
      </c>
      <c r="G189" s="37">
        <v>157569</v>
      </c>
      <c r="H189" s="16">
        <v>0</v>
      </c>
      <c r="I189" s="16">
        <v>0</v>
      </c>
      <c r="J189" s="16">
        <v>0</v>
      </c>
      <c r="K189" s="16">
        <v>0</v>
      </c>
      <c r="L189" s="16">
        <v>-289344</v>
      </c>
      <c r="M189" s="16">
        <v>0</v>
      </c>
      <c r="N189" s="16">
        <v>-439046</v>
      </c>
      <c r="O189" s="38">
        <v>88374</v>
      </c>
      <c r="P189" s="37">
        <v>-202502</v>
      </c>
    </row>
    <row r="190" spans="1:16" s="10" customFormat="1" x14ac:dyDescent="0.2">
      <c r="A190" s="11"/>
      <c r="B190" s="11">
        <v>702</v>
      </c>
      <c r="C190" s="33" t="s">
        <v>210</v>
      </c>
      <c r="D190" s="11"/>
      <c r="E190" s="34">
        <v>2.4888766492989029E-3</v>
      </c>
      <c r="F190" s="37">
        <v>181034</v>
      </c>
      <c r="G190" s="37">
        <v>101897</v>
      </c>
      <c r="H190" s="16">
        <v>0</v>
      </c>
      <c r="I190" s="16">
        <v>0</v>
      </c>
      <c r="J190" s="16">
        <v>0</v>
      </c>
      <c r="K190" s="16">
        <v>0</v>
      </c>
      <c r="L190" s="16">
        <v>-187112</v>
      </c>
      <c r="M190" s="16">
        <v>0</v>
      </c>
      <c r="N190" s="16">
        <v>-283921</v>
      </c>
      <c r="O190" s="38">
        <v>22600</v>
      </c>
      <c r="P190" s="37">
        <v>-165502</v>
      </c>
    </row>
    <row r="191" spans="1:16" s="10" customFormat="1" x14ac:dyDescent="0.2">
      <c r="A191" s="11"/>
      <c r="B191" s="11">
        <v>703</v>
      </c>
      <c r="C191" s="33" t="s">
        <v>211</v>
      </c>
      <c r="D191" s="11"/>
      <c r="E191" s="34">
        <v>7.5392021024704861E-3</v>
      </c>
      <c r="F191" s="37">
        <v>548381</v>
      </c>
      <c r="G191" s="37">
        <v>308661</v>
      </c>
      <c r="H191" s="16">
        <v>0</v>
      </c>
      <c r="I191" s="16">
        <v>0</v>
      </c>
      <c r="J191" s="16">
        <v>0</v>
      </c>
      <c r="K191" s="16">
        <v>0</v>
      </c>
      <c r="L191" s="16">
        <v>-566791</v>
      </c>
      <c r="M191" s="16">
        <v>0</v>
      </c>
      <c r="N191" s="16">
        <v>-860041</v>
      </c>
      <c r="O191" s="38">
        <v>-155015</v>
      </c>
      <c r="P191" s="37">
        <v>-724805</v>
      </c>
    </row>
    <row r="192" spans="1:16" s="10" customFormat="1" x14ac:dyDescent="0.2">
      <c r="A192" s="11"/>
      <c r="B192" s="11">
        <v>704</v>
      </c>
      <c r="C192" s="33" t="s">
        <v>212</v>
      </c>
      <c r="D192" s="11"/>
      <c r="E192" s="34">
        <v>5.9940564636008151E-3</v>
      </c>
      <c r="F192" s="37">
        <v>435991</v>
      </c>
      <c r="G192" s="37">
        <v>245401</v>
      </c>
      <c r="H192" s="16">
        <v>0</v>
      </c>
      <c r="I192" s="16">
        <v>0</v>
      </c>
      <c r="J192" s="16">
        <v>0</v>
      </c>
      <c r="K192" s="16">
        <v>0</v>
      </c>
      <c r="L192" s="16">
        <v>-450629</v>
      </c>
      <c r="M192" s="16">
        <v>0</v>
      </c>
      <c r="N192" s="16">
        <v>-683777</v>
      </c>
      <c r="O192" s="38">
        <v>-357664</v>
      </c>
      <c r="P192" s="37">
        <v>-810678</v>
      </c>
    </row>
    <row r="193" spans="1:16" s="10" customFormat="1" x14ac:dyDescent="0.2">
      <c r="A193" s="11"/>
      <c r="B193" s="11">
        <v>705</v>
      </c>
      <c r="C193" s="33" t="s">
        <v>213</v>
      </c>
      <c r="D193" s="11"/>
      <c r="E193" s="34">
        <v>5.2265362366095145E-3</v>
      </c>
      <c r="F193" s="37">
        <v>380164</v>
      </c>
      <c r="G193" s="37">
        <v>213978</v>
      </c>
      <c r="H193" s="16">
        <v>0</v>
      </c>
      <c r="I193" s="16">
        <v>0</v>
      </c>
      <c r="J193" s="16">
        <v>0</v>
      </c>
      <c r="K193" s="16">
        <v>0</v>
      </c>
      <c r="L193" s="16">
        <v>-392927</v>
      </c>
      <c r="M193" s="16">
        <v>0</v>
      </c>
      <c r="N193" s="16">
        <v>-596222</v>
      </c>
      <c r="O193" s="38">
        <v>325</v>
      </c>
      <c r="P193" s="37">
        <v>-394682</v>
      </c>
    </row>
    <row r="194" spans="1:16" s="10" customFormat="1" x14ac:dyDescent="0.2">
      <c r="A194" s="11"/>
      <c r="B194" s="11">
        <v>706</v>
      </c>
      <c r="C194" s="33" t="s">
        <v>214</v>
      </c>
      <c r="D194" s="11"/>
      <c r="E194" s="34">
        <v>6.9832143444394533E-3</v>
      </c>
      <c r="F194" s="37">
        <v>507940</v>
      </c>
      <c r="G194" s="37">
        <v>285898</v>
      </c>
      <c r="H194" s="16">
        <v>0</v>
      </c>
      <c r="I194" s="16">
        <v>0</v>
      </c>
      <c r="J194" s="16">
        <v>0</v>
      </c>
      <c r="K194" s="16">
        <v>0</v>
      </c>
      <c r="L194" s="16">
        <v>-524993</v>
      </c>
      <c r="M194" s="16">
        <v>0</v>
      </c>
      <c r="N194" s="16">
        <v>-796616</v>
      </c>
      <c r="O194" s="38">
        <v>96753</v>
      </c>
      <c r="P194" s="37">
        <v>-431018</v>
      </c>
    </row>
    <row r="195" spans="1:16" s="10" customFormat="1" x14ac:dyDescent="0.2">
      <c r="A195" s="11"/>
      <c r="B195" s="11">
        <v>707</v>
      </c>
      <c r="C195" s="33" t="s">
        <v>215</v>
      </c>
      <c r="D195" s="11"/>
      <c r="E195" s="34">
        <v>3.4875871989095033E-3</v>
      </c>
      <c r="F195" s="37">
        <v>253678</v>
      </c>
      <c r="G195" s="37">
        <v>142785</v>
      </c>
      <c r="H195" s="16">
        <v>0</v>
      </c>
      <c r="I195" s="16">
        <v>0</v>
      </c>
      <c r="J195" s="16">
        <v>0</v>
      </c>
      <c r="K195" s="16">
        <v>0</v>
      </c>
      <c r="L195" s="16">
        <v>-262194</v>
      </c>
      <c r="M195" s="16">
        <v>0</v>
      </c>
      <c r="N195" s="16">
        <v>-397849</v>
      </c>
      <c r="O195" s="38">
        <v>-1372925</v>
      </c>
      <c r="P195" s="37">
        <v>-1636505</v>
      </c>
    </row>
    <row r="196" spans="1:16" s="10" customFormat="1" x14ac:dyDescent="0.2">
      <c r="A196" s="11"/>
      <c r="B196" s="11">
        <v>708</v>
      </c>
      <c r="C196" s="33" t="s">
        <v>216</v>
      </c>
      <c r="D196" s="11"/>
      <c r="E196" s="34">
        <v>1.4350342000024655E-3</v>
      </c>
      <c r="F196" s="37">
        <v>104380</v>
      </c>
      <c r="G196" s="37">
        <v>58751</v>
      </c>
      <c r="H196" s="16">
        <v>0</v>
      </c>
      <c r="I196" s="16">
        <v>0</v>
      </c>
      <c r="J196" s="16">
        <v>0</v>
      </c>
      <c r="K196" s="16">
        <v>0</v>
      </c>
      <c r="L196" s="16">
        <v>-107885</v>
      </c>
      <c r="M196" s="16">
        <v>0</v>
      </c>
      <c r="N196" s="16">
        <v>-163703</v>
      </c>
      <c r="O196" s="38">
        <v>47719</v>
      </c>
      <c r="P196" s="37">
        <v>-60738</v>
      </c>
    </row>
    <row r="197" spans="1:16" s="10" customFormat="1" x14ac:dyDescent="0.2">
      <c r="A197" s="11"/>
      <c r="B197" s="11">
        <v>709</v>
      </c>
      <c r="C197" s="33" t="s">
        <v>217</v>
      </c>
      <c r="D197" s="11"/>
      <c r="E197" s="34">
        <v>0</v>
      </c>
      <c r="F197" s="37">
        <v>0</v>
      </c>
      <c r="G197" s="37">
        <v>0</v>
      </c>
      <c r="H197" s="16">
        <v>0</v>
      </c>
      <c r="I197" s="16">
        <v>0</v>
      </c>
      <c r="J197" s="16">
        <v>0</v>
      </c>
      <c r="K197" s="16">
        <v>0</v>
      </c>
      <c r="L197" s="16">
        <v>0</v>
      </c>
      <c r="M197" s="16">
        <v>0</v>
      </c>
      <c r="N197" s="16">
        <v>0</v>
      </c>
      <c r="O197" s="38">
        <v>0</v>
      </c>
      <c r="P197" s="37">
        <v>0</v>
      </c>
    </row>
    <row r="198" spans="1:16" s="10" customFormat="1" x14ac:dyDescent="0.2">
      <c r="A198" s="11"/>
      <c r="B198" s="11">
        <v>711</v>
      </c>
      <c r="C198" s="33" t="s">
        <v>218</v>
      </c>
      <c r="D198" s="11"/>
      <c r="E198" s="34">
        <v>2.2889152072219977E-3</v>
      </c>
      <c r="F198" s="37">
        <v>166489</v>
      </c>
      <c r="G198" s="37">
        <v>93710</v>
      </c>
      <c r="H198" s="16">
        <v>0</v>
      </c>
      <c r="I198" s="16">
        <v>0</v>
      </c>
      <c r="J198" s="16">
        <v>0</v>
      </c>
      <c r="K198" s="16">
        <v>0</v>
      </c>
      <c r="L198" s="16">
        <v>-172079</v>
      </c>
      <c r="M198" s="16">
        <v>0</v>
      </c>
      <c r="N198" s="16">
        <v>-261110</v>
      </c>
      <c r="O198" s="38">
        <v>92030</v>
      </c>
      <c r="P198" s="37">
        <v>-80960</v>
      </c>
    </row>
    <row r="199" spans="1:16" s="10" customFormat="1" x14ac:dyDescent="0.2">
      <c r="A199" s="11"/>
      <c r="B199" s="11">
        <v>716</v>
      </c>
      <c r="C199" s="33" t="s">
        <v>219</v>
      </c>
      <c r="D199" s="11"/>
      <c r="E199" s="34">
        <v>2.9231668729580457E-3</v>
      </c>
      <c r="F199" s="37">
        <v>212623</v>
      </c>
      <c r="G199" s="37">
        <v>119677</v>
      </c>
      <c r="H199" s="16">
        <v>0</v>
      </c>
      <c r="I199" s="16">
        <v>0</v>
      </c>
      <c r="J199" s="16">
        <v>0</v>
      </c>
      <c r="K199" s="16">
        <v>0</v>
      </c>
      <c r="L199" s="16">
        <v>-219761</v>
      </c>
      <c r="M199" s="16">
        <v>0</v>
      </c>
      <c r="N199" s="16">
        <v>-333463</v>
      </c>
      <c r="O199" s="38">
        <v>10861</v>
      </c>
      <c r="P199" s="37">
        <v>-210063</v>
      </c>
    </row>
    <row r="200" spans="1:16" s="10" customFormat="1" x14ac:dyDescent="0.2">
      <c r="A200" s="11"/>
      <c r="B200" s="11">
        <v>717</v>
      </c>
      <c r="C200" s="33" t="s">
        <v>220</v>
      </c>
      <c r="D200" s="11"/>
      <c r="E200" s="34">
        <v>0</v>
      </c>
      <c r="F200" s="37">
        <v>0</v>
      </c>
      <c r="G200" s="37">
        <v>0</v>
      </c>
      <c r="H200" s="16">
        <v>0</v>
      </c>
      <c r="I200" s="16">
        <v>0</v>
      </c>
      <c r="J200" s="16">
        <v>0</v>
      </c>
      <c r="K200" s="16">
        <v>0</v>
      </c>
      <c r="L200" s="16">
        <v>0</v>
      </c>
      <c r="M200" s="16">
        <v>0</v>
      </c>
      <c r="N200" s="16">
        <v>0</v>
      </c>
      <c r="O200" s="38">
        <v>0</v>
      </c>
      <c r="P200" s="37">
        <v>0</v>
      </c>
    </row>
    <row r="201" spans="1:16" s="10" customFormat="1" x14ac:dyDescent="0.2">
      <c r="A201" s="11"/>
      <c r="B201" s="11">
        <v>718</v>
      </c>
      <c r="C201" s="33" t="s">
        <v>221</v>
      </c>
      <c r="D201" s="11"/>
      <c r="E201" s="34">
        <v>2.9734424908503371E-3</v>
      </c>
      <c r="F201" s="37">
        <v>216280</v>
      </c>
      <c r="G201" s="37">
        <v>121735</v>
      </c>
      <c r="H201" s="16">
        <v>0</v>
      </c>
      <c r="I201" s="16">
        <v>0</v>
      </c>
      <c r="J201" s="16">
        <v>0</v>
      </c>
      <c r="K201" s="16">
        <v>0</v>
      </c>
      <c r="L201" s="16">
        <v>-223541</v>
      </c>
      <c r="M201" s="16">
        <v>0</v>
      </c>
      <c r="N201" s="16">
        <v>-339198</v>
      </c>
      <c r="O201" s="38">
        <v>-9815</v>
      </c>
      <c r="P201" s="37">
        <v>-234539</v>
      </c>
    </row>
    <row r="202" spans="1:16" s="10" customFormat="1" x14ac:dyDescent="0.2">
      <c r="A202" s="11"/>
      <c r="B202" s="11">
        <v>719</v>
      </c>
      <c r="C202" s="33" t="s">
        <v>222</v>
      </c>
      <c r="D202" s="11"/>
      <c r="E202" s="34">
        <v>0</v>
      </c>
      <c r="F202" s="37">
        <v>0</v>
      </c>
      <c r="G202" s="37">
        <v>0</v>
      </c>
      <c r="H202" s="16">
        <v>0</v>
      </c>
      <c r="I202" s="16">
        <v>0</v>
      </c>
      <c r="J202" s="16">
        <v>0</v>
      </c>
      <c r="K202" s="16">
        <v>0</v>
      </c>
      <c r="L202" s="16">
        <v>0</v>
      </c>
      <c r="M202" s="16">
        <v>0</v>
      </c>
      <c r="N202" s="16">
        <v>0</v>
      </c>
      <c r="O202" s="38">
        <v>0</v>
      </c>
      <c r="P202" s="37">
        <v>0</v>
      </c>
    </row>
    <row r="203" spans="1:16" s="10" customFormat="1" x14ac:dyDescent="0.2">
      <c r="A203" s="11"/>
      <c r="B203" s="11">
        <v>720</v>
      </c>
      <c r="C203" s="33" t="s">
        <v>223</v>
      </c>
      <c r="D203" s="11"/>
      <c r="E203" s="34">
        <v>4.9624326964423709E-3</v>
      </c>
      <c r="F203" s="37">
        <v>360954</v>
      </c>
      <c r="G203" s="37">
        <v>203166</v>
      </c>
      <c r="H203" s="16">
        <v>0</v>
      </c>
      <c r="I203" s="16">
        <v>0</v>
      </c>
      <c r="J203" s="16">
        <v>0</v>
      </c>
      <c r="K203" s="16">
        <v>0</v>
      </c>
      <c r="L203" s="16">
        <v>-373072</v>
      </c>
      <c r="M203" s="16">
        <v>0</v>
      </c>
      <c r="N203" s="16">
        <v>-566094</v>
      </c>
      <c r="O203" s="38">
        <v>312169</v>
      </c>
      <c r="P203" s="37">
        <v>-62877</v>
      </c>
    </row>
    <row r="204" spans="1:16" s="10" customFormat="1" x14ac:dyDescent="0.2">
      <c r="A204" s="11"/>
      <c r="B204" s="11">
        <v>721</v>
      </c>
      <c r="C204" s="33" t="s">
        <v>224</v>
      </c>
      <c r="D204" s="11"/>
      <c r="E204" s="34">
        <v>0</v>
      </c>
      <c r="F204" s="37">
        <v>0</v>
      </c>
      <c r="G204" s="37">
        <v>0</v>
      </c>
      <c r="H204" s="16">
        <v>0</v>
      </c>
      <c r="I204" s="16">
        <v>0</v>
      </c>
      <c r="J204" s="16">
        <v>0</v>
      </c>
      <c r="K204" s="16">
        <v>0</v>
      </c>
      <c r="L204" s="16">
        <v>0</v>
      </c>
      <c r="M204" s="16">
        <v>0</v>
      </c>
      <c r="N204" s="16">
        <v>0</v>
      </c>
      <c r="O204" s="38">
        <v>0</v>
      </c>
      <c r="P204" s="37">
        <v>0</v>
      </c>
    </row>
    <row r="205" spans="1:16" s="10" customFormat="1" x14ac:dyDescent="0.2">
      <c r="A205" s="11"/>
      <c r="B205" s="11">
        <v>722</v>
      </c>
      <c r="C205" s="33" t="s">
        <v>225</v>
      </c>
      <c r="D205" s="11"/>
      <c r="E205" s="34">
        <v>0</v>
      </c>
      <c r="F205" s="37">
        <v>0</v>
      </c>
      <c r="G205" s="37">
        <v>0</v>
      </c>
      <c r="H205" s="16">
        <v>0</v>
      </c>
      <c r="I205" s="16">
        <v>0</v>
      </c>
      <c r="J205" s="16">
        <v>0</v>
      </c>
      <c r="K205" s="16">
        <v>0</v>
      </c>
      <c r="L205" s="16">
        <v>0</v>
      </c>
      <c r="M205" s="16">
        <v>0</v>
      </c>
      <c r="N205" s="16">
        <v>0</v>
      </c>
      <c r="O205" s="38">
        <v>0</v>
      </c>
      <c r="P205" s="37">
        <v>0</v>
      </c>
    </row>
    <row r="206" spans="1:16" s="10" customFormat="1" x14ac:dyDescent="0.2">
      <c r="A206" s="11"/>
      <c r="B206" s="11">
        <v>723</v>
      </c>
      <c r="C206" s="33" t="s">
        <v>226</v>
      </c>
      <c r="D206" s="11"/>
      <c r="E206" s="34">
        <v>2.7258775997287526E-3</v>
      </c>
      <c r="F206" s="37">
        <v>198273</v>
      </c>
      <c r="G206" s="37">
        <v>111600</v>
      </c>
      <c r="H206" s="16">
        <v>0</v>
      </c>
      <c r="I206" s="16">
        <v>0</v>
      </c>
      <c r="J206" s="16">
        <v>0</v>
      </c>
      <c r="K206" s="16">
        <v>0</v>
      </c>
      <c r="L206" s="16">
        <v>-204929</v>
      </c>
      <c r="M206" s="16">
        <v>0</v>
      </c>
      <c r="N206" s="16">
        <v>-310957</v>
      </c>
      <c r="O206" s="38">
        <v>-106463</v>
      </c>
      <c r="P206" s="37">
        <v>-312476</v>
      </c>
    </row>
    <row r="207" spans="1:16" s="10" customFormat="1" x14ac:dyDescent="0.2">
      <c r="A207" s="11"/>
      <c r="B207" s="11">
        <v>724</v>
      </c>
      <c r="C207" s="33" t="s">
        <v>227</v>
      </c>
      <c r="D207" s="11"/>
      <c r="E207" s="34">
        <v>2.6219920129040572E-3</v>
      </c>
      <c r="F207" s="37">
        <v>190717</v>
      </c>
      <c r="G207" s="37">
        <v>107346</v>
      </c>
      <c r="H207" s="16">
        <v>0</v>
      </c>
      <c r="I207" s="16">
        <v>0</v>
      </c>
      <c r="J207" s="16">
        <v>0</v>
      </c>
      <c r="K207" s="16">
        <v>0</v>
      </c>
      <c r="L207" s="16">
        <v>-197119</v>
      </c>
      <c r="M207" s="16">
        <v>0</v>
      </c>
      <c r="N207" s="16">
        <v>-299106</v>
      </c>
      <c r="O207" s="38">
        <v>1528</v>
      </c>
      <c r="P207" s="37">
        <v>-196634</v>
      </c>
    </row>
    <row r="208" spans="1:16" s="10" customFormat="1" x14ac:dyDescent="0.2">
      <c r="A208" s="11"/>
      <c r="B208" s="11">
        <v>725</v>
      </c>
      <c r="C208" s="33" t="s">
        <v>228</v>
      </c>
      <c r="D208" s="11"/>
      <c r="E208" s="34">
        <v>0</v>
      </c>
      <c r="F208" s="37">
        <v>0</v>
      </c>
      <c r="G208" s="37">
        <v>0</v>
      </c>
      <c r="H208" s="16">
        <v>0</v>
      </c>
      <c r="I208" s="16">
        <v>0</v>
      </c>
      <c r="J208" s="16">
        <v>0</v>
      </c>
      <c r="K208" s="16">
        <v>0</v>
      </c>
      <c r="L208" s="16">
        <v>0</v>
      </c>
      <c r="M208" s="16">
        <v>0</v>
      </c>
      <c r="N208" s="16">
        <v>0</v>
      </c>
      <c r="O208" s="38">
        <v>-709007</v>
      </c>
      <c r="P208" s="37">
        <v>-709007</v>
      </c>
    </row>
    <row r="209" spans="1:16" s="10" customFormat="1" x14ac:dyDescent="0.2">
      <c r="A209" s="11"/>
      <c r="B209" s="11">
        <v>726</v>
      </c>
      <c r="C209" s="33" t="s">
        <v>229</v>
      </c>
      <c r="D209" s="11"/>
      <c r="E209" s="34">
        <v>0</v>
      </c>
      <c r="F209" s="37">
        <v>0</v>
      </c>
      <c r="G209" s="37">
        <v>0</v>
      </c>
      <c r="H209" s="16">
        <v>0</v>
      </c>
      <c r="I209" s="16">
        <v>0</v>
      </c>
      <c r="J209" s="16">
        <v>0</v>
      </c>
      <c r="K209" s="16">
        <v>0</v>
      </c>
      <c r="L209" s="16">
        <v>0</v>
      </c>
      <c r="M209" s="16">
        <v>0</v>
      </c>
      <c r="N209" s="16">
        <v>0</v>
      </c>
      <c r="O209" s="38">
        <v>-995</v>
      </c>
      <c r="P209" s="37">
        <v>-995</v>
      </c>
    </row>
    <row r="210" spans="1:16" s="10" customFormat="1" x14ac:dyDescent="0.2">
      <c r="A210" s="11"/>
      <c r="B210" s="11">
        <v>728</v>
      </c>
      <c r="C210" s="33" t="s">
        <v>230</v>
      </c>
      <c r="D210" s="11"/>
      <c r="E210" s="34">
        <v>3.2456043948417652E-3</v>
      </c>
      <c r="F210" s="37">
        <v>236076</v>
      </c>
      <c r="G210" s="37">
        <v>132878</v>
      </c>
      <c r="H210" s="16">
        <v>0</v>
      </c>
      <c r="I210" s="16">
        <v>0</v>
      </c>
      <c r="J210" s="16">
        <v>0</v>
      </c>
      <c r="K210" s="16">
        <v>0</v>
      </c>
      <c r="L210" s="16">
        <v>-244002</v>
      </c>
      <c r="M210" s="16">
        <v>0</v>
      </c>
      <c r="N210" s="16">
        <v>-370245</v>
      </c>
      <c r="O210" s="38">
        <v>38623</v>
      </c>
      <c r="P210" s="37">
        <v>-206670</v>
      </c>
    </row>
    <row r="211" spans="1:16" s="10" customFormat="1" x14ac:dyDescent="0.2">
      <c r="A211" s="11"/>
      <c r="B211" s="11">
        <v>729</v>
      </c>
      <c r="C211" s="33" t="s">
        <v>231</v>
      </c>
      <c r="D211" s="11"/>
      <c r="E211" s="34">
        <v>3.4232450230139455E-3</v>
      </c>
      <c r="F211" s="37">
        <v>248997</v>
      </c>
      <c r="G211" s="37">
        <v>140150</v>
      </c>
      <c r="H211" s="16">
        <v>0</v>
      </c>
      <c r="I211" s="16">
        <v>0</v>
      </c>
      <c r="J211" s="16">
        <v>0</v>
      </c>
      <c r="K211" s="16">
        <v>0</v>
      </c>
      <c r="L211" s="16">
        <v>-257357</v>
      </c>
      <c r="M211" s="16">
        <v>0</v>
      </c>
      <c r="N211" s="16">
        <v>-390510</v>
      </c>
      <c r="O211" s="38">
        <v>-29896</v>
      </c>
      <c r="P211" s="37">
        <v>-288616</v>
      </c>
    </row>
    <row r="212" spans="1:16" s="10" customFormat="1" x14ac:dyDescent="0.2">
      <c r="A212" s="11"/>
      <c r="B212" s="11">
        <v>730</v>
      </c>
      <c r="C212" s="33" t="s">
        <v>232</v>
      </c>
      <c r="D212" s="11"/>
      <c r="E212" s="34">
        <v>0</v>
      </c>
      <c r="F212" s="37">
        <v>0</v>
      </c>
      <c r="G212" s="37">
        <v>0</v>
      </c>
      <c r="H212" s="16">
        <v>0</v>
      </c>
      <c r="I212" s="16">
        <v>0</v>
      </c>
      <c r="J212" s="16">
        <v>0</v>
      </c>
      <c r="K212" s="16">
        <v>0</v>
      </c>
      <c r="L212" s="16">
        <v>0</v>
      </c>
      <c r="M212" s="16">
        <v>0</v>
      </c>
      <c r="N212" s="16">
        <v>0</v>
      </c>
      <c r="O212" s="38">
        <v>0</v>
      </c>
      <c r="P212" s="37">
        <v>0</v>
      </c>
    </row>
    <row r="213" spans="1:16" s="10" customFormat="1" x14ac:dyDescent="0.2">
      <c r="A213" s="11"/>
      <c r="B213" s="11">
        <v>731</v>
      </c>
      <c r="C213" s="33" t="s">
        <v>233</v>
      </c>
      <c r="D213" s="11"/>
      <c r="E213" s="34">
        <v>0</v>
      </c>
      <c r="F213" s="37">
        <v>0</v>
      </c>
      <c r="G213" s="37">
        <v>0</v>
      </c>
      <c r="H213" s="16">
        <v>0</v>
      </c>
      <c r="I213" s="16">
        <v>0</v>
      </c>
      <c r="J213" s="16">
        <v>0</v>
      </c>
      <c r="K213" s="16">
        <v>0</v>
      </c>
      <c r="L213" s="16">
        <v>0</v>
      </c>
      <c r="M213" s="16">
        <v>0</v>
      </c>
      <c r="N213" s="16">
        <v>0</v>
      </c>
      <c r="O213" s="38">
        <v>0</v>
      </c>
      <c r="P213" s="37">
        <v>0</v>
      </c>
    </row>
    <row r="214" spans="1:16" s="10" customFormat="1" x14ac:dyDescent="0.2">
      <c r="A214" s="11"/>
      <c r="B214" s="11">
        <v>733</v>
      </c>
      <c r="C214" s="33" t="s">
        <v>234</v>
      </c>
      <c r="D214" s="11"/>
      <c r="E214" s="34">
        <v>3.1516138693512726E-3</v>
      </c>
      <c r="F214" s="37">
        <v>229240</v>
      </c>
      <c r="G214" s="37">
        <v>129029</v>
      </c>
      <c r="H214" s="16">
        <v>0</v>
      </c>
      <c r="I214" s="16">
        <v>0</v>
      </c>
      <c r="J214" s="16">
        <v>0</v>
      </c>
      <c r="K214" s="16">
        <v>0</v>
      </c>
      <c r="L214" s="16">
        <v>-236936</v>
      </c>
      <c r="M214" s="16">
        <v>0</v>
      </c>
      <c r="N214" s="16">
        <v>-359523</v>
      </c>
      <c r="O214" s="38">
        <v>-106759</v>
      </c>
      <c r="P214" s="37">
        <v>-344949</v>
      </c>
    </row>
    <row r="215" spans="1:16" s="10" customFormat="1" x14ac:dyDescent="0.2">
      <c r="A215" s="11"/>
      <c r="B215" s="11">
        <v>734</v>
      </c>
      <c r="C215" s="33" t="s">
        <v>235</v>
      </c>
      <c r="D215" s="11"/>
      <c r="E215" s="34">
        <v>2.9706280072458037E-3</v>
      </c>
      <c r="F215" s="37">
        <v>216075</v>
      </c>
      <c r="G215" s="37">
        <v>121620</v>
      </c>
      <c r="H215" s="16">
        <v>0</v>
      </c>
      <c r="I215" s="16">
        <v>0</v>
      </c>
      <c r="J215" s="16">
        <v>0</v>
      </c>
      <c r="K215" s="16">
        <v>0</v>
      </c>
      <c r="L215" s="16">
        <v>-223330</v>
      </c>
      <c r="M215" s="16">
        <v>0</v>
      </c>
      <c r="N215" s="16">
        <v>-338877</v>
      </c>
      <c r="O215" s="38">
        <v>-131459</v>
      </c>
      <c r="P215" s="37">
        <v>-355971</v>
      </c>
    </row>
    <row r="216" spans="1:16" s="10" customFormat="1" x14ac:dyDescent="0.2">
      <c r="A216" s="11"/>
      <c r="B216" s="11">
        <v>735</v>
      </c>
      <c r="C216" s="33" t="s">
        <v>236</v>
      </c>
      <c r="D216" s="11"/>
      <c r="E216" s="34">
        <v>5.2349420158698135E-3</v>
      </c>
      <c r="F216" s="37">
        <v>380775</v>
      </c>
      <c r="G216" s="37">
        <v>214323</v>
      </c>
      <c r="H216" s="16">
        <v>0</v>
      </c>
      <c r="I216" s="16">
        <v>0</v>
      </c>
      <c r="J216" s="16">
        <v>0</v>
      </c>
      <c r="K216" s="16">
        <v>0</v>
      </c>
      <c r="L216" s="16">
        <v>-393559</v>
      </c>
      <c r="M216" s="16">
        <v>0</v>
      </c>
      <c r="N216" s="16">
        <v>-597180</v>
      </c>
      <c r="O216" s="38">
        <v>-56137</v>
      </c>
      <c r="P216" s="37">
        <v>-451778</v>
      </c>
    </row>
    <row r="217" spans="1:16" s="10" customFormat="1" x14ac:dyDescent="0.2">
      <c r="A217" s="11"/>
      <c r="B217" s="11">
        <v>736</v>
      </c>
      <c r="C217" s="33" t="s">
        <v>237</v>
      </c>
      <c r="D217" s="11"/>
      <c r="E217" s="34">
        <v>0</v>
      </c>
      <c r="F217" s="37">
        <v>0</v>
      </c>
      <c r="G217" s="37">
        <v>0</v>
      </c>
      <c r="H217" s="16">
        <v>0</v>
      </c>
      <c r="I217" s="16">
        <v>0</v>
      </c>
      <c r="J217" s="16">
        <v>0</v>
      </c>
      <c r="K217" s="16">
        <v>0</v>
      </c>
      <c r="L217" s="16">
        <v>0</v>
      </c>
      <c r="M217" s="16">
        <v>0</v>
      </c>
      <c r="N217" s="16">
        <v>0</v>
      </c>
      <c r="O217" s="38">
        <v>0</v>
      </c>
      <c r="P217" s="37">
        <v>0</v>
      </c>
    </row>
    <row r="218" spans="1:16" s="10" customFormat="1" x14ac:dyDescent="0.2">
      <c r="A218" s="11"/>
      <c r="B218" s="11">
        <v>737</v>
      </c>
      <c r="C218" s="33" t="s">
        <v>238</v>
      </c>
      <c r="D218" s="11"/>
      <c r="E218" s="34">
        <v>2.5861094398103236E-3</v>
      </c>
      <c r="F218" s="37">
        <v>188107</v>
      </c>
      <c r="G218" s="37">
        <v>105877</v>
      </c>
      <c r="H218" s="16">
        <v>0</v>
      </c>
      <c r="I218" s="16">
        <v>0</v>
      </c>
      <c r="J218" s="16">
        <v>0</v>
      </c>
      <c r="K218" s="16">
        <v>0</v>
      </c>
      <c r="L218" s="16">
        <v>-194422</v>
      </c>
      <c r="M218" s="16">
        <v>0</v>
      </c>
      <c r="N218" s="16">
        <v>-295013</v>
      </c>
      <c r="O218" s="38">
        <v>-32652</v>
      </c>
      <c r="P218" s="37">
        <v>-228103</v>
      </c>
    </row>
    <row r="219" spans="1:16" s="10" customFormat="1" x14ac:dyDescent="0.2">
      <c r="A219" s="11"/>
      <c r="B219" s="11">
        <v>738</v>
      </c>
      <c r="C219" s="33" t="s">
        <v>239</v>
      </c>
      <c r="D219" s="11"/>
      <c r="E219" s="34">
        <v>1.3236871341869283E-3</v>
      </c>
      <c r="F219" s="37">
        <v>96281</v>
      </c>
      <c r="G219" s="37">
        <v>54193</v>
      </c>
      <c r="H219" s="16">
        <v>0</v>
      </c>
      <c r="I219" s="16">
        <v>0</v>
      </c>
      <c r="J219" s="16">
        <v>0</v>
      </c>
      <c r="K219" s="16">
        <v>0</v>
      </c>
      <c r="L219" s="16">
        <v>-99514</v>
      </c>
      <c r="M219" s="16">
        <v>0</v>
      </c>
      <c r="N219" s="16">
        <v>-151001</v>
      </c>
      <c r="O219" s="38">
        <v>-661483</v>
      </c>
      <c r="P219" s="37">
        <v>-761524</v>
      </c>
    </row>
    <row r="220" spans="1:16" s="10" customFormat="1" x14ac:dyDescent="0.2">
      <c r="A220" s="11"/>
      <c r="B220" s="11">
        <v>739</v>
      </c>
      <c r="C220" s="33" t="s">
        <v>240</v>
      </c>
      <c r="D220" s="11"/>
      <c r="E220" s="34">
        <v>1.9710183632297095E-3</v>
      </c>
      <c r="F220" s="37">
        <v>143366</v>
      </c>
      <c r="G220" s="37">
        <v>80695</v>
      </c>
      <c r="H220" s="16">
        <v>0</v>
      </c>
      <c r="I220" s="16">
        <v>0</v>
      </c>
      <c r="J220" s="16">
        <v>0</v>
      </c>
      <c r="K220" s="16">
        <v>0</v>
      </c>
      <c r="L220" s="16">
        <v>-148180</v>
      </c>
      <c r="M220" s="16">
        <v>0</v>
      </c>
      <c r="N220" s="16">
        <v>-224846</v>
      </c>
      <c r="O220" s="38">
        <v>27449</v>
      </c>
      <c r="P220" s="37">
        <v>-121516</v>
      </c>
    </row>
    <row r="221" spans="1:16" s="10" customFormat="1" x14ac:dyDescent="0.2">
      <c r="A221" s="11"/>
      <c r="B221" s="11">
        <v>740</v>
      </c>
      <c r="C221" s="33" t="s">
        <v>241</v>
      </c>
      <c r="D221" s="11"/>
      <c r="E221" s="34">
        <v>0</v>
      </c>
      <c r="F221" s="37">
        <v>0</v>
      </c>
      <c r="G221" s="37">
        <v>0</v>
      </c>
      <c r="H221" s="16">
        <v>0</v>
      </c>
      <c r="I221" s="16">
        <v>0</v>
      </c>
      <c r="J221" s="16">
        <v>0</v>
      </c>
      <c r="K221" s="16">
        <v>0</v>
      </c>
      <c r="L221" s="16">
        <v>0</v>
      </c>
      <c r="M221" s="16">
        <v>0</v>
      </c>
      <c r="N221" s="16">
        <v>0</v>
      </c>
      <c r="O221" s="38">
        <v>0</v>
      </c>
      <c r="P221" s="37">
        <v>0</v>
      </c>
    </row>
    <row r="222" spans="1:16" s="10" customFormat="1" x14ac:dyDescent="0.2">
      <c r="A222" s="11"/>
      <c r="B222" s="11">
        <v>741</v>
      </c>
      <c r="C222" s="33" t="s">
        <v>242</v>
      </c>
      <c r="D222" s="11"/>
      <c r="E222" s="34">
        <v>5.166641815440574E-3</v>
      </c>
      <c r="F222" s="37">
        <v>375807</v>
      </c>
      <c r="G222" s="37">
        <v>211526</v>
      </c>
      <c r="H222" s="16">
        <v>0</v>
      </c>
      <c r="I222" s="16">
        <v>0</v>
      </c>
      <c r="J222" s="16">
        <v>0</v>
      </c>
      <c r="K222" s="16">
        <v>0</v>
      </c>
      <c r="L222" s="16">
        <v>-388424</v>
      </c>
      <c r="M222" s="16">
        <v>0</v>
      </c>
      <c r="N222" s="16">
        <v>-589389</v>
      </c>
      <c r="O222" s="38">
        <v>-59910</v>
      </c>
      <c r="P222" s="37">
        <v>-450390</v>
      </c>
    </row>
    <row r="223" spans="1:16" s="10" customFormat="1" x14ac:dyDescent="0.2">
      <c r="A223" s="11"/>
      <c r="B223" s="11">
        <v>742</v>
      </c>
      <c r="C223" s="33" t="s">
        <v>243</v>
      </c>
      <c r="D223" s="11"/>
      <c r="E223" s="34">
        <v>1.329505296308139E-3</v>
      </c>
      <c r="F223" s="37">
        <v>96705</v>
      </c>
      <c r="G223" s="37">
        <v>54431</v>
      </c>
      <c r="H223" s="16">
        <v>0</v>
      </c>
      <c r="I223" s="16">
        <v>0</v>
      </c>
      <c r="J223" s="16">
        <v>0</v>
      </c>
      <c r="K223" s="16">
        <v>0</v>
      </c>
      <c r="L223" s="16">
        <v>-99951</v>
      </c>
      <c r="M223" s="16">
        <v>0</v>
      </c>
      <c r="N223" s="16">
        <v>-151664</v>
      </c>
      <c r="O223" s="38">
        <v>28820</v>
      </c>
      <c r="P223" s="37">
        <v>-71659</v>
      </c>
    </row>
    <row r="224" spans="1:16" s="10" customFormat="1" x14ac:dyDescent="0.2">
      <c r="A224" s="11"/>
      <c r="B224" s="11">
        <v>743</v>
      </c>
      <c r="C224" s="33" t="s">
        <v>244</v>
      </c>
      <c r="D224" s="11"/>
      <c r="E224" s="34">
        <v>3.3550595115358728E-3</v>
      </c>
      <c r="F224" s="37">
        <v>244038</v>
      </c>
      <c r="G224" s="37">
        <v>137359</v>
      </c>
      <c r="H224" s="16">
        <v>0</v>
      </c>
      <c r="I224" s="16">
        <v>0</v>
      </c>
      <c r="J224" s="16">
        <v>0</v>
      </c>
      <c r="K224" s="16">
        <v>0</v>
      </c>
      <c r="L224" s="16">
        <v>-252231</v>
      </c>
      <c r="M224" s="16">
        <v>0</v>
      </c>
      <c r="N224" s="16">
        <v>-382731</v>
      </c>
      <c r="O224" s="38">
        <v>-25387</v>
      </c>
      <c r="P224" s="37">
        <v>-278952</v>
      </c>
    </row>
    <row r="225" spans="1:16" s="10" customFormat="1" x14ac:dyDescent="0.2">
      <c r="A225" s="11"/>
      <c r="B225" s="11">
        <v>744</v>
      </c>
      <c r="C225" s="33" t="s">
        <v>245</v>
      </c>
      <c r="D225" s="11"/>
      <c r="E225" s="34">
        <v>0</v>
      </c>
      <c r="F225" s="37">
        <v>0</v>
      </c>
      <c r="G225" s="37">
        <v>0</v>
      </c>
      <c r="H225" s="16">
        <v>0</v>
      </c>
      <c r="I225" s="16">
        <v>0</v>
      </c>
      <c r="J225" s="16">
        <v>0</v>
      </c>
      <c r="K225" s="16">
        <v>0</v>
      </c>
      <c r="L225" s="16">
        <v>0</v>
      </c>
      <c r="M225" s="16">
        <v>0</v>
      </c>
      <c r="N225" s="16">
        <v>0</v>
      </c>
      <c r="O225" s="38">
        <v>0</v>
      </c>
      <c r="P225" s="37">
        <v>0</v>
      </c>
    </row>
    <row r="226" spans="1:16" s="10" customFormat="1" x14ac:dyDescent="0.2">
      <c r="A226" s="11"/>
      <c r="B226" s="11">
        <v>745</v>
      </c>
      <c r="C226" s="33" t="s">
        <v>246</v>
      </c>
      <c r="D226" s="11"/>
      <c r="E226" s="34">
        <v>4.26377104601482E-3</v>
      </c>
      <c r="F226" s="37">
        <v>310135</v>
      </c>
      <c r="G226" s="37">
        <v>174562</v>
      </c>
      <c r="H226" s="16">
        <v>0</v>
      </c>
      <c r="I226" s="16">
        <v>0</v>
      </c>
      <c r="J226" s="16">
        <v>0</v>
      </c>
      <c r="K226" s="16">
        <v>0</v>
      </c>
      <c r="L226" s="16">
        <v>-320547</v>
      </c>
      <c r="M226" s="16">
        <v>0</v>
      </c>
      <c r="N226" s="16">
        <v>-486393</v>
      </c>
      <c r="O226" s="38">
        <v>3535</v>
      </c>
      <c r="P226" s="37">
        <v>-318708</v>
      </c>
    </row>
    <row r="227" spans="1:16" s="10" customFormat="1" x14ac:dyDescent="0.2">
      <c r="A227" s="11"/>
      <c r="B227" s="11">
        <v>747</v>
      </c>
      <c r="C227" s="33" t="s">
        <v>247</v>
      </c>
      <c r="D227" s="11"/>
      <c r="E227" s="34">
        <v>2.6731257050660239E-3</v>
      </c>
      <c r="F227" s="37">
        <v>194436</v>
      </c>
      <c r="G227" s="37">
        <v>109440</v>
      </c>
      <c r="H227" s="16">
        <v>0</v>
      </c>
      <c r="I227" s="16">
        <v>0</v>
      </c>
      <c r="J227" s="16">
        <v>0</v>
      </c>
      <c r="K227" s="16">
        <v>0</v>
      </c>
      <c r="L227" s="16">
        <v>-200964</v>
      </c>
      <c r="M227" s="16">
        <v>0</v>
      </c>
      <c r="N227" s="16">
        <v>-304939</v>
      </c>
      <c r="O227" s="38">
        <v>5485</v>
      </c>
      <c r="P227" s="37">
        <v>-196542</v>
      </c>
    </row>
    <row r="228" spans="1:16" s="10" customFormat="1" x14ac:dyDescent="0.2">
      <c r="A228" s="11"/>
      <c r="B228" s="11">
        <v>748</v>
      </c>
      <c r="C228" s="33" t="s">
        <v>248</v>
      </c>
      <c r="D228" s="11"/>
      <c r="E228" s="34">
        <v>1.4626231713501803E-3</v>
      </c>
      <c r="F228" s="37">
        <v>106387</v>
      </c>
      <c r="G228" s="37">
        <v>59881</v>
      </c>
      <c r="H228" s="16">
        <v>0</v>
      </c>
      <c r="I228" s="16">
        <v>0</v>
      </c>
      <c r="J228" s="16">
        <v>0</v>
      </c>
      <c r="K228" s="16">
        <v>0</v>
      </c>
      <c r="L228" s="16">
        <v>-109959</v>
      </c>
      <c r="M228" s="16">
        <v>0</v>
      </c>
      <c r="N228" s="16">
        <v>-166850</v>
      </c>
      <c r="O228" s="38">
        <v>-46293</v>
      </c>
      <c r="P228" s="37">
        <v>-156834</v>
      </c>
    </row>
    <row r="229" spans="1:16" s="10" customFormat="1" x14ac:dyDescent="0.2">
      <c r="A229" s="11"/>
      <c r="B229" s="11">
        <v>749</v>
      </c>
      <c r="C229" s="33" t="s">
        <v>249</v>
      </c>
      <c r="D229" s="11"/>
      <c r="E229" s="34">
        <v>3.7688187386449882E-3</v>
      </c>
      <c r="F229" s="37">
        <v>274134</v>
      </c>
      <c r="G229" s="37">
        <v>154298</v>
      </c>
      <c r="H229" s="16">
        <v>0</v>
      </c>
      <c r="I229" s="16">
        <v>0</v>
      </c>
      <c r="J229" s="16">
        <v>0</v>
      </c>
      <c r="K229" s="16">
        <v>0</v>
      </c>
      <c r="L229" s="16">
        <v>-283337</v>
      </c>
      <c r="M229" s="16">
        <v>0</v>
      </c>
      <c r="N229" s="16">
        <v>-429931</v>
      </c>
      <c r="O229" s="38">
        <v>-92170</v>
      </c>
      <c r="P229" s="37">
        <v>-377006</v>
      </c>
    </row>
    <row r="230" spans="1:16" s="10" customFormat="1" x14ac:dyDescent="0.2">
      <c r="A230" s="11"/>
      <c r="B230" s="11">
        <v>750</v>
      </c>
      <c r="C230" s="33" t="s">
        <v>250</v>
      </c>
      <c r="D230" s="11"/>
      <c r="E230" s="34">
        <v>0</v>
      </c>
      <c r="F230" s="37">
        <v>0</v>
      </c>
      <c r="G230" s="37">
        <v>0</v>
      </c>
      <c r="H230" s="16">
        <v>0</v>
      </c>
      <c r="I230" s="16">
        <v>0</v>
      </c>
      <c r="J230" s="16">
        <v>0</v>
      </c>
      <c r="K230" s="16">
        <v>0</v>
      </c>
      <c r="L230" s="16">
        <v>0</v>
      </c>
      <c r="M230" s="16">
        <v>0</v>
      </c>
      <c r="N230" s="16">
        <v>0</v>
      </c>
      <c r="O230" s="38">
        <v>0</v>
      </c>
      <c r="P230" s="37">
        <v>0</v>
      </c>
    </row>
    <row r="231" spans="1:16" s="10" customFormat="1" x14ac:dyDescent="0.2">
      <c r="A231" s="11"/>
      <c r="B231" s="11">
        <v>751</v>
      </c>
      <c r="C231" s="33" t="s">
        <v>251</v>
      </c>
      <c r="D231" s="11"/>
      <c r="E231" s="34">
        <v>8.9889349054260762E-5</v>
      </c>
      <c r="F231" s="37">
        <v>6538</v>
      </c>
      <c r="G231" s="37">
        <v>3680</v>
      </c>
      <c r="H231" s="16">
        <v>0</v>
      </c>
      <c r="I231" s="16">
        <v>0</v>
      </c>
      <c r="J231" s="16">
        <v>0</v>
      </c>
      <c r="K231" s="16">
        <v>0</v>
      </c>
      <c r="L231" s="16">
        <v>-6758</v>
      </c>
      <c r="M231" s="16">
        <v>0</v>
      </c>
      <c r="N231" s="16">
        <v>-10254</v>
      </c>
      <c r="O231" s="38">
        <v>2498</v>
      </c>
      <c r="P231" s="37">
        <v>-4296</v>
      </c>
    </row>
    <row r="232" spans="1:16" s="10" customFormat="1" x14ac:dyDescent="0.2">
      <c r="A232" s="11"/>
      <c r="B232" s="11">
        <v>752</v>
      </c>
      <c r="C232" s="33" t="s">
        <v>252</v>
      </c>
      <c r="D232" s="11"/>
      <c r="E232" s="34">
        <v>5.914281508035542E-3</v>
      </c>
      <c r="F232" s="37">
        <v>430189</v>
      </c>
      <c r="G232" s="37">
        <v>242135</v>
      </c>
      <c r="H232" s="16">
        <v>0</v>
      </c>
      <c r="I232" s="16">
        <v>0</v>
      </c>
      <c r="J232" s="16">
        <v>0</v>
      </c>
      <c r="K232" s="16">
        <v>0</v>
      </c>
      <c r="L232" s="16">
        <v>-444631</v>
      </c>
      <c r="M232" s="16">
        <v>0</v>
      </c>
      <c r="N232" s="16">
        <v>-674677</v>
      </c>
      <c r="O232" s="38">
        <v>-55523</v>
      </c>
      <c r="P232" s="37">
        <v>-502507</v>
      </c>
    </row>
    <row r="233" spans="1:16" s="10" customFormat="1" x14ac:dyDescent="0.2">
      <c r="A233" s="11"/>
      <c r="B233" s="11">
        <v>753</v>
      </c>
      <c r="C233" s="33" t="s">
        <v>253</v>
      </c>
      <c r="D233" s="11"/>
      <c r="E233" s="34">
        <v>4.6286870114027791E-3</v>
      </c>
      <c r="F233" s="37">
        <v>336678</v>
      </c>
      <c r="G233" s="37">
        <v>189502</v>
      </c>
      <c r="H233" s="16">
        <v>0</v>
      </c>
      <c r="I233" s="16">
        <v>0</v>
      </c>
      <c r="J233" s="16">
        <v>0</v>
      </c>
      <c r="K233" s="16">
        <v>0</v>
      </c>
      <c r="L233" s="16">
        <v>-347981</v>
      </c>
      <c r="M233" s="16">
        <v>0</v>
      </c>
      <c r="N233" s="16">
        <v>-528021</v>
      </c>
      <c r="O233" s="38">
        <v>-33038</v>
      </c>
      <c r="P233" s="37">
        <v>-382860</v>
      </c>
    </row>
    <row r="234" spans="1:16" s="10" customFormat="1" x14ac:dyDescent="0.2">
      <c r="A234" s="11"/>
      <c r="B234" s="11">
        <v>754</v>
      </c>
      <c r="C234" s="33" t="s">
        <v>254</v>
      </c>
      <c r="D234" s="11"/>
      <c r="E234" s="34">
        <v>3.0541625838306961E-3</v>
      </c>
      <c r="F234" s="37">
        <v>222151</v>
      </c>
      <c r="G234" s="37">
        <v>125040</v>
      </c>
      <c r="H234" s="16">
        <v>0</v>
      </c>
      <c r="I234" s="16">
        <v>0</v>
      </c>
      <c r="J234" s="16">
        <v>0</v>
      </c>
      <c r="K234" s="16">
        <v>0</v>
      </c>
      <c r="L234" s="16">
        <v>-229610</v>
      </c>
      <c r="M234" s="16">
        <v>0</v>
      </c>
      <c r="N234" s="16">
        <v>-348406</v>
      </c>
      <c r="O234" s="38">
        <v>-84709</v>
      </c>
      <c r="P234" s="37">
        <v>-315534</v>
      </c>
    </row>
    <row r="235" spans="1:16" s="10" customFormat="1" x14ac:dyDescent="0.2">
      <c r="A235" s="11"/>
      <c r="B235" s="11">
        <v>756</v>
      </c>
      <c r="C235" s="33" t="s">
        <v>255</v>
      </c>
      <c r="D235" s="11"/>
      <c r="E235" s="34">
        <v>6.3963434470107839E-3</v>
      </c>
      <c r="F235" s="37">
        <v>465253</v>
      </c>
      <c r="G235" s="37">
        <v>261871</v>
      </c>
      <c r="H235" s="16">
        <v>0</v>
      </c>
      <c r="I235" s="16">
        <v>0</v>
      </c>
      <c r="J235" s="16">
        <v>0</v>
      </c>
      <c r="K235" s="16">
        <v>0</v>
      </c>
      <c r="L235" s="16">
        <v>-480872</v>
      </c>
      <c r="M235" s="16">
        <v>0</v>
      </c>
      <c r="N235" s="16">
        <v>-729668</v>
      </c>
      <c r="O235" s="38">
        <v>74573</v>
      </c>
      <c r="P235" s="37">
        <v>-408843</v>
      </c>
    </row>
    <row r="236" spans="1:16" s="10" customFormat="1" x14ac:dyDescent="0.2">
      <c r="A236" s="11"/>
      <c r="B236" s="11">
        <v>757</v>
      </c>
      <c r="C236" s="33" t="s">
        <v>256</v>
      </c>
      <c r="D236" s="11"/>
      <c r="E236" s="34">
        <v>1.6207156119407218E-3</v>
      </c>
      <c r="F236" s="37">
        <v>117886</v>
      </c>
      <c r="G236" s="37">
        <v>66353</v>
      </c>
      <c r="H236" s="16">
        <v>0</v>
      </c>
      <c r="I236" s="16">
        <v>0</v>
      </c>
      <c r="J236" s="16">
        <v>0</v>
      </c>
      <c r="K236" s="16">
        <v>0</v>
      </c>
      <c r="L236" s="16">
        <v>-121844</v>
      </c>
      <c r="M236" s="16">
        <v>0</v>
      </c>
      <c r="N236" s="16">
        <v>-184885</v>
      </c>
      <c r="O236" s="38">
        <v>-29216</v>
      </c>
      <c r="P236" s="37">
        <v>-151706</v>
      </c>
    </row>
    <row r="237" spans="1:16" s="10" customFormat="1" x14ac:dyDescent="0.2">
      <c r="A237" s="11"/>
      <c r="B237" s="11">
        <v>759</v>
      </c>
      <c r="C237" s="33" t="s">
        <v>257</v>
      </c>
      <c r="D237" s="11"/>
      <c r="E237" s="34">
        <v>0</v>
      </c>
      <c r="F237" s="37">
        <v>0</v>
      </c>
      <c r="G237" s="37">
        <v>0</v>
      </c>
      <c r="H237" s="16">
        <v>0</v>
      </c>
      <c r="I237" s="16">
        <v>0</v>
      </c>
      <c r="J237" s="16">
        <v>0</v>
      </c>
      <c r="K237" s="16">
        <v>0</v>
      </c>
      <c r="L237" s="16">
        <v>0</v>
      </c>
      <c r="M237" s="16">
        <v>0</v>
      </c>
      <c r="N237" s="16">
        <v>0</v>
      </c>
      <c r="O237" s="38">
        <v>0</v>
      </c>
      <c r="P237" s="37">
        <v>0</v>
      </c>
    </row>
    <row r="238" spans="1:16" s="10" customFormat="1" x14ac:dyDescent="0.2">
      <c r="A238" s="11"/>
      <c r="B238" s="11">
        <v>760</v>
      </c>
      <c r="C238" s="33" t="s">
        <v>258</v>
      </c>
      <c r="D238" s="11"/>
      <c r="E238" s="34">
        <v>0</v>
      </c>
      <c r="F238" s="37">
        <v>0</v>
      </c>
      <c r="G238" s="37">
        <v>0</v>
      </c>
      <c r="H238" s="16">
        <v>0</v>
      </c>
      <c r="I238" s="16">
        <v>0</v>
      </c>
      <c r="J238" s="16">
        <v>0</v>
      </c>
      <c r="K238" s="16">
        <v>0</v>
      </c>
      <c r="L238" s="16">
        <v>0</v>
      </c>
      <c r="M238" s="16">
        <v>0</v>
      </c>
      <c r="N238" s="16">
        <v>0</v>
      </c>
      <c r="O238" s="38">
        <v>0</v>
      </c>
      <c r="P238" s="37">
        <v>0</v>
      </c>
    </row>
    <row r="239" spans="1:16" s="10" customFormat="1" x14ac:dyDescent="0.2">
      <c r="A239" s="11"/>
      <c r="B239" s="11">
        <v>761</v>
      </c>
      <c r="C239" s="33" t="s">
        <v>259</v>
      </c>
      <c r="D239" s="11"/>
      <c r="E239" s="34">
        <v>1.5780052790972622E-3</v>
      </c>
      <c r="F239" s="37">
        <v>114780</v>
      </c>
      <c r="G239" s="37">
        <v>64605</v>
      </c>
      <c r="H239" s="16">
        <v>0</v>
      </c>
      <c r="I239" s="16">
        <v>0</v>
      </c>
      <c r="J239" s="16">
        <v>0</v>
      </c>
      <c r="K239" s="16">
        <v>0</v>
      </c>
      <c r="L239" s="16">
        <v>-118633</v>
      </c>
      <c r="M239" s="16">
        <v>0</v>
      </c>
      <c r="N239" s="16">
        <v>-180012</v>
      </c>
      <c r="O239" s="38">
        <v>-10778</v>
      </c>
      <c r="P239" s="37">
        <v>-130038</v>
      </c>
    </row>
    <row r="240" spans="1:16" s="10" customFormat="1" x14ac:dyDescent="0.2">
      <c r="A240" s="11"/>
      <c r="B240" s="11">
        <v>762</v>
      </c>
      <c r="C240" s="33" t="s">
        <v>260</v>
      </c>
      <c r="D240" s="11"/>
      <c r="E240" s="34">
        <v>0</v>
      </c>
      <c r="F240" s="37">
        <v>0</v>
      </c>
      <c r="G240" s="37">
        <v>0</v>
      </c>
      <c r="H240" s="16">
        <v>0</v>
      </c>
      <c r="I240" s="16">
        <v>0</v>
      </c>
      <c r="J240" s="16">
        <v>0</v>
      </c>
      <c r="K240" s="16">
        <v>0</v>
      </c>
      <c r="L240" s="16">
        <v>0</v>
      </c>
      <c r="M240" s="16">
        <v>0</v>
      </c>
      <c r="N240" s="16">
        <v>0</v>
      </c>
      <c r="O240" s="38">
        <v>0</v>
      </c>
      <c r="P240" s="37">
        <v>0</v>
      </c>
    </row>
    <row r="241" spans="1:16" s="10" customFormat="1" x14ac:dyDescent="0.2">
      <c r="A241" s="11"/>
      <c r="B241" s="11">
        <v>765</v>
      </c>
      <c r="C241" s="33" t="s">
        <v>261</v>
      </c>
      <c r="D241" s="11"/>
      <c r="E241" s="34">
        <v>1.7538346589866437E-2</v>
      </c>
      <c r="F241" s="37">
        <v>1275691</v>
      </c>
      <c r="G241" s="37">
        <v>718033</v>
      </c>
      <c r="H241" s="16">
        <v>0</v>
      </c>
      <c r="I241" s="16">
        <v>0</v>
      </c>
      <c r="J241" s="16">
        <v>0</v>
      </c>
      <c r="K241" s="16">
        <v>0</v>
      </c>
      <c r="L241" s="16">
        <v>-1318520</v>
      </c>
      <c r="M241" s="16">
        <v>0</v>
      </c>
      <c r="N241" s="16">
        <v>-2000702</v>
      </c>
      <c r="O241" s="38">
        <v>-41266</v>
      </c>
      <c r="P241" s="37">
        <v>-1366764</v>
      </c>
    </row>
    <row r="242" spans="1:16" s="10" customFormat="1" x14ac:dyDescent="0.2">
      <c r="A242" s="11"/>
      <c r="B242" s="11">
        <v>766</v>
      </c>
      <c r="C242" s="33" t="s">
        <v>262</v>
      </c>
      <c r="D242" s="11"/>
      <c r="E242" s="34">
        <v>8.4883218193132772E-5</v>
      </c>
      <c r="F242" s="37">
        <v>6174</v>
      </c>
      <c r="G242" s="37">
        <v>3475</v>
      </c>
      <c r="H242" s="16">
        <v>0</v>
      </c>
      <c r="I242" s="16">
        <v>0</v>
      </c>
      <c r="J242" s="16">
        <v>0</v>
      </c>
      <c r="K242" s="16">
        <v>0</v>
      </c>
      <c r="L242" s="16">
        <v>-6381</v>
      </c>
      <c r="M242" s="16">
        <v>0</v>
      </c>
      <c r="N242" s="16">
        <v>-9683</v>
      </c>
      <c r="O242" s="38">
        <v>-10010</v>
      </c>
      <c r="P242" s="37">
        <v>-16425</v>
      </c>
    </row>
    <row r="243" spans="1:16" s="10" customFormat="1" x14ac:dyDescent="0.2">
      <c r="A243" s="11"/>
      <c r="B243" s="11">
        <v>767</v>
      </c>
      <c r="C243" s="33" t="s">
        <v>263</v>
      </c>
      <c r="D243" s="11"/>
      <c r="E243" s="34">
        <v>1.4104391962821318E-2</v>
      </c>
      <c r="F243" s="37">
        <v>1025915</v>
      </c>
      <c r="G243" s="37">
        <v>577445</v>
      </c>
      <c r="H243" s="16">
        <v>0</v>
      </c>
      <c r="I243" s="16">
        <v>0</v>
      </c>
      <c r="J243" s="16">
        <v>0</v>
      </c>
      <c r="K243" s="16">
        <v>0</v>
      </c>
      <c r="L243" s="16">
        <v>-1060357</v>
      </c>
      <c r="M243" s="16">
        <v>0</v>
      </c>
      <c r="N243" s="16">
        <v>-1608970</v>
      </c>
      <c r="O243" s="38">
        <v>72013</v>
      </c>
      <c r="P243" s="37">
        <v>-993954</v>
      </c>
    </row>
    <row r="244" spans="1:16" s="10" customFormat="1" x14ac:dyDescent="0.2">
      <c r="A244" s="11"/>
      <c r="B244" s="11">
        <v>768</v>
      </c>
      <c r="C244" s="33" t="s">
        <v>264</v>
      </c>
      <c r="D244" s="11"/>
      <c r="E244" s="34">
        <v>3.5312912236145281E-3</v>
      </c>
      <c r="F244" s="37">
        <v>256856</v>
      </c>
      <c r="G244" s="37">
        <v>144574</v>
      </c>
      <c r="H244" s="16">
        <v>0</v>
      </c>
      <c r="I244" s="16">
        <v>0</v>
      </c>
      <c r="J244" s="16">
        <v>0</v>
      </c>
      <c r="K244" s="16">
        <v>0</v>
      </c>
      <c r="L244" s="16">
        <v>-265480</v>
      </c>
      <c r="M244" s="16">
        <v>0</v>
      </c>
      <c r="N244" s="16">
        <v>-402835</v>
      </c>
      <c r="O244" s="38">
        <v>-44695</v>
      </c>
      <c r="P244" s="37">
        <v>-311580</v>
      </c>
    </row>
    <row r="245" spans="1:16" s="10" customFormat="1" x14ac:dyDescent="0.2">
      <c r="A245" s="11"/>
      <c r="B245" s="11">
        <v>769</v>
      </c>
      <c r="C245" s="33" t="s">
        <v>265</v>
      </c>
      <c r="D245" s="11"/>
      <c r="E245" s="34">
        <v>8.0277301542837458E-3</v>
      </c>
      <c r="F245" s="37">
        <v>583915</v>
      </c>
      <c r="G245" s="37">
        <v>328661</v>
      </c>
      <c r="H245" s="16">
        <v>0</v>
      </c>
      <c r="I245" s="16">
        <v>0</v>
      </c>
      <c r="J245" s="16">
        <v>0</v>
      </c>
      <c r="K245" s="16">
        <v>0</v>
      </c>
      <c r="L245" s="16">
        <v>-603519</v>
      </c>
      <c r="M245" s="16">
        <v>0</v>
      </c>
      <c r="N245" s="16">
        <v>-915770</v>
      </c>
      <c r="O245" s="38">
        <v>-178027</v>
      </c>
      <c r="P245" s="37">
        <v>-784740</v>
      </c>
    </row>
    <row r="246" spans="1:16" s="10" customFormat="1" x14ac:dyDescent="0.2">
      <c r="A246" s="11"/>
      <c r="B246" s="11">
        <v>770</v>
      </c>
      <c r="C246" s="33" t="s">
        <v>266</v>
      </c>
      <c r="D246" s="11"/>
      <c r="E246" s="34">
        <v>3.6470718126809906E-3</v>
      </c>
      <c r="F246" s="37">
        <v>265278</v>
      </c>
      <c r="G246" s="37">
        <v>149314</v>
      </c>
      <c r="H246" s="16">
        <v>0</v>
      </c>
      <c r="I246" s="16">
        <v>0</v>
      </c>
      <c r="J246" s="16">
        <v>0</v>
      </c>
      <c r="K246" s="16">
        <v>0</v>
      </c>
      <c r="L246" s="16">
        <v>-274184</v>
      </c>
      <c r="M246" s="16">
        <v>0</v>
      </c>
      <c r="N246" s="16">
        <v>-416043</v>
      </c>
      <c r="O246" s="38">
        <v>-87786</v>
      </c>
      <c r="P246" s="37">
        <v>-363421</v>
      </c>
    </row>
    <row r="247" spans="1:16" s="10" customFormat="1" x14ac:dyDescent="0.2">
      <c r="A247" s="11"/>
      <c r="B247" s="11">
        <v>771</v>
      </c>
      <c r="C247" s="33" t="s">
        <v>267</v>
      </c>
      <c r="D247" s="11"/>
      <c r="E247" s="34">
        <v>2.2120978871638095E-3</v>
      </c>
      <c r="F247" s="37">
        <v>160902</v>
      </c>
      <c r="G247" s="37">
        <v>90565</v>
      </c>
      <c r="H247" s="16">
        <v>0</v>
      </c>
      <c r="I247" s="16">
        <v>0</v>
      </c>
      <c r="J247" s="16">
        <v>0</v>
      </c>
      <c r="K247" s="16">
        <v>0</v>
      </c>
      <c r="L247" s="16">
        <v>-166304</v>
      </c>
      <c r="M247" s="16">
        <v>0</v>
      </c>
      <c r="N247" s="16">
        <v>-252347</v>
      </c>
      <c r="O247" s="38">
        <v>-37683</v>
      </c>
      <c r="P247" s="37">
        <v>-204867</v>
      </c>
    </row>
    <row r="248" spans="1:16" s="10" customFormat="1" x14ac:dyDescent="0.2">
      <c r="A248" s="11"/>
      <c r="B248" s="11">
        <v>772</v>
      </c>
      <c r="C248" s="33" t="s">
        <v>268</v>
      </c>
      <c r="D248" s="11"/>
      <c r="E248" s="34">
        <v>4.0551853296684594E-3</v>
      </c>
      <c r="F248" s="37">
        <v>294963</v>
      </c>
      <c r="G248" s="37">
        <v>166022</v>
      </c>
      <c r="H248" s="16">
        <v>0</v>
      </c>
      <c r="I248" s="16">
        <v>0</v>
      </c>
      <c r="J248" s="16">
        <v>0</v>
      </c>
      <c r="K248" s="16">
        <v>0</v>
      </c>
      <c r="L248" s="16">
        <v>-304866</v>
      </c>
      <c r="M248" s="16">
        <v>0</v>
      </c>
      <c r="N248" s="16">
        <v>-462599</v>
      </c>
      <c r="O248" s="38">
        <v>-33153</v>
      </c>
      <c r="P248" s="37">
        <v>-339633</v>
      </c>
    </row>
    <row r="249" spans="1:16" s="10" customFormat="1" x14ac:dyDescent="0.2">
      <c r="A249" s="11"/>
      <c r="B249" s="11">
        <v>773</v>
      </c>
      <c r="C249" s="33" t="s">
        <v>269</v>
      </c>
      <c r="D249" s="11"/>
      <c r="E249" s="34">
        <v>2.7479288527409557E-3</v>
      </c>
      <c r="F249" s="37">
        <v>199877</v>
      </c>
      <c r="G249" s="37">
        <v>112502</v>
      </c>
      <c r="H249" s="16">
        <v>0</v>
      </c>
      <c r="I249" s="16">
        <v>0</v>
      </c>
      <c r="J249" s="16">
        <v>0</v>
      </c>
      <c r="K249" s="16">
        <v>0</v>
      </c>
      <c r="L249" s="16">
        <v>-206587</v>
      </c>
      <c r="M249" s="16">
        <v>0</v>
      </c>
      <c r="N249" s="16">
        <v>-313472</v>
      </c>
      <c r="O249" s="38">
        <v>-54101</v>
      </c>
      <c r="P249" s="37">
        <v>-261781</v>
      </c>
    </row>
    <row r="250" spans="1:16" s="10" customFormat="1" x14ac:dyDescent="0.2">
      <c r="A250" s="11"/>
      <c r="B250" s="11">
        <v>774</v>
      </c>
      <c r="C250" s="33" t="s">
        <v>270</v>
      </c>
      <c r="D250" s="11"/>
      <c r="E250" s="34">
        <v>2.9955381125808746E-3</v>
      </c>
      <c r="F250" s="37">
        <v>217887</v>
      </c>
      <c r="G250" s="37">
        <v>122640</v>
      </c>
      <c r="H250" s="16">
        <v>0</v>
      </c>
      <c r="I250" s="16">
        <v>0</v>
      </c>
      <c r="J250" s="16">
        <v>0</v>
      </c>
      <c r="K250" s="16">
        <v>0</v>
      </c>
      <c r="L250" s="16">
        <v>-225202</v>
      </c>
      <c r="M250" s="16">
        <v>0</v>
      </c>
      <c r="N250" s="16">
        <v>-341719</v>
      </c>
      <c r="O250" s="38">
        <v>9613</v>
      </c>
      <c r="P250" s="37">
        <v>-216781</v>
      </c>
    </row>
    <row r="251" spans="1:16" s="10" customFormat="1" x14ac:dyDescent="0.2">
      <c r="A251" s="11"/>
      <c r="B251" s="11">
        <v>775</v>
      </c>
      <c r="C251" s="33" t="s">
        <v>271</v>
      </c>
      <c r="D251" s="11"/>
      <c r="E251" s="34">
        <v>3.1786762760983769E-3</v>
      </c>
      <c r="F251" s="37">
        <v>231208</v>
      </c>
      <c r="G251" s="37">
        <v>130137</v>
      </c>
      <c r="H251" s="16">
        <v>0</v>
      </c>
      <c r="I251" s="16">
        <v>0</v>
      </c>
      <c r="J251" s="16">
        <v>0</v>
      </c>
      <c r="K251" s="16">
        <v>0</v>
      </c>
      <c r="L251" s="16">
        <v>-238970</v>
      </c>
      <c r="M251" s="16">
        <v>0</v>
      </c>
      <c r="N251" s="16">
        <v>-362610</v>
      </c>
      <c r="O251" s="38">
        <v>-23860</v>
      </c>
      <c r="P251" s="37">
        <v>-264095</v>
      </c>
    </row>
    <row r="252" spans="1:16" s="10" customFormat="1" x14ac:dyDescent="0.2">
      <c r="A252" s="11"/>
      <c r="B252" s="11">
        <v>776</v>
      </c>
      <c r="C252" s="33" t="s">
        <v>272</v>
      </c>
      <c r="D252" s="11"/>
      <c r="E252" s="34">
        <v>3.1632719593800464E-3</v>
      </c>
      <c r="F252" s="37">
        <v>230088</v>
      </c>
      <c r="G252" s="37">
        <v>129507</v>
      </c>
      <c r="H252" s="16">
        <v>0</v>
      </c>
      <c r="I252" s="16">
        <v>0</v>
      </c>
      <c r="J252" s="16">
        <v>0</v>
      </c>
      <c r="K252" s="16">
        <v>0</v>
      </c>
      <c r="L252" s="16">
        <v>-237812</v>
      </c>
      <c r="M252" s="16">
        <v>0</v>
      </c>
      <c r="N252" s="16">
        <v>-360853</v>
      </c>
      <c r="O252" s="38">
        <v>-15103</v>
      </c>
      <c r="P252" s="37">
        <v>-254173</v>
      </c>
    </row>
    <row r="253" spans="1:16" s="10" customFormat="1" x14ac:dyDescent="0.2">
      <c r="A253" s="11"/>
      <c r="B253" s="11">
        <v>777</v>
      </c>
      <c r="C253" s="33" t="s">
        <v>273</v>
      </c>
      <c r="D253" s="11"/>
      <c r="E253" s="34">
        <v>1.6133335780700676E-2</v>
      </c>
      <c r="F253" s="37">
        <v>1173495</v>
      </c>
      <c r="G253" s="37">
        <v>660511</v>
      </c>
      <c r="H253" s="16">
        <v>0</v>
      </c>
      <c r="I253" s="16">
        <v>0</v>
      </c>
      <c r="J253" s="16">
        <v>0</v>
      </c>
      <c r="K253" s="16">
        <v>0</v>
      </c>
      <c r="L253" s="16">
        <v>-1212892</v>
      </c>
      <c r="M253" s="16">
        <v>0</v>
      </c>
      <c r="N253" s="16">
        <v>-1840424</v>
      </c>
      <c r="O253" s="38">
        <v>-431002</v>
      </c>
      <c r="P253" s="37">
        <v>-1650312</v>
      </c>
    </row>
    <row r="254" spans="1:16" s="10" customFormat="1" x14ac:dyDescent="0.2">
      <c r="A254" s="11"/>
      <c r="B254" s="11">
        <v>778</v>
      </c>
      <c r="C254" s="33" t="s">
        <v>274</v>
      </c>
      <c r="D254" s="11"/>
      <c r="E254" s="34">
        <v>3.5364723179121069E-3</v>
      </c>
      <c r="F254" s="37">
        <v>257233</v>
      </c>
      <c r="G254" s="37">
        <v>144786</v>
      </c>
      <c r="H254" s="16">
        <v>0</v>
      </c>
      <c r="I254" s="16">
        <v>0</v>
      </c>
      <c r="J254" s="16">
        <v>0</v>
      </c>
      <c r="K254" s="16">
        <v>0</v>
      </c>
      <c r="L254" s="16">
        <v>-265869</v>
      </c>
      <c r="M254" s="16">
        <v>0</v>
      </c>
      <c r="N254" s="16">
        <v>-403426</v>
      </c>
      <c r="O254" s="38">
        <v>121246</v>
      </c>
      <c r="P254" s="37">
        <v>-146030</v>
      </c>
    </row>
    <row r="255" spans="1:16" s="10" customFormat="1" x14ac:dyDescent="0.2">
      <c r="A255" s="11"/>
      <c r="B255" s="11">
        <v>785</v>
      </c>
      <c r="C255" s="33" t="s">
        <v>275</v>
      </c>
      <c r="D255" s="11"/>
      <c r="E255" s="34">
        <v>3.9422661043617517E-3</v>
      </c>
      <c r="F255" s="37">
        <v>286750</v>
      </c>
      <c r="G255" s="37">
        <v>161399</v>
      </c>
      <c r="H255" s="16">
        <v>0</v>
      </c>
      <c r="I255" s="16">
        <v>0</v>
      </c>
      <c r="J255" s="16">
        <v>0</v>
      </c>
      <c r="K255" s="16">
        <v>0</v>
      </c>
      <c r="L255" s="16">
        <v>-296377</v>
      </c>
      <c r="M255" s="16">
        <v>0</v>
      </c>
      <c r="N255" s="16">
        <v>-449717</v>
      </c>
      <c r="O255" s="38">
        <v>89115</v>
      </c>
      <c r="P255" s="37">
        <v>-208830</v>
      </c>
    </row>
    <row r="256" spans="1:16" s="10" customFormat="1" x14ac:dyDescent="0.2">
      <c r="A256" s="11"/>
      <c r="B256" s="11">
        <v>786</v>
      </c>
      <c r="C256" s="33" t="s">
        <v>276</v>
      </c>
      <c r="D256" s="11"/>
      <c r="E256" s="34">
        <v>0</v>
      </c>
      <c r="F256" s="37">
        <v>0</v>
      </c>
      <c r="G256" s="37">
        <v>0</v>
      </c>
      <c r="H256" s="16">
        <v>0</v>
      </c>
      <c r="I256" s="16">
        <v>0</v>
      </c>
      <c r="J256" s="16">
        <v>0</v>
      </c>
      <c r="K256" s="16">
        <v>0</v>
      </c>
      <c r="L256" s="16">
        <v>0</v>
      </c>
      <c r="M256" s="16">
        <v>0</v>
      </c>
      <c r="N256" s="16">
        <v>0</v>
      </c>
      <c r="O256" s="38">
        <v>-7022</v>
      </c>
      <c r="P256" s="37">
        <v>-7022</v>
      </c>
    </row>
    <row r="257" spans="1:16" s="10" customFormat="1" x14ac:dyDescent="0.2">
      <c r="A257" s="11"/>
      <c r="B257" s="11">
        <v>794</v>
      </c>
      <c r="C257" s="33" t="s">
        <v>277</v>
      </c>
      <c r="D257" s="11"/>
      <c r="E257" s="34">
        <v>3.8362901649015655E-3</v>
      </c>
      <c r="F257" s="37">
        <v>279041</v>
      </c>
      <c r="G257" s="37">
        <v>157061</v>
      </c>
      <c r="H257" s="16">
        <v>0</v>
      </c>
      <c r="I257" s="16">
        <v>0</v>
      </c>
      <c r="J257" s="16">
        <v>0</v>
      </c>
      <c r="K257" s="16">
        <v>0</v>
      </c>
      <c r="L257" s="16">
        <v>-288409</v>
      </c>
      <c r="M257" s="16">
        <v>0</v>
      </c>
      <c r="N257" s="16">
        <v>-437628</v>
      </c>
      <c r="O257" s="38">
        <v>-79544</v>
      </c>
      <c r="P257" s="37">
        <v>-369479</v>
      </c>
    </row>
    <row r="258" spans="1:16" s="10" customFormat="1" x14ac:dyDescent="0.2">
      <c r="A258" s="11"/>
      <c r="B258" s="11">
        <v>820</v>
      </c>
      <c r="C258" s="33" t="s">
        <v>278</v>
      </c>
      <c r="D258" s="11"/>
      <c r="E258" s="34">
        <v>0</v>
      </c>
      <c r="F258" s="37">
        <v>0</v>
      </c>
      <c r="G258" s="37">
        <v>0</v>
      </c>
      <c r="H258" s="16">
        <v>0</v>
      </c>
      <c r="I258" s="16">
        <v>0</v>
      </c>
      <c r="J258" s="16">
        <v>0</v>
      </c>
      <c r="K258" s="16">
        <v>0</v>
      </c>
      <c r="L258" s="16">
        <v>0</v>
      </c>
      <c r="M258" s="16">
        <v>0</v>
      </c>
      <c r="N258" s="16">
        <v>0</v>
      </c>
      <c r="O258" s="38">
        <v>0</v>
      </c>
      <c r="P258" s="37">
        <v>0</v>
      </c>
    </row>
    <row r="259" spans="1:16" s="10" customFormat="1" x14ac:dyDescent="0.2">
      <c r="A259" s="11"/>
      <c r="B259" s="11">
        <v>834</v>
      </c>
      <c r="C259" s="33" t="s">
        <v>279</v>
      </c>
      <c r="D259" s="11"/>
      <c r="E259" s="34">
        <v>0</v>
      </c>
      <c r="F259" s="37">
        <v>0</v>
      </c>
      <c r="G259" s="37">
        <v>0</v>
      </c>
      <c r="H259" s="16">
        <v>0</v>
      </c>
      <c r="I259" s="16">
        <v>0</v>
      </c>
      <c r="J259" s="16">
        <v>0</v>
      </c>
      <c r="K259" s="16">
        <v>0</v>
      </c>
      <c r="L259" s="16">
        <v>0</v>
      </c>
      <c r="M259" s="16">
        <v>0</v>
      </c>
      <c r="N259" s="16">
        <v>0</v>
      </c>
      <c r="O259" s="38">
        <v>0</v>
      </c>
      <c r="P259" s="37">
        <v>0</v>
      </c>
    </row>
    <row r="260" spans="1:16" s="10" customFormat="1" x14ac:dyDescent="0.2">
      <c r="A260" s="11"/>
      <c r="B260" s="11">
        <v>837</v>
      </c>
      <c r="C260" s="33" t="s">
        <v>280</v>
      </c>
      <c r="D260" s="11"/>
      <c r="E260" s="34">
        <v>0</v>
      </c>
      <c r="F260" s="37">
        <v>0</v>
      </c>
      <c r="G260" s="37">
        <v>0</v>
      </c>
      <c r="H260" s="16">
        <v>0</v>
      </c>
      <c r="I260" s="16">
        <v>0</v>
      </c>
      <c r="J260" s="16">
        <v>0</v>
      </c>
      <c r="K260" s="16">
        <v>0</v>
      </c>
      <c r="L260" s="16">
        <v>0</v>
      </c>
      <c r="M260" s="16">
        <v>0</v>
      </c>
      <c r="N260" s="16">
        <v>0</v>
      </c>
      <c r="O260" s="38">
        <v>0</v>
      </c>
      <c r="P260" s="37">
        <v>0</v>
      </c>
    </row>
    <row r="261" spans="1:16" s="10" customFormat="1" x14ac:dyDescent="0.2">
      <c r="A261" s="11"/>
      <c r="B261" s="11">
        <v>838</v>
      </c>
      <c r="C261" s="33" t="s">
        <v>281</v>
      </c>
      <c r="D261" s="11"/>
      <c r="E261" s="34">
        <v>0</v>
      </c>
      <c r="F261" s="37">
        <v>0</v>
      </c>
      <c r="G261" s="37">
        <v>0</v>
      </c>
      <c r="H261" s="16">
        <v>0</v>
      </c>
      <c r="I261" s="16">
        <v>0</v>
      </c>
      <c r="J261" s="16">
        <v>0</v>
      </c>
      <c r="K261" s="16">
        <v>0</v>
      </c>
      <c r="L261" s="16">
        <v>0</v>
      </c>
      <c r="M261" s="16">
        <v>0</v>
      </c>
      <c r="N261" s="16">
        <v>0</v>
      </c>
      <c r="O261" s="38">
        <v>0</v>
      </c>
      <c r="P261" s="37">
        <v>0</v>
      </c>
    </row>
    <row r="262" spans="1:16" s="10" customFormat="1" x14ac:dyDescent="0.2">
      <c r="A262" s="11"/>
      <c r="B262" s="11">
        <v>839</v>
      </c>
      <c r="C262" s="33" t="s">
        <v>282</v>
      </c>
      <c r="D262" s="11"/>
      <c r="E262" s="34">
        <v>0</v>
      </c>
      <c r="F262" s="37">
        <v>0</v>
      </c>
      <c r="G262" s="37">
        <v>0</v>
      </c>
      <c r="H262" s="16">
        <v>0</v>
      </c>
      <c r="I262" s="16">
        <v>0</v>
      </c>
      <c r="J262" s="16">
        <v>0</v>
      </c>
      <c r="K262" s="16">
        <v>0</v>
      </c>
      <c r="L262" s="16">
        <v>0</v>
      </c>
      <c r="M262" s="16">
        <v>0</v>
      </c>
      <c r="N262" s="16">
        <v>0</v>
      </c>
      <c r="O262" s="38">
        <v>0</v>
      </c>
      <c r="P262" s="37">
        <v>0</v>
      </c>
    </row>
    <row r="263" spans="1:16" s="10" customFormat="1" x14ac:dyDescent="0.2">
      <c r="A263" s="11"/>
      <c r="B263" s="11">
        <v>840</v>
      </c>
      <c r="C263" s="33" t="s">
        <v>283</v>
      </c>
      <c r="D263" s="11"/>
      <c r="E263" s="34">
        <v>0</v>
      </c>
      <c r="F263" s="37">
        <v>0</v>
      </c>
      <c r="G263" s="37">
        <v>0</v>
      </c>
      <c r="H263" s="16">
        <v>0</v>
      </c>
      <c r="I263" s="16">
        <v>0</v>
      </c>
      <c r="J263" s="16">
        <v>0</v>
      </c>
      <c r="K263" s="16">
        <v>0</v>
      </c>
      <c r="L263" s="16">
        <v>0</v>
      </c>
      <c r="M263" s="16">
        <v>0</v>
      </c>
      <c r="N263" s="16">
        <v>0</v>
      </c>
      <c r="O263" s="38">
        <v>0</v>
      </c>
      <c r="P263" s="37">
        <v>0</v>
      </c>
    </row>
    <row r="264" spans="1:16" s="10" customFormat="1" x14ac:dyDescent="0.2">
      <c r="A264" s="11"/>
      <c r="B264" s="11">
        <v>841</v>
      </c>
      <c r="C264" s="33" t="s">
        <v>284</v>
      </c>
      <c r="D264" s="11"/>
      <c r="E264" s="34">
        <v>3.4443017470189543E-4</v>
      </c>
      <c r="F264" s="37">
        <v>25053</v>
      </c>
      <c r="G264" s="37">
        <v>14101</v>
      </c>
      <c r="H264" s="16">
        <v>0</v>
      </c>
      <c r="I264" s="16">
        <v>0</v>
      </c>
      <c r="J264" s="16">
        <v>0</v>
      </c>
      <c r="K264" s="16">
        <v>0</v>
      </c>
      <c r="L264" s="16">
        <v>-25894</v>
      </c>
      <c r="M264" s="16">
        <v>0</v>
      </c>
      <c r="N264" s="16">
        <v>-39291</v>
      </c>
      <c r="O264" s="38">
        <v>-1688</v>
      </c>
      <c r="P264" s="37">
        <v>-27719</v>
      </c>
    </row>
    <row r="265" spans="1:16" s="10" customFormat="1" x14ac:dyDescent="0.2">
      <c r="A265" s="11"/>
      <c r="B265" s="11">
        <v>842</v>
      </c>
      <c r="C265" s="33" t="s">
        <v>285</v>
      </c>
      <c r="D265" s="11"/>
      <c r="E265" s="34">
        <v>0</v>
      </c>
      <c r="F265" s="37">
        <v>0</v>
      </c>
      <c r="G265" s="37">
        <v>0</v>
      </c>
      <c r="H265" s="16">
        <v>0</v>
      </c>
      <c r="I265" s="16">
        <v>0</v>
      </c>
      <c r="J265" s="16">
        <v>0</v>
      </c>
      <c r="K265" s="16">
        <v>0</v>
      </c>
      <c r="L265" s="16">
        <v>0</v>
      </c>
      <c r="M265" s="16">
        <v>0</v>
      </c>
      <c r="N265" s="16">
        <v>0</v>
      </c>
      <c r="O265" s="38">
        <v>0</v>
      </c>
      <c r="P265" s="37">
        <v>0</v>
      </c>
    </row>
    <row r="266" spans="1:16" s="10" customFormat="1" x14ac:dyDescent="0.2">
      <c r="A266" s="11"/>
      <c r="B266" s="11">
        <v>844</v>
      </c>
      <c r="C266" s="33" t="s">
        <v>286</v>
      </c>
      <c r="D266" s="11"/>
      <c r="E266" s="34">
        <v>0</v>
      </c>
      <c r="F266" s="37">
        <v>0</v>
      </c>
      <c r="G266" s="37">
        <v>0</v>
      </c>
      <c r="H266" s="16">
        <v>0</v>
      </c>
      <c r="I266" s="16">
        <v>0</v>
      </c>
      <c r="J266" s="16">
        <v>0</v>
      </c>
      <c r="K266" s="16">
        <v>0</v>
      </c>
      <c r="L266" s="16">
        <v>0</v>
      </c>
      <c r="M266" s="16">
        <v>0</v>
      </c>
      <c r="N266" s="16">
        <v>0</v>
      </c>
      <c r="O266" s="38">
        <v>0</v>
      </c>
      <c r="P266" s="37">
        <v>0</v>
      </c>
    </row>
    <row r="267" spans="1:16" s="10" customFormat="1" x14ac:dyDescent="0.2">
      <c r="A267" s="11"/>
      <c r="B267" s="11">
        <v>845</v>
      </c>
      <c r="C267" s="33" t="s">
        <v>287</v>
      </c>
      <c r="D267" s="11"/>
      <c r="E267" s="34">
        <v>0</v>
      </c>
      <c r="F267" s="37">
        <v>0</v>
      </c>
      <c r="G267" s="37">
        <v>0</v>
      </c>
      <c r="H267" s="16">
        <v>0</v>
      </c>
      <c r="I267" s="16">
        <v>0</v>
      </c>
      <c r="J267" s="16">
        <v>0</v>
      </c>
      <c r="K267" s="16">
        <v>0</v>
      </c>
      <c r="L267" s="16">
        <v>0</v>
      </c>
      <c r="M267" s="16">
        <v>0</v>
      </c>
      <c r="N267" s="16">
        <v>0</v>
      </c>
      <c r="O267" s="38">
        <v>0</v>
      </c>
      <c r="P267" s="37">
        <v>0</v>
      </c>
    </row>
    <row r="268" spans="1:16" s="10" customFormat="1" x14ac:dyDescent="0.2">
      <c r="A268" s="11"/>
      <c r="B268" s="11">
        <v>847</v>
      </c>
      <c r="C268" s="33" t="s">
        <v>288</v>
      </c>
      <c r="D268" s="11"/>
      <c r="E268" s="34">
        <v>0</v>
      </c>
      <c r="F268" s="37">
        <v>0</v>
      </c>
      <c r="G268" s="37">
        <v>0</v>
      </c>
      <c r="H268" s="16">
        <v>0</v>
      </c>
      <c r="I268" s="16">
        <v>0</v>
      </c>
      <c r="J268" s="16">
        <v>0</v>
      </c>
      <c r="K268" s="16">
        <v>0</v>
      </c>
      <c r="L268" s="16">
        <v>0</v>
      </c>
      <c r="M268" s="16">
        <v>0</v>
      </c>
      <c r="N268" s="16">
        <v>0</v>
      </c>
      <c r="O268" s="38">
        <v>0</v>
      </c>
      <c r="P268" s="37">
        <v>0</v>
      </c>
    </row>
    <row r="269" spans="1:16" s="10" customFormat="1" x14ac:dyDescent="0.2">
      <c r="A269" s="11"/>
      <c r="B269" s="11">
        <v>848</v>
      </c>
      <c r="C269" s="33" t="s">
        <v>289</v>
      </c>
      <c r="D269" s="11"/>
      <c r="E269" s="34">
        <v>5.4951729203574287E-3</v>
      </c>
      <c r="F269" s="37">
        <v>399704</v>
      </c>
      <c r="G269" s="37">
        <v>224977</v>
      </c>
      <c r="H269" s="16">
        <v>0</v>
      </c>
      <c r="I269" s="16">
        <v>0</v>
      </c>
      <c r="J269" s="16">
        <v>0</v>
      </c>
      <c r="K269" s="16">
        <v>0</v>
      </c>
      <c r="L269" s="16">
        <v>-413123</v>
      </c>
      <c r="M269" s="16">
        <v>0</v>
      </c>
      <c r="N269" s="16">
        <v>-626866</v>
      </c>
      <c r="O269" s="38">
        <v>-9130</v>
      </c>
      <c r="P269" s="37">
        <v>-424438</v>
      </c>
    </row>
    <row r="270" spans="1:16" s="10" customFormat="1" x14ac:dyDescent="0.2">
      <c r="A270" s="11"/>
      <c r="B270" s="11">
        <v>850</v>
      </c>
      <c r="C270" s="33" t="s">
        <v>290</v>
      </c>
      <c r="D270" s="11"/>
      <c r="E270" s="34">
        <v>0</v>
      </c>
      <c r="F270" s="37">
        <v>0</v>
      </c>
      <c r="G270" s="37">
        <v>0</v>
      </c>
      <c r="H270" s="16">
        <v>0</v>
      </c>
      <c r="I270" s="16">
        <v>0</v>
      </c>
      <c r="J270" s="16">
        <v>0</v>
      </c>
      <c r="K270" s="16">
        <v>0</v>
      </c>
      <c r="L270" s="16">
        <v>0</v>
      </c>
      <c r="M270" s="16">
        <v>0</v>
      </c>
      <c r="N270" s="16">
        <v>0</v>
      </c>
      <c r="O270" s="38">
        <v>0</v>
      </c>
      <c r="P270" s="37">
        <v>0</v>
      </c>
    </row>
    <row r="271" spans="1:16" s="10" customFormat="1" x14ac:dyDescent="0.2">
      <c r="A271" s="11"/>
      <c r="B271" s="11">
        <v>851</v>
      </c>
      <c r="C271" s="33" t="s">
        <v>291</v>
      </c>
      <c r="D271" s="11"/>
      <c r="E271" s="34">
        <v>1.6967518751270986E-4</v>
      </c>
      <c r="F271" s="37">
        <v>12342</v>
      </c>
      <c r="G271" s="37">
        <v>6947</v>
      </c>
      <c r="H271" s="16">
        <v>0</v>
      </c>
      <c r="I271" s="16">
        <v>0</v>
      </c>
      <c r="J271" s="16">
        <v>0</v>
      </c>
      <c r="K271" s="16">
        <v>0</v>
      </c>
      <c r="L271" s="16">
        <v>-12756</v>
      </c>
      <c r="M271" s="16">
        <v>0</v>
      </c>
      <c r="N271" s="16">
        <v>-19356</v>
      </c>
      <c r="O271" s="38">
        <v>6751</v>
      </c>
      <c r="P271" s="37">
        <v>-6072</v>
      </c>
    </row>
    <row r="272" spans="1:16" s="10" customFormat="1" x14ac:dyDescent="0.2">
      <c r="A272" s="11"/>
      <c r="B272" s="11">
        <v>852</v>
      </c>
      <c r="C272" s="33" t="s">
        <v>292</v>
      </c>
      <c r="D272" s="11"/>
      <c r="E272" s="34">
        <v>1.8832762927137087E-4</v>
      </c>
      <c r="F272" s="37">
        <v>13698</v>
      </c>
      <c r="G272" s="37">
        <v>7710</v>
      </c>
      <c r="H272" s="16">
        <v>0</v>
      </c>
      <c r="I272" s="16">
        <v>0</v>
      </c>
      <c r="J272" s="16">
        <v>0</v>
      </c>
      <c r="K272" s="16">
        <v>0</v>
      </c>
      <c r="L272" s="16">
        <v>-14158</v>
      </c>
      <c r="M272" s="16">
        <v>0</v>
      </c>
      <c r="N272" s="16">
        <v>-21484</v>
      </c>
      <c r="O272" s="38">
        <v>-4649</v>
      </c>
      <c r="P272" s="37">
        <v>-18883</v>
      </c>
    </row>
    <row r="273" spans="1:16" s="10" customFormat="1" x14ac:dyDescent="0.2">
      <c r="A273" s="11"/>
      <c r="B273" s="11">
        <v>853</v>
      </c>
      <c r="C273" s="33" t="s">
        <v>293</v>
      </c>
      <c r="D273" s="11"/>
      <c r="E273" s="34">
        <v>0</v>
      </c>
      <c r="F273" s="37">
        <v>0</v>
      </c>
      <c r="G273" s="37">
        <v>0</v>
      </c>
      <c r="H273" s="16">
        <v>0</v>
      </c>
      <c r="I273" s="16">
        <v>0</v>
      </c>
      <c r="J273" s="16">
        <v>0</v>
      </c>
      <c r="K273" s="16">
        <v>0</v>
      </c>
      <c r="L273" s="16">
        <v>0</v>
      </c>
      <c r="M273" s="16">
        <v>0</v>
      </c>
      <c r="N273" s="16">
        <v>0</v>
      </c>
      <c r="O273" s="38">
        <v>0</v>
      </c>
      <c r="P273" s="37">
        <v>0</v>
      </c>
    </row>
    <row r="274" spans="1:16" s="10" customFormat="1" x14ac:dyDescent="0.2">
      <c r="A274" s="11"/>
      <c r="B274" s="11">
        <v>859</v>
      </c>
      <c r="C274" s="33" t="s">
        <v>294</v>
      </c>
      <c r="D274" s="11"/>
      <c r="E274" s="34">
        <v>0</v>
      </c>
      <c r="F274" s="37">
        <v>0</v>
      </c>
      <c r="G274" s="37">
        <v>0</v>
      </c>
      <c r="H274" s="16">
        <v>0</v>
      </c>
      <c r="I274" s="16">
        <v>0</v>
      </c>
      <c r="J274" s="16">
        <v>0</v>
      </c>
      <c r="K274" s="16">
        <v>0</v>
      </c>
      <c r="L274" s="16">
        <v>0</v>
      </c>
      <c r="M274" s="16">
        <v>0</v>
      </c>
      <c r="N274" s="16">
        <v>0</v>
      </c>
      <c r="O274" s="38">
        <v>0</v>
      </c>
      <c r="P274" s="37">
        <v>0</v>
      </c>
    </row>
    <row r="275" spans="1:16" s="10" customFormat="1" x14ac:dyDescent="0.2">
      <c r="A275" s="11"/>
      <c r="B275" s="11">
        <v>861</v>
      </c>
      <c r="C275" s="33" t="s">
        <v>295</v>
      </c>
      <c r="D275" s="11"/>
      <c r="E275" s="34">
        <v>0</v>
      </c>
      <c r="F275" s="37">
        <v>0</v>
      </c>
      <c r="G275" s="37">
        <v>0</v>
      </c>
      <c r="H275" s="16">
        <v>0</v>
      </c>
      <c r="I275" s="16">
        <v>0</v>
      </c>
      <c r="J275" s="16">
        <v>0</v>
      </c>
      <c r="K275" s="16">
        <v>0</v>
      </c>
      <c r="L275" s="16">
        <v>0</v>
      </c>
      <c r="M275" s="16">
        <v>0</v>
      </c>
      <c r="N275" s="16">
        <v>0</v>
      </c>
      <c r="O275" s="38">
        <v>0</v>
      </c>
      <c r="P275" s="37">
        <v>0</v>
      </c>
    </row>
    <row r="276" spans="1:16" s="10" customFormat="1" x14ac:dyDescent="0.2">
      <c r="A276" s="11"/>
      <c r="B276" s="11">
        <v>862</v>
      </c>
      <c r="C276" s="33" t="s">
        <v>296</v>
      </c>
      <c r="D276" s="11"/>
      <c r="E276" s="34">
        <v>0</v>
      </c>
      <c r="F276" s="37">
        <v>0</v>
      </c>
      <c r="G276" s="37">
        <v>0</v>
      </c>
      <c r="H276" s="16">
        <v>0</v>
      </c>
      <c r="I276" s="16">
        <v>0</v>
      </c>
      <c r="J276" s="16">
        <v>0</v>
      </c>
      <c r="K276" s="16">
        <v>0</v>
      </c>
      <c r="L276" s="16">
        <v>0</v>
      </c>
      <c r="M276" s="16">
        <v>0</v>
      </c>
      <c r="N276" s="16">
        <v>0</v>
      </c>
      <c r="O276" s="38">
        <v>0</v>
      </c>
      <c r="P276" s="37">
        <v>0</v>
      </c>
    </row>
    <row r="277" spans="1:16" s="10" customFormat="1" x14ac:dyDescent="0.2">
      <c r="A277" s="11"/>
      <c r="B277" s="11">
        <v>863</v>
      </c>
      <c r="C277" s="33" t="s">
        <v>297</v>
      </c>
      <c r="D277" s="11"/>
      <c r="E277" s="34">
        <v>0</v>
      </c>
      <c r="F277" s="37">
        <v>0</v>
      </c>
      <c r="G277" s="37">
        <v>0</v>
      </c>
      <c r="H277" s="16">
        <v>0</v>
      </c>
      <c r="I277" s="16">
        <v>0</v>
      </c>
      <c r="J277" s="16">
        <v>0</v>
      </c>
      <c r="K277" s="16">
        <v>0</v>
      </c>
      <c r="L277" s="16">
        <v>0</v>
      </c>
      <c r="M277" s="16">
        <v>0</v>
      </c>
      <c r="N277" s="16">
        <v>0</v>
      </c>
      <c r="O277" s="38">
        <v>0</v>
      </c>
      <c r="P277" s="37">
        <v>0</v>
      </c>
    </row>
    <row r="278" spans="1:16" s="10" customFormat="1" x14ac:dyDescent="0.2">
      <c r="A278" s="11"/>
      <c r="B278" s="11">
        <v>864</v>
      </c>
      <c r="C278" s="33" t="s">
        <v>298</v>
      </c>
      <c r="D278" s="11"/>
      <c r="E278" s="34">
        <v>0</v>
      </c>
      <c r="F278" s="37">
        <v>0</v>
      </c>
      <c r="G278" s="37">
        <v>0</v>
      </c>
      <c r="H278" s="16">
        <v>0</v>
      </c>
      <c r="I278" s="16">
        <v>0</v>
      </c>
      <c r="J278" s="16">
        <v>0</v>
      </c>
      <c r="K278" s="16">
        <v>0</v>
      </c>
      <c r="L278" s="16">
        <v>0</v>
      </c>
      <c r="M278" s="16">
        <v>0</v>
      </c>
      <c r="N278" s="16">
        <v>0</v>
      </c>
      <c r="O278" s="38">
        <v>0</v>
      </c>
      <c r="P278" s="37">
        <v>0</v>
      </c>
    </row>
    <row r="279" spans="1:16" s="10" customFormat="1" x14ac:dyDescent="0.2">
      <c r="A279" s="11"/>
      <c r="B279" s="11">
        <v>865</v>
      </c>
      <c r="C279" s="33" t="s">
        <v>299</v>
      </c>
      <c r="D279" s="11"/>
      <c r="E279" s="34">
        <v>0</v>
      </c>
      <c r="F279" s="37">
        <v>0</v>
      </c>
      <c r="G279" s="37">
        <v>0</v>
      </c>
      <c r="H279" s="16">
        <v>0</v>
      </c>
      <c r="I279" s="16">
        <v>0</v>
      </c>
      <c r="J279" s="16">
        <v>0</v>
      </c>
      <c r="K279" s="16">
        <v>0</v>
      </c>
      <c r="L279" s="16">
        <v>0</v>
      </c>
      <c r="M279" s="16">
        <v>0</v>
      </c>
      <c r="N279" s="16">
        <v>0</v>
      </c>
      <c r="O279" s="38">
        <v>0</v>
      </c>
      <c r="P279" s="37">
        <v>0</v>
      </c>
    </row>
    <row r="280" spans="1:16" s="10" customFormat="1" x14ac:dyDescent="0.2">
      <c r="A280" s="11"/>
      <c r="B280" s="11">
        <v>866</v>
      </c>
      <c r="C280" s="33" t="s">
        <v>300</v>
      </c>
      <c r="D280" s="11"/>
      <c r="E280" s="34">
        <v>0</v>
      </c>
      <c r="F280" s="37">
        <v>0</v>
      </c>
      <c r="G280" s="37">
        <v>0</v>
      </c>
      <c r="H280" s="16">
        <v>0</v>
      </c>
      <c r="I280" s="16">
        <v>0</v>
      </c>
      <c r="J280" s="16">
        <v>0</v>
      </c>
      <c r="K280" s="16">
        <v>0</v>
      </c>
      <c r="L280" s="16">
        <v>0</v>
      </c>
      <c r="M280" s="16">
        <v>0</v>
      </c>
      <c r="N280" s="16">
        <v>0</v>
      </c>
      <c r="O280" s="38">
        <v>0</v>
      </c>
      <c r="P280" s="37">
        <v>0</v>
      </c>
    </row>
    <row r="281" spans="1:16" s="10" customFormat="1" ht="25.5" x14ac:dyDescent="0.2">
      <c r="A281" s="11"/>
      <c r="B281" s="11">
        <v>867</v>
      </c>
      <c r="C281" s="33" t="s">
        <v>301</v>
      </c>
      <c r="D281" s="11"/>
      <c r="E281" s="34">
        <v>0</v>
      </c>
      <c r="F281" s="37">
        <v>0</v>
      </c>
      <c r="G281" s="37">
        <v>0</v>
      </c>
      <c r="H281" s="16">
        <v>0</v>
      </c>
      <c r="I281" s="16">
        <v>0</v>
      </c>
      <c r="J281" s="16">
        <v>0</v>
      </c>
      <c r="K281" s="16">
        <v>0</v>
      </c>
      <c r="L281" s="16">
        <v>0</v>
      </c>
      <c r="M281" s="16">
        <v>0</v>
      </c>
      <c r="N281" s="16">
        <v>0</v>
      </c>
      <c r="O281" s="38">
        <v>0</v>
      </c>
      <c r="P281" s="37">
        <v>0</v>
      </c>
    </row>
    <row r="282" spans="1:16" s="10" customFormat="1" x14ac:dyDescent="0.2">
      <c r="A282" s="11"/>
      <c r="B282" s="11">
        <v>868</v>
      </c>
      <c r="C282" s="33" t="s">
        <v>302</v>
      </c>
      <c r="D282" s="11"/>
      <c r="E282" s="34">
        <v>0</v>
      </c>
      <c r="F282" s="37">
        <v>0</v>
      </c>
      <c r="G282" s="37">
        <v>0</v>
      </c>
      <c r="H282" s="16">
        <v>0</v>
      </c>
      <c r="I282" s="16">
        <v>0</v>
      </c>
      <c r="J282" s="16">
        <v>0</v>
      </c>
      <c r="K282" s="16">
        <v>0</v>
      </c>
      <c r="L282" s="16">
        <v>0</v>
      </c>
      <c r="M282" s="16">
        <v>0</v>
      </c>
      <c r="N282" s="16">
        <v>0</v>
      </c>
      <c r="O282" s="38">
        <v>0</v>
      </c>
      <c r="P282" s="37">
        <v>0</v>
      </c>
    </row>
    <row r="283" spans="1:16" s="10" customFormat="1" x14ac:dyDescent="0.2">
      <c r="A283" s="11"/>
      <c r="B283" s="11">
        <v>869</v>
      </c>
      <c r="C283" s="33" t="s">
        <v>303</v>
      </c>
      <c r="D283" s="11"/>
      <c r="E283" s="34">
        <v>0</v>
      </c>
      <c r="F283" s="37">
        <v>0</v>
      </c>
      <c r="G283" s="37">
        <v>0</v>
      </c>
      <c r="H283" s="16">
        <v>0</v>
      </c>
      <c r="I283" s="16">
        <v>0</v>
      </c>
      <c r="J283" s="16">
        <v>0</v>
      </c>
      <c r="K283" s="16">
        <v>0</v>
      </c>
      <c r="L283" s="16">
        <v>0</v>
      </c>
      <c r="M283" s="16">
        <v>0</v>
      </c>
      <c r="N283" s="16">
        <v>0</v>
      </c>
      <c r="O283" s="38">
        <v>0</v>
      </c>
      <c r="P283" s="37">
        <v>0</v>
      </c>
    </row>
    <row r="284" spans="1:16" s="10" customFormat="1" x14ac:dyDescent="0.2">
      <c r="A284" s="11"/>
      <c r="B284" s="11">
        <v>879</v>
      </c>
      <c r="C284" s="33" t="s">
        <v>304</v>
      </c>
      <c r="D284" s="11"/>
      <c r="E284" s="34">
        <v>0</v>
      </c>
      <c r="F284" s="37">
        <v>0</v>
      </c>
      <c r="G284" s="37">
        <v>0</v>
      </c>
      <c r="H284" s="16">
        <v>0</v>
      </c>
      <c r="I284" s="16">
        <v>0</v>
      </c>
      <c r="J284" s="16">
        <v>0</v>
      </c>
      <c r="K284" s="16">
        <v>0</v>
      </c>
      <c r="L284" s="16">
        <v>0</v>
      </c>
      <c r="M284" s="16">
        <v>0</v>
      </c>
      <c r="N284" s="16">
        <v>0</v>
      </c>
      <c r="O284" s="38">
        <v>0</v>
      </c>
      <c r="P284" s="37">
        <v>0</v>
      </c>
    </row>
    <row r="285" spans="1:16" s="10" customFormat="1" x14ac:dyDescent="0.2">
      <c r="A285" s="11"/>
      <c r="B285" s="11">
        <v>911</v>
      </c>
      <c r="C285" s="33" t="s">
        <v>305</v>
      </c>
      <c r="D285" s="11"/>
      <c r="E285" s="34">
        <v>0</v>
      </c>
      <c r="F285" s="37">
        <v>0</v>
      </c>
      <c r="G285" s="37">
        <v>0</v>
      </c>
      <c r="H285" s="16">
        <v>0</v>
      </c>
      <c r="I285" s="16">
        <v>0</v>
      </c>
      <c r="J285" s="16">
        <v>0</v>
      </c>
      <c r="K285" s="16">
        <v>0</v>
      </c>
      <c r="L285" s="16">
        <v>0</v>
      </c>
      <c r="M285" s="16">
        <v>0</v>
      </c>
      <c r="N285" s="16">
        <v>0</v>
      </c>
      <c r="O285" s="38">
        <v>0</v>
      </c>
      <c r="P285" s="37">
        <v>0</v>
      </c>
    </row>
    <row r="286" spans="1:16" s="10" customFormat="1" x14ac:dyDescent="0.2">
      <c r="A286" s="11"/>
      <c r="B286" s="11">
        <v>912</v>
      </c>
      <c r="C286" s="33" t="s">
        <v>306</v>
      </c>
      <c r="D286" s="11"/>
      <c r="E286" s="34">
        <v>1.8079867634283563E-3</v>
      </c>
      <c r="F286" s="37">
        <v>131508</v>
      </c>
      <c r="G286" s="37">
        <v>74020</v>
      </c>
      <c r="H286" s="16">
        <v>0</v>
      </c>
      <c r="I286" s="16">
        <v>0</v>
      </c>
      <c r="J286" s="16">
        <v>0</v>
      </c>
      <c r="K286" s="16">
        <v>0</v>
      </c>
      <c r="L286" s="16">
        <v>-135923</v>
      </c>
      <c r="M286" s="16">
        <v>0</v>
      </c>
      <c r="N286" s="16">
        <v>-206248</v>
      </c>
      <c r="O286" s="38">
        <v>129151</v>
      </c>
      <c r="P286" s="37">
        <v>-7492</v>
      </c>
    </row>
    <row r="287" spans="1:16" s="10" customFormat="1" x14ac:dyDescent="0.2">
      <c r="A287" s="11"/>
      <c r="B287" s="11">
        <v>913</v>
      </c>
      <c r="C287" s="33" t="s">
        <v>307</v>
      </c>
      <c r="D287" s="11"/>
      <c r="E287" s="34">
        <v>6.9298915164577803E-6</v>
      </c>
      <c r="F287" s="37">
        <v>504</v>
      </c>
      <c r="G287" s="37">
        <v>284</v>
      </c>
      <c r="H287" s="16">
        <v>0</v>
      </c>
      <c r="I287" s="16">
        <v>0</v>
      </c>
      <c r="J287" s="16">
        <v>0</v>
      </c>
      <c r="K287" s="16">
        <v>0</v>
      </c>
      <c r="L287" s="16">
        <v>-521</v>
      </c>
      <c r="M287" s="16">
        <v>0</v>
      </c>
      <c r="N287" s="16">
        <v>-791</v>
      </c>
      <c r="O287" s="38">
        <v>1818</v>
      </c>
      <c r="P287" s="37">
        <v>1294</v>
      </c>
    </row>
    <row r="288" spans="1:16" s="10" customFormat="1" x14ac:dyDescent="0.2">
      <c r="A288" s="11"/>
      <c r="B288" s="11">
        <v>916</v>
      </c>
      <c r="C288" s="33" t="s">
        <v>308</v>
      </c>
      <c r="D288" s="11"/>
      <c r="E288" s="34">
        <v>0</v>
      </c>
      <c r="F288" s="37">
        <v>0</v>
      </c>
      <c r="G288" s="37">
        <v>0</v>
      </c>
      <c r="H288" s="16">
        <v>0</v>
      </c>
      <c r="I288" s="16">
        <v>0</v>
      </c>
      <c r="J288" s="16">
        <v>0</v>
      </c>
      <c r="K288" s="16">
        <v>0</v>
      </c>
      <c r="L288" s="16">
        <v>0</v>
      </c>
      <c r="M288" s="16">
        <v>0</v>
      </c>
      <c r="N288" s="16">
        <v>0</v>
      </c>
      <c r="O288" s="38">
        <v>0</v>
      </c>
      <c r="P288" s="37">
        <v>0</v>
      </c>
    </row>
    <row r="289" spans="1:16" s="10" customFormat="1" x14ac:dyDescent="0.2">
      <c r="A289" s="11"/>
      <c r="B289" s="11">
        <v>920</v>
      </c>
      <c r="C289" s="33" t="s">
        <v>309</v>
      </c>
      <c r="D289" s="11"/>
      <c r="E289" s="34">
        <v>0</v>
      </c>
      <c r="F289" s="37">
        <v>0</v>
      </c>
      <c r="G289" s="37">
        <v>0</v>
      </c>
      <c r="H289" s="16">
        <v>0</v>
      </c>
      <c r="I289" s="16">
        <v>0</v>
      </c>
      <c r="J289" s="16">
        <v>0</v>
      </c>
      <c r="K289" s="16">
        <v>0</v>
      </c>
      <c r="L289" s="16">
        <v>0</v>
      </c>
      <c r="M289" s="16">
        <v>0</v>
      </c>
      <c r="N289" s="16">
        <v>0</v>
      </c>
      <c r="O289" s="38">
        <v>0</v>
      </c>
      <c r="P289" s="37">
        <v>0</v>
      </c>
    </row>
    <row r="290" spans="1:16" s="10" customFormat="1" x14ac:dyDescent="0.2">
      <c r="A290" s="11"/>
      <c r="B290" s="11">
        <v>922</v>
      </c>
      <c r="C290" s="33" t="s">
        <v>310</v>
      </c>
      <c r="D290" s="11"/>
      <c r="E290" s="34">
        <v>2.7945160069920883E-3</v>
      </c>
      <c r="F290" s="37">
        <v>203265</v>
      </c>
      <c r="G290" s="37">
        <v>114410</v>
      </c>
      <c r="H290" s="16">
        <v>0</v>
      </c>
      <c r="I290" s="16">
        <v>0</v>
      </c>
      <c r="J290" s="16">
        <v>0</v>
      </c>
      <c r="K290" s="16">
        <v>0</v>
      </c>
      <c r="L290" s="16">
        <v>-210090</v>
      </c>
      <c r="M290" s="16">
        <v>0</v>
      </c>
      <c r="N290" s="16">
        <v>-318787</v>
      </c>
      <c r="O290" s="38">
        <v>107226</v>
      </c>
      <c r="P290" s="37">
        <v>-103976</v>
      </c>
    </row>
    <row r="291" spans="1:16" s="10" customFormat="1" x14ac:dyDescent="0.2">
      <c r="A291" s="11"/>
      <c r="B291" s="11">
        <v>937</v>
      </c>
      <c r="C291" s="33" t="s">
        <v>311</v>
      </c>
      <c r="D291" s="11"/>
      <c r="E291" s="34">
        <v>3.8982774501428836E-4</v>
      </c>
      <c r="F291" s="37">
        <v>28355</v>
      </c>
      <c r="G291" s="37">
        <v>15960</v>
      </c>
      <c r="H291" s="16">
        <v>0</v>
      </c>
      <c r="I291" s="16">
        <v>0</v>
      </c>
      <c r="J291" s="16">
        <v>0</v>
      </c>
      <c r="K291" s="16">
        <v>0</v>
      </c>
      <c r="L291" s="16">
        <v>-29307</v>
      </c>
      <c r="M291" s="16">
        <v>0</v>
      </c>
      <c r="N291" s="16">
        <v>-44470</v>
      </c>
      <c r="O291" s="38">
        <v>6119</v>
      </c>
      <c r="P291" s="37">
        <v>-23343</v>
      </c>
    </row>
    <row r="292" spans="1:16" s="10" customFormat="1" x14ac:dyDescent="0.2">
      <c r="A292" s="11"/>
      <c r="B292" s="11">
        <v>938</v>
      </c>
      <c r="C292" s="33" t="s">
        <v>312</v>
      </c>
      <c r="D292" s="11"/>
      <c r="E292" s="34">
        <v>1.4122060758465962E-4</v>
      </c>
      <c r="F292" s="37">
        <v>10272</v>
      </c>
      <c r="G292" s="37">
        <v>5782</v>
      </c>
      <c r="H292" s="16">
        <v>0</v>
      </c>
      <c r="I292" s="16">
        <v>0</v>
      </c>
      <c r="J292" s="16">
        <v>0</v>
      </c>
      <c r="K292" s="16">
        <v>0</v>
      </c>
      <c r="L292" s="16">
        <v>-10617</v>
      </c>
      <c r="M292" s="16">
        <v>0</v>
      </c>
      <c r="N292" s="16">
        <v>-16110</v>
      </c>
      <c r="O292" s="38">
        <v>5418</v>
      </c>
      <c r="P292" s="37">
        <v>-5255</v>
      </c>
    </row>
    <row r="293" spans="1:16" s="10" customFormat="1" x14ac:dyDescent="0.2">
      <c r="A293" s="11"/>
      <c r="B293" s="11">
        <v>942</v>
      </c>
      <c r="C293" s="33" t="s">
        <v>313</v>
      </c>
      <c r="D293" s="11"/>
      <c r="E293" s="34">
        <v>3.4533094339864688E-4</v>
      </c>
      <c r="F293" s="37">
        <v>25118</v>
      </c>
      <c r="G293" s="37">
        <v>14138</v>
      </c>
      <c r="H293" s="16">
        <v>0</v>
      </c>
      <c r="I293" s="16">
        <v>0</v>
      </c>
      <c r="J293" s="16">
        <v>0</v>
      </c>
      <c r="K293" s="16">
        <v>0</v>
      </c>
      <c r="L293" s="16">
        <v>-25962</v>
      </c>
      <c r="M293" s="16">
        <v>0</v>
      </c>
      <c r="N293" s="16">
        <v>-39394</v>
      </c>
      <c r="O293" s="38">
        <v>-10408</v>
      </c>
      <c r="P293" s="37">
        <v>-36508</v>
      </c>
    </row>
    <row r="294" spans="1:16" s="10" customFormat="1" x14ac:dyDescent="0.2">
      <c r="A294" s="11"/>
      <c r="B294" s="11">
        <v>946</v>
      </c>
      <c r="C294" s="33" t="s">
        <v>314</v>
      </c>
      <c r="D294" s="11"/>
      <c r="E294" s="34">
        <v>0</v>
      </c>
      <c r="F294" s="37">
        <v>0</v>
      </c>
      <c r="G294" s="37">
        <v>0</v>
      </c>
      <c r="H294" s="16">
        <v>0</v>
      </c>
      <c r="I294" s="16">
        <v>0</v>
      </c>
      <c r="J294" s="16">
        <v>0</v>
      </c>
      <c r="K294" s="16">
        <v>0</v>
      </c>
      <c r="L294" s="16">
        <v>0</v>
      </c>
      <c r="M294" s="16">
        <v>0</v>
      </c>
      <c r="N294" s="16">
        <v>0</v>
      </c>
      <c r="O294" s="38">
        <v>0</v>
      </c>
      <c r="P294" s="37">
        <v>0</v>
      </c>
    </row>
    <row r="295" spans="1:16" s="10" customFormat="1" x14ac:dyDescent="0.2">
      <c r="A295" s="11"/>
      <c r="B295" s="11">
        <v>948</v>
      </c>
      <c r="C295" s="33" t="s">
        <v>315</v>
      </c>
      <c r="D295" s="11"/>
      <c r="E295" s="34">
        <v>2.2980400945775656E-4</v>
      </c>
      <c r="F295" s="37">
        <v>16715</v>
      </c>
      <c r="G295" s="37">
        <v>9408</v>
      </c>
      <c r="H295" s="16">
        <v>0</v>
      </c>
      <c r="I295" s="16">
        <v>0</v>
      </c>
      <c r="J295" s="16">
        <v>0</v>
      </c>
      <c r="K295" s="16">
        <v>0</v>
      </c>
      <c r="L295" s="16">
        <v>-17276</v>
      </c>
      <c r="M295" s="16">
        <v>0</v>
      </c>
      <c r="N295" s="16">
        <v>-26215</v>
      </c>
      <c r="O295" s="38">
        <v>-8445</v>
      </c>
      <c r="P295" s="37">
        <v>-25813</v>
      </c>
    </row>
    <row r="296" spans="1:16" s="10" customFormat="1" x14ac:dyDescent="0.2">
      <c r="A296" s="11"/>
      <c r="B296" s="11">
        <v>957</v>
      </c>
      <c r="C296" s="33" t="s">
        <v>316</v>
      </c>
      <c r="D296" s="11"/>
      <c r="E296" s="34">
        <v>7.3512269115089029E-5</v>
      </c>
      <c r="F296" s="37">
        <v>5347</v>
      </c>
      <c r="G296" s="37">
        <v>3010</v>
      </c>
      <c r="H296" s="16">
        <v>0</v>
      </c>
      <c r="I296" s="16">
        <v>0</v>
      </c>
      <c r="J296" s="16">
        <v>0</v>
      </c>
      <c r="K296" s="16">
        <v>0</v>
      </c>
      <c r="L296" s="16">
        <v>-5527</v>
      </c>
      <c r="M296" s="16">
        <v>0</v>
      </c>
      <c r="N296" s="16">
        <v>-8386</v>
      </c>
      <c r="O296" s="38">
        <v>1491</v>
      </c>
      <c r="P296" s="37">
        <v>-4065</v>
      </c>
    </row>
    <row r="297" spans="1:16" s="10" customFormat="1" x14ac:dyDescent="0.2">
      <c r="A297" s="11"/>
      <c r="B297" s="11">
        <v>960</v>
      </c>
      <c r="C297" s="33" t="s">
        <v>317</v>
      </c>
      <c r="D297" s="11"/>
      <c r="E297" s="34">
        <v>7.8624717471093822E-4</v>
      </c>
      <c r="F297" s="37">
        <v>57189</v>
      </c>
      <c r="G297" s="37">
        <v>32190</v>
      </c>
      <c r="H297" s="16">
        <v>0</v>
      </c>
      <c r="I297" s="16">
        <v>0</v>
      </c>
      <c r="J297" s="16">
        <v>0</v>
      </c>
      <c r="K297" s="16">
        <v>0</v>
      </c>
      <c r="L297" s="16">
        <v>-59109</v>
      </c>
      <c r="M297" s="16">
        <v>0</v>
      </c>
      <c r="N297" s="16">
        <v>-89692</v>
      </c>
      <c r="O297" s="38">
        <v>2302</v>
      </c>
      <c r="P297" s="37">
        <v>-57120</v>
      </c>
    </row>
    <row r="298" spans="1:16" s="10" customFormat="1" x14ac:dyDescent="0.2">
      <c r="A298" s="11"/>
      <c r="B298" s="11">
        <v>961</v>
      </c>
      <c r="C298" s="33" t="s">
        <v>318</v>
      </c>
      <c r="D298" s="11"/>
      <c r="E298" s="34">
        <v>8.072946901140286E-4</v>
      </c>
      <c r="F298" s="37">
        <v>58720</v>
      </c>
      <c r="G298" s="37">
        <v>33051</v>
      </c>
      <c r="H298" s="16">
        <v>0</v>
      </c>
      <c r="I298" s="16">
        <v>0</v>
      </c>
      <c r="J298" s="16">
        <v>0</v>
      </c>
      <c r="K298" s="16">
        <v>0</v>
      </c>
      <c r="L298" s="16">
        <v>-60692</v>
      </c>
      <c r="M298" s="16">
        <v>0</v>
      </c>
      <c r="N298" s="16">
        <v>-92093</v>
      </c>
      <c r="O298" s="38">
        <v>-24744</v>
      </c>
      <c r="P298" s="37">
        <v>-85758</v>
      </c>
    </row>
    <row r="299" spans="1:16" s="10" customFormat="1" x14ac:dyDescent="0.2">
      <c r="A299" s="11"/>
      <c r="B299" s="11">
        <v>962</v>
      </c>
      <c r="C299" s="33" t="s">
        <v>319</v>
      </c>
      <c r="D299" s="11"/>
      <c r="E299" s="34">
        <v>0</v>
      </c>
      <c r="F299" s="37">
        <v>0</v>
      </c>
      <c r="G299" s="37">
        <v>0</v>
      </c>
      <c r="H299" s="16">
        <v>0</v>
      </c>
      <c r="I299" s="16">
        <v>0</v>
      </c>
      <c r="J299" s="16">
        <v>0</v>
      </c>
      <c r="K299" s="16">
        <v>0</v>
      </c>
      <c r="L299" s="16">
        <v>0</v>
      </c>
      <c r="M299" s="16">
        <v>0</v>
      </c>
      <c r="N299" s="16">
        <v>0</v>
      </c>
      <c r="O299" s="38">
        <v>0</v>
      </c>
      <c r="P299" s="37">
        <v>0</v>
      </c>
    </row>
    <row r="300" spans="1:16" s="10" customFormat="1" x14ac:dyDescent="0.2">
      <c r="A300" s="11"/>
      <c r="B300" s="11">
        <v>963</v>
      </c>
      <c r="C300" s="33" t="s">
        <v>320</v>
      </c>
      <c r="D300" s="11"/>
      <c r="E300" s="34">
        <v>0</v>
      </c>
      <c r="F300" s="37">
        <v>0</v>
      </c>
      <c r="G300" s="37">
        <v>0</v>
      </c>
      <c r="H300" s="16">
        <v>0</v>
      </c>
      <c r="I300" s="16">
        <v>0</v>
      </c>
      <c r="J300" s="16">
        <v>0</v>
      </c>
      <c r="K300" s="16">
        <v>0</v>
      </c>
      <c r="L300" s="16">
        <v>0</v>
      </c>
      <c r="M300" s="16">
        <v>0</v>
      </c>
      <c r="N300" s="16">
        <v>0</v>
      </c>
      <c r="O300" s="38">
        <v>0</v>
      </c>
      <c r="P300" s="37">
        <v>0</v>
      </c>
    </row>
    <row r="301" spans="1:16" s="10" customFormat="1" x14ac:dyDescent="0.2">
      <c r="A301" s="11"/>
      <c r="B301" s="11">
        <v>964</v>
      </c>
      <c r="C301" s="33" t="s">
        <v>321</v>
      </c>
      <c r="D301" s="11"/>
      <c r="E301" s="34">
        <v>0</v>
      </c>
      <c r="F301" s="37">
        <v>0</v>
      </c>
      <c r="G301" s="37">
        <v>0</v>
      </c>
      <c r="H301" s="16">
        <v>0</v>
      </c>
      <c r="I301" s="16">
        <v>0</v>
      </c>
      <c r="J301" s="16">
        <v>0</v>
      </c>
      <c r="K301" s="16">
        <v>0</v>
      </c>
      <c r="L301" s="16">
        <v>0</v>
      </c>
      <c r="M301" s="16">
        <v>0</v>
      </c>
      <c r="N301" s="16">
        <v>0</v>
      </c>
      <c r="O301" s="38">
        <v>0</v>
      </c>
      <c r="P301" s="37">
        <v>0</v>
      </c>
    </row>
    <row r="302" spans="1:16" s="10" customFormat="1" x14ac:dyDescent="0.2">
      <c r="A302" s="11"/>
      <c r="B302" s="11">
        <v>968</v>
      </c>
      <c r="C302" s="33" t="s">
        <v>322</v>
      </c>
      <c r="D302" s="11"/>
      <c r="E302" s="34">
        <v>0</v>
      </c>
      <c r="F302" s="37">
        <v>0</v>
      </c>
      <c r="G302" s="37">
        <v>0</v>
      </c>
      <c r="H302" s="16">
        <v>0</v>
      </c>
      <c r="I302" s="16">
        <v>0</v>
      </c>
      <c r="J302" s="16">
        <v>0</v>
      </c>
      <c r="K302" s="16">
        <v>0</v>
      </c>
      <c r="L302" s="16">
        <v>0</v>
      </c>
      <c r="M302" s="16">
        <v>0</v>
      </c>
      <c r="N302" s="16">
        <v>0</v>
      </c>
      <c r="O302" s="38">
        <v>0</v>
      </c>
      <c r="P302" s="37">
        <v>0</v>
      </c>
    </row>
    <row r="303" spans="1:16" s="10" customFormat="1" x14ac:dyDescent="0.2">
      <c r="A303" s="11"/>
      <c r="B303" s="11">
        <v>972</v>
      </c>
      <c r="C303" s="33" t="s">
        <v>323</v>
      </c>
      <c r="D303" s="11"/>
      <c r="E303" s="34">
        <v>0</v>
      </c>
      <c r="F303" s="37">
        <v>0</v>
      </c>
      <c r="G303" s="37">
        <v>0</v>
      </c>
      <c r="H303" s="16">
        <v>0</v>
      </c>
      <c r="I303" s="16">
        <v>0</v>
      </c>
      <c r="J303" s="16">
        <v>0</v>
      </c>
      <c r="K303" s="16">
        <v>0</v>
      </c>
      <c r="L303" s="16">
        <v>0</v>
      </c>
      <c r="M303" s="16">
        <v>0</v>
      </c>
      <c r="N303" s="16">
        <v>0</v>
      </c>
      <c r="O303" s="38">
        <v>0</v>
      </c>
      <c r="P303" s="37">
        <v>0</v>
      </c>
    </row>
    <row r="304" spans="1:16" s="10" customFormat="1" ht="25.5" x14ac:dyDescent="0.2">
      <c r="A304" s="11"/>
      <c r="B304" s="11">
        <v>980</v>
      </c>
      <c r="C304" s="33" t="s">
        <v>324</v>
      </c>
      <c r="D304" s="11"/>
      <c r="E304" s="34">
        <v>0</v>
      </c>
      <c r="F304" s="37">
        <v>0</v>
      </c>
      <c r="G304" s="37">
        <v>0</v>
      </c>
      <c r="H304" s="16">
        <v>0</v>
      </c>
      <c r="I304" s="16">
        <v>0</v>
      </c>
      <c r="J304" s="16">
        <v>0</v>
      </c>
      <c r="K304" s="16">
        <v>0</v>
      </c>
      <c r="L304" s="16">
        <v>0</v>
      </c>
      <c r="M304" s="16">
        <v>0</v>
      </c>
      <c r="N304" s="16">
        <v>0</v>
      </c>
      <c r="O304" s="38">
        <v>0</v>
      </c>
      <c r="P304" s="37">
        <v>0</v>
      </c>
    </row>
    <row r="305" spans="1:18" s="10" customFormat="1" x14ac:dyDescent="0.2">
      <c r="A305" s="11"/>
      <c r="B305" s="11">
        <v>986</v>
      </c>
      <c r="C305" s="33" t="s">
        <v>325</v>
      </c>
      <c r="D305" s="11"/>
      <c r="E305" s="34">
        <v>0</v>
      </c>
      <c r="F305" s="37">
        <v>0</v>
      </c>
      <c r="G305" s="37">
        <v>0</v>
      </c>
      <c r="H305" s="16">
        <v>0</v>
      </c>
      <c r="I305" s="16">
        <v>0</v>
      </c>
      <c r="J305" s="16">
        <v>0</v>
      </c>
      <c r="K305" s="16">
        <v>0</v>
      </c>
      <c r="L305" s="16">
        <v>0</v>
      </c>
      <c r="M305" s="16">
        <v>0</v>
      </c>
      <c r="N305" s="16">
        <v>0</v>
      </c>
      <c r="O305" s="38">
        <v>0</v>
      </c>
      <c r="P305" s="37">
        <v>0</v>
      </c>
    </row>
    <row r="306" spans="1:18" s="10" customFormat="1" x14ac:dyDescent="0.2">
      <c r="A306" s="11"/>
      <c r="B306" s="11">
        <v>989</v>
      </c>
      <c r="C306" s="33" t="s">
        <v>326</v>
      </c>
      <c r="D306" s="11"/>
      <c r="E306" s="34">
        <v>0</v>
      </c>
      <c r="F306" s="37">
        <v>0</v>
      </c>
      <c r="G306" s="37">
        <v>0</v>
      </c>
      <c r="H306" s="16">
        <v>0</v>
      </c>
      <c r="I306" s="16">
        <v>0</v>
      </c>
      <c r="J306" s="16">
        <v>0</v>
      </c>
      <c r="K306" s="16">
        <v>0</v>
      </c>
      <c r="L306" s="16">
        <v>0</v>
      </c>
      <c r="M306" s="16">
        <v>0</v>
      </c>
      <c r="N306" s="16">
        <v>0</v>
      </c>
      <c r="O306" s="38">
        <v>0</v>
      </c>
      <c r="P306" s="37">
        <v>0</v>
      </c>
    </row>
    <row r="307" spans="1:18" s="10" customFormat="1" x14ac:dyDescent="0.2">
      <c r="A307" s="11"/>
      <c r="B307" s="11">
        <v>992</v>
      </c>
      <c r="C307" s="33" t="s">
        <v>327</v>
      </c>
      <c r="D307" s="11"/>
      <c r="E307" s="34">
        <v>0</v>
      </c>
      <c r="F307" s="37">
        <v>0</v>
      </c>
      <c r="G307" s="37">
        <v>0</v>
      </c>
      <c r="H307" s="16">
        <v>0</v>
      </c>
      <c r="I307" s="16">
        <v>0</v>
      </c>
      <c r="J307" s="16">
        <v>0</v>
      </c>
      <c r="K307" s="16">
        <v>0</v>
      </c>
      <c r="L307" s="16">
        <v>0</v>
      </c>
      <c r="M307" s="16">
        <v>0</v>
      </c>
      <c r="N307" s="16">
        <v>0</v>
      </c>
      <c r="O307" s="38">
        <v>0</v>
      </c>
      <c r="P307" s="37">
        <v>0</v>
      </c>
    </row>
    <row r="308" spans="1:18" s="10" customFormat="1" x14ac:dyDescent="0.2">
      <c r="A308" s="11"/>
      <c r="B308" s="11">
        <v>993</v>
      </c>
      <c r="C308" s="33" t="s">
        <v>328</v>
      </c>
      <c r="D308" s="11"/>
      <c r="E308" s="34">
        <v>0</v>
      </c>
      <c r="F308" s="37">
        <v>0</v>
      </c>
      <c r="G308" s="37">
        <v>0</v>
      </c>
      <c r="H308" s="16">
        <v>0</v>
      </c>
      <c r="I308" s="16">
        <v>0</v>
      </c>
      <c r="J308" s="16">
        <v>0</v>
      </c>
      <c r="K308" s="16">
        <v>0</v>
      </c>
      <c r="L308" s="16">
        <v>0</v>
      </c>
      <c r="M308" s="16">
        <v>0</v>
      </c>
      <c r="N308" s="16">
        <v>0</v>
      </c>
      <c r="O308" s="38">
        <v>0</v>
      </c>
      <c r="P308" s="37">
        <v>0</v>
      </c>
    </row>
    <row r="309" spans="1:18" s="10" customFormat="1" x14ac:dyDescent="0.2">
      <c r="A309" s="11"/>
      <c r="B309" s="11">
        <v>995</v>
      </c>
      <c r="C309" s="33" t="s">
        <v>329</v>
      </c>
      <c r="D309" s="11"/>
      <c r="E309" s="34">
        <v>0</v>
      </c>
      <c r="F309" s="37">
        <v>0</v>
      </c>
      <c r="G309" s="37">
        <v>0</v>
      </c>
      <c r="H309" s="16">
        <v>0</v>
      </c>
      <c r="I309" s="16">
        <v>0</v>
      </c>
      <c r="J309" s="16">
        <v>0</v>
      </c>
      <c r="K309" s="16">
        <v>0</v>
      </c>
      <c r="L309" s="16">
        <v>0</v>
      </c>
      <c r="M309" s="16">
        <v>0</v>
      </c>
      <c r="N309" s="16">
        <v>0</v>
      </c>
      <c r="O309" s="38">
        <v>0</v>
      </c>
      <c r="P309" s="37">
        <v>0</v>
      </c>
    </row>
    <row r="310" spans="1:18" s="10" customFormat="1" x14ac:dyDescent="0.2">
      <c r="A310" s="11"/>
      <c r="B310" s="11">
        <v>999</v>
      </c>
      <c r="C310" s="33" t="s">
        <v>330</v>
      </c>
      <c r="D310" s="11"/>
      <c r="E310" s="43">
        <v>1.1734723176793804E-2</v>
      </c>
      <c r="F310" s="44">
        <v>853552</v>
      </c>
      <c r="G310" s="44">
        <v>480429</v>
      </c>
      <c r="H310" s="45">
        <v>0</v>
      </c>
      <c r="I310" s="45">
        <v>0</v>
      </c>
      <c r="J310" s="45">
        <v>0</v>
      </c>
      <c r="K310" s="45">
        <v>0</v>
      </c>
      <c r="L310" s="45">
        <v>-882208</v>
      </c>
      <c r="M310" s="45">
        <v>0</v>
      </c>
      <c r="N310" s="45">
        <v>-1338648</v>
      </c>
      <c r="O310" s="46">
        <v>221988</v>
      </c>
      <c r="P310" s="44">
        <v>-664887</v>
      </c>
    </row>
    <row r="311" spans="1:18" x14ac:dyDescent="0.2">
      <c r="A311" s="30"/>
      <c r="B311" s="11"/>
      <c r="C311" s="33"/>
      <c r="D311" s="11"/>
      <c r="E311" s="34"/>
      <c r="F311" s="37"/>
      <c r="G311" s="37"/>
      <c r="H311" s="37"/>
      <c r="I311" s="37"/>
      <c r="J311" s="37"/>
      <c r="K311" s="37"/>
      <c r="L311" s="37"/>
      <c r="M311" s="37"/>
      <c r="N311" s="37"/>
      <c r="O311" s="37"/>
      <c r="P311" s="37"/>
      <c r="R311" s="47"/>
    </row>
    <row r="313" spans="1:18" s="53" customFormat="1" ht="15" x14ac:dyDescent="0.35">
      <c r="A313" s="48"/>
      <c r="B313" s="49" t="s">
        <v>331</v>
      </c>
      <c r="C313" s="12"/>
      <c r="D313" s="50"/>
      <c r="E313" s="51">
        <v>1</v>
      </c>
      <c r="F313" s="52">
        <v>72737262</v>
      </c>
      <c r="G313" s="52">
        <v>40940769</v>
      </c>
      <c r="H313" s="52">
        <v>0</v>
      </c>
      <c r="I313" s="52">
        <v>0</v>
      </c>
      <c r="J313" s="52">
        <v>0</v>
      </c>
      <c r="K313" s="52">
        <v>0</v>
      </c>
      <c r="L313" s="52">
        <v>-75179241</v>
      </c>
      <c r="M313" s="52">
        <v>0</v>
      </c>
      <c r="N313" s="52">
        <v>-114075845</v>
      </c>
      <c r="O313" s="52">
        <v>0</v>
      </c>
      <c r="P313" s="52">
        <v>-75577055</v>
      </c>
    </row>
  </sheetData>
  <sheetProtection algorithmName="SHA-512" hashValue="8UyXYJyDAnuEIgeyXnGVvR83eGfitl3LfJQ2tlEpT8t64wJk8+lLBS2l/bBcT7jh9SRsDEW3JpAMNVV4GFY8hg==" saltValue="3CC4HbgckVKin1ZO37mJIw==" spinCount="100000" sheet="1" objects="1" scenarios="1"/>
  <mergeCells count="1">
    <mergeCell ref="E2:P2"/>
  </mergeCells>
  <printOptions horizontalCentered="1"/>
  <pageMargins left="0" right="0" top="0.25" bottom="0.5" header="0.3" footer="0.3"/>
  <pageSetup fitToHeight="0" pageOrder="overThenDown" orientation="landscape" r:id="rId1"/>
  <headerFooter scaleWithDoc="0">
    <oddFooter>&amp;L&amp;Z&amp;F&amp;R&amp;D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H313"/>
  <sheetViews>
    <sheetView showGridLines="0" showRowColHeaders="0" zoomScaleNormal="100" zoomScaleSheetLayoutView="70" workbookViewId="0">
      <pane xSplit="7" ySplit="4" topLeftCell="J5" activePane="bottomRight" state="frozen"/>
      <selection activeCell="G10" sqref="G10"/>
      <selection pane="topRight" activeCell="G10" sqref="G10"/>
      <selection pane="bottomLeft" activeCell="G10" sqref="G10"/>
      <selection pane="bottomRight" activeCell="G10" sqref="G10"/>
    </sheetView>
  </sheetViews>
  <sheetFormatPr defaultColWidth="9.140625" defaultRowHeight="12.75" x14ac:dyDescent="0.2"/>
  <cols>
    <col min="1" max="1" width="11.7109375" style="2" bestFit="1" customWidth="1"/>
    <col min="2" max="2" width="39.28515625" style="13" customWidth="1"/>
    <col min="3" max="3" width="1.5703125" style="2" customWidth="1"/>
    <col min="4" max="4" width="16.28515625" style="2" customWidth="1"/>
    <col min="5" max="5" width="1.5703125" style="2" customWidth="1"/>
    <col min="6" max="6" width="11.7109375" style="2" customWidth="1"/>
    <col min="7" max="7" width="1.28515625" style="2" customWidth="1"/>
    <col min="8" max="8" width="15.140625" style="2" bestFit="1" customWidth="1"/>
    <col min="9" max="9" width="1.28515625" style="29" hidden="1" customWidth="1"/>
    <col min="10" max="10" width="13.5703125" style="2" bestFit="1" customWidth="1"/>
    <col min="11" max="11" width="12.7109375" style="2" customWidth="1"/>
    <col min="12" max="12" width="11.5703125" style="2" customWidth="1"/>
    <col min="13" max="13" width="14.5703125" style="2" bestFit="1" customWidth="1"/>
    <col min="14" max="14" width="14" style="2" bestFit="1" customWidth="1"/>
    <col min="15" max="15" width="12.42578125" style="2" customWidth="1"/>
    <col min="16" max="16" width="13.28515625" style="2" bestFit="1" customWidth="1"/>
    <col min="17" max="17" width="14.42578125" style="2" customWidth="1"/>
    <col min="18" max="19" width="15" style="2" bestFit="1" customWidth="1"/>
    <col min="20" max="21" width="1.42578125" style="29" hidden="1" customWidth="1"/>
    <col min="22" max="22" width="13.85546875" style="2" hidden="1" customWidth="1"/>
    <col min="23" max="23" width="12.140625" style="2" hidden="1" customWidth="1"/>
    <col min="24" max="24" width="10.42578125" style="2" hidden="1" customWidth="1"/>
    <col min="25" max="26" width="13.5703125" style="2" hidden="1" customWidth="1"/>
    <col min="27" max="28" width="12.140625" style="2" hidden="1" customWidth="1"/>
    <col min="29" max="30" width="13" style="2" hidden="1" customWidth="1"/>
    <col min="31" max="31" width="16" style="2" hidden="1" customWidth="1"/>
    <col min="32" max="32" width="12.140625" style="2" hidden="1" customWidth="1"/>
    <col min="33" max="33" width="15" style="2" hidden="1" customWidth="1"/>
    <col min="34" max="34" width="12.140625" style="2" hidden="1" customWidth="1"/>
    <col min="35" max="35" width="0" style="2" hidden="1" customWidth="1"/>
    <col min="36" max="16384" width="9.140625" style="2"/>
  </cols>
  <sheetData>
    <row r="1" spans="1:34" ht="15.75" x14ac:dyDescent="0.25">
      <c r="A1" s="1" t="s">
        <v>346</v>
      </c>
      <c r="H1" s="3" t="s">
        <v>1</v>
      </c>
      <c r="I1" s="55"/>
      <c r="J1" s="3" t="s">
        <v>2</v>
      </c>
      <c r="K1" s="3" t="s">
        <v>3</v>
      </c>
      <c r="L1" s="3" t="s">
        <v>4</v>
      </c>
      <c r="M1" s="3" t="s">
        <v>5</v>
      </c>
      <c r="N1" s="3" t="s">
        <v>6</v>
      </c>
      <c r="O1" s="3" t="s">
        <v>7</v>
      </c>
      <c r="P1" s="3" t="s">
        <v>8</v>
      </c>
      <c r="Q1" s="3" t="s">
        <v>9</v>
      </c>
      <c r="R1" s="3" t="s">
        <v>10</v>
      </c>
      <c r="S1" s="3" t="s">
        <v>11</v>
      </c>
    </row>
    <row r="2" spans="1:34" x14ac:dyDescent="0.2">
      <c r="J2" s="159" t="s">
        <v>347</v>
      </c>
      <c r="K2" s="159"/>
      <c r="L2" s="159"/>
      <c r="M2" s="159"/>
      <c r="N2" s="159"/>
      <c r="O2" s="159"/>
      <c r="P2" s="159"/>
      <c r="Q2" s="159"/>
      <c r="R2" s="159"/>
      <c r="S2" s="159"/>
      <c r="T2" s="30"/>
      <c r="U2" s="30"/>
      <c r="V2" s="159" t="s">
        <v>348</v>
      </c>
      <c r="W2" s="159"/>
      <c r="X2" s="159"/>
      <c r="Y2" s="159"/>
      <c r="Z2" s="159"/>
      <c r="AA2" s="159"/>
      <c r="AB2" s="159"/>
      <c r="AC2" s="159"/>
      <c r="AD2" s="159"/>
      <c r="AE2" s="159"/>
      <c r="AF2" s="159"/>
      <c r="AG2" s="159"/>
      <c r="AH2" s="159"/>
    </row>
    <row r="3" spans="1:34" s="10" customFormat="1" ht="64.5" x14ac:dyDescent="0.25">
      <c r="A3" s="56" t="s">
        <v>18</v>
      </c>
      <c r="B3" s="31" t="s">
        <v>13</v>
      </c>
      <c r="C3" s="32"/>
      <c r="D3" s="57"/>
      <c r="E3" s="57"/>
      <c r="F3" s="57"/>
      <c r="G3" s="32"/>
      <c r="H3" s="58" t="s">
        <v>349</v>
      </c>
      <c r="I3" s="59"/>
      <c r="J3" s="58" t="s">
        <v>335</v>
      </c>
      <c r="K3" s="58" t="s">
        <v>350</v>
      </c>
      <c r="L3" s="58" t="s">
        <v>351</v>
      </c>
      <c r="M3" s="58" t="s">
        <v>352</v>
      </c>
      <c r="N3" s="58" t="s">
        <v>353</v>
      </c>
      <c r="O3" s="58" t="s">
        <v>354</v>
      </c>
      <c r="P3" s="58" t="s">
        <v>355</v>
      </c>
      <c r="Q3" s="60" t="s">
        <v>356</v>
      </c>
      <c r="R3" s="60" t="s">
        <v>357</v>
      </c>
      <c r="S3" s="60" t="s">
        <v>358</v>
      </c>
      <c r="T3" s="11"/>
      <c r="U3" s="11"/>
      <c r="V3" s="58" t="s">
        <v>359</v>
      </c>
      <c r="W3" s="58" t="s">
        <v>360</v>
      </c>
      <c r="X3" s="58" t="s">
        <v>361</v>
      </c>
      <c r="Y3" s="58" t="s">
        <v>355</v>
      </c>
      <c r="Z3" s="58" t="s">
        <v>362</v>
      </c>
      <c r="AA3" s="58" t="s">
        <v>363</v>
      </c>
      <c r="AB3" s="60" t="s">
        <v>364</v>
      </c>
      <c r="AC3" s="60" t="s">
        <v>365</v>
      </c>
      <c r="AD3" s="60" t="s">
        <v>366</v>
      </c>
      <c r="AE3" s="60" t="s">
        <v>367</v>
      </c>
      <c r="AF3" s="61" t="s">
        <v>368</v>
      </c>
      <c r="AG3" s="61" t="s">
        <v>369</v>
      </c>
      <c r="AH3" s="61" t="s">
        <v>370</v>
      </c>
    </row>
    <row r="4" spans="1:34" s="10" customFormat="1" ht="15" x14ac:dyDescent="0.25">
      <c r="A4" s="11"/>
      <c r="B4" s="33"/>
      <c r="C4" s="11"/>
      <c r="D4"/>
      <c r="E4"/>
      <c r="F4"/>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4" s="10" customFormat="1" ht="15" x14ac:dyDescent="0.25">
      <c r="A5" s="62">
        <v>5</v>
      </c>
      <c r="B5" s="63" t="s">
        <v>25</v>
      </c>
      <c r="C5" s="64"/>
      <c r="D5"/>
      <c r="E5"/>
      <c r="F5"/>
      <c r="G5" s="64"/>
      <c r="H5" s="14">
        <v>0</v>
      </c>
      <c r="I5" s="14"/>
      <c r="J5" s="14">
        <v>0</v>
      </c>
      <c r="K5" s="14">
        <v>0</v>
      </c>
      <c r="L5" s="14">
        <v>0</v>
      </c>
      <c r="M5" s="14">
        <v>0</v>
      </c>
      <c r="N5" s="14">
        <v>0</v>
      </c>
      <c r="O5" s="14">
        <v>0</v>
      </c>
      <c r="P5" s="14">
        <v>0</v>
      </c>
      <c r="Q5" s="14">
        <v>0</v>
      </c>
      <c r="R5" s="14">
        <v>0</v>
      </c>
      <c r="S5" s="14">
        <v>0</v>
      </c>
      <c r="T5" s="30"/>
      <c r="U5" s="30"/>
      <c r="V5" s="14">
        <v>0</v>
      </c>
      <c r="W5" s="14">
        <v>0</v>
      </c>
      <c r="X5" s="14">
        <v>0</v>
      </c>
      <c r="Y5" s="14">
        <v>0</v>
      </c>
      <c r="Z5" s="14">
        <v>0</v>
      </c>
      <c r="AA5" s="14">
        <v>0</v>
      </c>
      <c r="AB5" s="14">
        <v>0</v>
      </c>
      <c r="AC5" s="14">
        <v>0</v>
      </c>
      <c r="AD5" s="14">
        <v>0</v>
      </c>
      <c r="AE5" s="14">
        <v>0</v>
      </c>
      <c r="AF5" s="65">
        <v>0</v>
      </c>
      <c r="AG5" s="66">
        <v>0</v>
      </c>
      <c r="AH5" s="67">
        <v>0</v>
      </c>
    </row>
    <row r="6" spans="1:34" s="10" customFormat="1" ht="15" x14ac:dyDescent="0.25">
      <c r="A6" s="62">
        <v>6</v>
      </c>
      <c r="B6" s="63" t="s">
        <v>26</v>
      </c>
      <c r="C6" s="64"/>
      <c r="D6"/>
      <c r="E6"/>
      <c r="F6"/>
      <c r="G6" s="64"/>
      <c r="H6" s="16">
        <v>0</v>
      </c>
      <c r="I6" s="16"/>
      <c r="J6" s="16">
        <v>0</v>
      </c>
      <c r="K6" s="16">
        <v>0</v>
      </c>
      <c r="L6" s="16">
        <v>0</v>
      </c>
      <c r="M6" s="16">
        <v>0</v>
      </c>
      <c r="N6" s="16">
        <v>0</v>
      </c>
      <c r="O6" s="16">
        <v>0</v>
      </c>
      <c r="P6" s="16">
        <v>0</v>
      </c>
      <c r="Q6" s="16">
        <v>0</v>
      </c>
      <c r="R6" s="16">
        <v>0</v>
      </c>
      <c r="S6" s="16">
        <v>0</v>
      </c>
      <c r="T6" s="30"/>
      <c r="U6" s="30"/>
      <c r="V6" s="16">
        <v>0</v>
      </c>
      <c r="W6" s="16">
        <v>0</v>
      </c>
      <c r="X6" s="16">
        <v>0</v>
      </c>
      <c r="Y6" s="16">
        <v>0</v>
      </c>
      <c r="Z6" s="16">
        <v>0</v>
      </c>
      <c r="AA6" s="16">
        <v>0</v>
      </c>
      <c r="AB6" s="16">
        <v>0</v>
      </c>
      <c r="AC6" s="16">
        <v>0</v>
      </c>
      <c r="AD6" s="16">
        <v>0</v>
      </c>
      <c r="AE6" s="16">
        <v>0</v>
      </c>
      <c r="AF6" s="65">
        <v>0</v>
      </c>
      <c r="AG6" s="68">
        <v>0</v>
      </c>
      <c r="AH6" s="67">
        <v>0</v>
      </c>
    </row>
    <row r="7" spans="1:34" s="10" customFormat="1" ht="15" x14ac:dyDescent="0.25">
      <c r="A7" s="62">
        <v>7</v>
      </c>
      <c r="B7" s="63" t="s">
        <v>27</v>
      </c>
      <c r="C7" s="64"/>
      <c r="D7"/>
      <c r="E7"/>
      <c r="F7"/>
      <c r="G7" s="64"/>
      <c r="H7" s="16">
        <v>0</v>
      </c>
      <c r="I7" s="16"/>
      <c r="J7" s="16">
        <v>0</v>
      </c>
      <c r="K7" s="16">
        <v>0</v>
      </c>
      <c r="L7" s="16">
        <v>0</v>
      </c>
      <c r="M7" s="16">
        <v>0</v>
      </c>
      <c r="N7" s="16">
        <v>0</v>
      </c>
      <c r="O7" s="16">
        <v>0</v>
      </c>
      <c r="P7" s="16">
        <v>0</v>
      </c>
      <c r="Q7" s="16">
        <v>0</v>
      </c>
      <c r="R7" s="16">
        <v>0</v>
      </c>
      <c r="S7" s="16">
        <v>0</v>
      </c>
      <c r="T7" s="30"/>
      <c r="U7" s="30"/>
      <c r="V7" s="16">
        <v>0</v>
      </c>
      <c r="W7" s="16">
        <v>0</v>
      </c>
      <c r="X7" s="16">
        <v>0</v>
      </c>
      <c r="Y7" s="16">
        <v>0</v>
      </c>
      <c r="Z7" s="16">
        <v>0</v>
      </c>
      <c r="AA7" s="16">
        <v>0</v>
      </c>
      <c r="AB7" s="16">
        <v>0</v>
      </c>
      <c r="AC7" s="16">
        <v>0</v>
      </c>
      <c r="AD7" s="16">
        <v>0</v>
      </c>
      <c r="AE7" s="16">
        <v>0</v>
      </c>
      <c r="AF7" s="65">
        <v>0</v>
      </c>
      <c r="AG7" s="68">
        <v>0</v>
      </c>
      <c r="AH7" s="67">
        <v>0</v>
      </c>
    </row>
    <row r="8" spans="1:34" s="10" customFormat="1" ht="15" x14ac:dyDescent="0.25">
      <c r="A8" s="62">
        <v>47</v>
      </c>
      <c r="B8" s="63" t="s">
        <v>28</v>
      </c>
      <c r="C8" s="64"/>
      <c r="D8"/>
      <c r="E8"/>
      <c r="F8"/>
      <c r="G8" s="64"/>
      <c r="H8" s="16">
        <v>0</v>
      </c>
      <c r="I8" s="16"/>
      <c r="J8" s="16">
        <v>0</v>
      </c>
      <c r="K8" s="16">
        <v>0</v>
      </c>
      <c r="L8" s="16">
        <v>0</v>
      </c>
      <c r="M8" s="16">
        <v>0</v>
      </c>
      <c r="N8" s="16">
        <v>0</v>
      </c>
      <c r="O8" s="16">
        <v>0</v>
      </c>
      <c r="P8" s="16">
        <v>0</v>
      </c>
      <c r="Q8" s="16">
        <v>0</v>
      </c>
      <c r="R8" s="16">
        <v>0</v>
      </c>
      <c r="S8" s="16">
        <v>0</v>
      </c>
      <c r="T8" s="30"/>
      <c r="U8" s="30"/>
      <c r="V8" s="16">
        <v>0</v>
      </c>
      <c r="W8" s="16">
        <v>0</v>
      </c>
      <c r="X8" s="16">
        <v>0</v>
      </c>
      <c r="Y8" s="16">
        <v>0</v>
      </c>
      <c r="Z8" s="16">
        <v>0</v>
      </c>
      <c r="AA8" s="16">
        <v>0</v>
      </c>
      <c r="AB8" s="16">
        <v>0</v>
      </c>
      <c r="AC8" s="16">
        <v>0</v>
      </c>
      <c r="AD8" s="16">
        <v>0</v>
      </c>
      <c r="AE8" s="16">
        <v>0</v>
      </c>
      <c r="AF8" s="65">
        <v>0</v>
      </c>
      <c r="AG8" s="68">
        <v>0</v>
      </c>
      <c r="AH8" s="67">
        <v>0</v>
      </c>
    </row>
    <row r="9" spans="1:34" s="10" customFormat="1" ht="15" x14ac:dyDescent="0.25">
      <c r="A9" s="62">
        <v>48</v>
      </c>
      <c r="B9" s="63" t="s">
        <v>29</v>
      </c>
      <c r="C9" s="64"/>
      <c r="D9"/>
      <c r="E9"/>
      <c r="F9"/>
      <c r="G9" s="64"/>
      <c r="H9" s="16">
        <v>0</v>
      </c>
      <c r="I9" s="16"/>
      <c r="J9" s="16">
        <v>0</v>
      </c>
      <c r="K9" s="16">
        <v>0</v>
      </c>
      <c r="L9" s="16">
        <v>0</v>
      </c>
      <c r="M9" s="16">
        <v>0</v>
      </c>
      <c r="N9" s="16">
        <v>0</v>
      </c>
      <c r="O9" s="16">
        <v>0</v>
      </c>
      <c r="P9" s="16">
        <v>0</v>
      </c>
      <c r="Q9" s="16">
        <v>0</v>
      </c>
      <c r="R9" s="16">
        <v>0</v>
      </c>
      <c r="S9" s="16">
        <v>0</v>
      </c>
      <c r="T9" s="30"/>
      <c r="U9" s="30"/>
      <c r="V9" s="16">
        <v>0</v>
      </c>
      <c r="W9" s="16">
        <v>0</v>
      </c>
      <c r="X9" s="16">
        <v>0</v>
      </c>
      <c r="Y9" s="16">
        <v>0</v>
      </c>
      <c r="Z9" s="16">
        <v>0</v>
      </c>
      <c r="AA9" s="16">
        <v>0</v>
      </c>
      <c r="AB9" s="16">
        <v>0</v>
      </c>
      <c r="AC9" s="16">
        <v>0</v>
      </c>
      <c r="AD9" s="16">
        <v>0</v>
      </c>
      <c r="AE9" s="16">
        <v>0</v>
      </c>
      <c r="AF9" s="65">
        <v>0</v>
      </c>
      <c r="AG9" s="68">
        <v>0</v>
      </c>
      <c r="AH9" s="67">
        <v>0</v>
      </c>
    </row>
    <row r="10" spans="1:34" s="10" customFormat="1" ht="15" x14ac:dyDescent="0.25">
      <c r="A10" s="62">
        <v>90</v>
      </c>
      <c r="B10" s="63" t="s">
        <v>30</v>
      </c>
      <c r="C10" s="64"/>
      <c r="D10"/>
      <c r="E10"/>
      <c r="F10"/>
      <c r="G10" s="64"/>
      <c r="H10" s="16">
        <v>43062</v>
      </c>
      <c r="I10" s="16"/>
      <c r="J10" s="16">
        <v>3021</v>
      </c>
      <c r="K10" s="16">
        <v>1700</v>
      </c>
      <c r="L10" s="16">
        <v>0</v>
      </c>
      <c r="M10" s="16">
        <v>-9007</v>
      </c>
      <c r="N10" s="16">
        <v>-7567</v>
      </c>
      <c r="O10" s="16">
        <v>0</v>
      </c>
      <c r="P10" s="16">
        <v>-1717</v>
      </c>
      <c r="Q10" s="16">
        <v>-13570</v>
      </c>
      <c r="R10" s="16">
        <v>41762</v>
      </c>
      <c r="S10" s="16">
        <v>28192</v>
      </c>
      <c r="T10" s="30"/>
      <c r="U10" s="30"/>
      <c r="V10" s="16">
        <v>55621</v>
      </c>
      <c r="W10" s="16">
        <v>0</v>
      </c>
      <c r="X10" s="16">
        <v>0</v>
      </c>
      <c r="Y10" s="16">
        <v>-1475</v>
      </c>
      <c r="Z10" s="16">
        <v>0</v>
      </c>
      <c r="AA10" s="16">
        <v>0</v>
      </c>
      <c r="AB10" s="16">
        <v>54146</v>
      </c>
      <c r="AC10" s="16">
        <v>0</v>
      </c>
      <c r="AD10" s="16">
        <v>0</v>
      </c>
      <c r="AE10" s="16">
        <v>0</v>
      </c>
      <c r="AF10" s="65">
        <v>0</v>
      </c>
      <c r="AG10" s="68">
        <v>0</v>
      </c>
      <c r="AH10" s="67">
        <v>0</v>
      </c>
    </row>
    <row r="11" spans="1:34" s="10" customFormat="1" ht="15" x14ac:dyDescent="0.25">
      <c r="A11" s="62">
        <v>91</v>
      </c>
      <c r="B11" s="63" t="s">
        <v>31</v>
      </c>
      <c r="C11" s="64"/>
      <c r="D11"/>
      <c r="E11"/>
      <c r="F11"/>
      <c r="G11" s="64"/>
      <c r="H11" s="16">
        <v>48230</v>
      </c>
      <c r="I11" s="16"/>
      <c r="J11" s="16">
        <v>3148</v>
      </c>
      <c r="K11" s="16">
        <v>1772</v>
      </c>
      <c r="L11" s="16">
        <v>0</v>
      </c>
      <c r="M11" s="16">
        <v>-9388</v>
      </c>
      <c r="N11" s="16">
        <v>-7887</v>
      </c>
      <c r="O11" s="16">
        <v>0</v>
      </c>
      <c r="P11" s="16">
        <v>-1790</v>
      </c>
      <c r="Q11" s="16">
        <v>-14145</v>
      </c>
      <c r="R11" s="16">
        <v>43530</v>
      </c>
      <c r="S11" s="16">
        <v>29385</v>
      </c>
      <c r="T11" s="30"/>
      <c r="U11" s="30"/>
      <c r="V11" s="16">
        <v>62294</v>
      </c>
      <c r="W11" s="16">
        <v>0</v>
      </c>
      <c r="X11" s="16">
        <v>0</v>
      </c>
      <c r="Y11" s="16">
        <v>-1652</v>
      </c>
      <c r="Z11" s="16">
        <v>0</v>
      </c>
      <c r="AA11" s="16">
        <v>0</v>
      </c>
      <c r="AB11" s="16">
        <v>60642</v>
      </c>
      <c r="AC11" s="16">
        <v>0</v>
      </c>
      <c r="AD11" s="16">
        <v>0</v>
      </c>
      <c r="AE11" s="16">
        <v>0</v>
      </c>
      <c r="AF11" s="65">
        <v>0</v>
      </c>
      <c r="AG11" s="68">
        <v>0</v>
      </c>
      <c r="AH11" s="67">
        <v>0</v>
      </c>
    </row>
    <row r="12" spans="1:34" s="10" customFormat="1" ht="15" x14ac:dyDescent="0.25">
      <c r="A12" s="62">
        <v>100</v>
      </c>
      <c r="B12" s="63" t="s">
        <v>32</v>
      </c>
      <c r="C12" s="64"/>
      <c r="D12"/>
      <c r="E12"/>
      <c r="F12"/>
      <c r="G12" s="64"/>
      <c r="H12" s="16">
        <v>1196224</v>
      </c>
      <c r="I12" s="16"/>
      <c r="J12" s="16">
        <v>85358</v>
      </c>
      <c r="K12" s="16">
        <v>48044</v>
      </c>
      <c r="L12" s="16">
        <v>0</v>
      </c>
      <c r="M12" s="16">
        <v>-254516</v>
      </c>
      <c r="N12" s="16">
        <v>-213820</v>
      </c>
      <c r="O12" s="16">
        <v>0</v>
      </c>
      <c r="P12" s="16">
        <v>-48520</v>
      </c>
      <c r="Q12" s="16">
        <v>-383454</v>
      </c>
      <c r="R12" s="16">
        <v>1180126</v>
      </c>
      <c r="S12" s="16">
        <v>796672</v>
      </c>
      <c r="T12" s="30"/>
      <c r="U12" s="30"/>
      <c r="V12" s="16">
        <v>1545063</v>
      </c>
      <c r="W12" s="16">
        <v>0</v>
      </c>
      <c r="X12" s="16">
        <v>0</v>
      </c>
      <c r="Y12" s="16">
        <v>-40973</v>
      </c>
      <c r="Z12" s="16">
        <v>0</v>
      </c>
      <c r="AA12" s="16">
        <v>0</v>
      </c>
      <c r="AB12" s="16">
        <v>1504090</v>
      </c>
      <c r="AC12" s="16">
        <v>0</v>
      </c>
      <c r="AD12" s="16">
        <v>0</v>
      </c>
      <c r="AE12" s="16">
        <v>0</v>
      </c>
      <c r="AF12" s="65">
        <v>0</v>
      </c>
      <c r="AG12" s="68">
        <v>0</v>
      </c>
      <c r="AH12" s="67">
        <v>0</v>
      </c>
    </row>
    <row r="13" spans="1:34" s="10" customFormat="1" ht="15" x14ac:dyDescent="0.25">
      <c r="A13" s="62">
        <v>101</v>
      </c>
      <c r="B13" s="63" t="s">
        <v>33</v>
      </c>
      <c r="C13" s="64"/>
      <c r="D13"/>
      <c r="E13"/>
      <c r="F13"/>
      <c r="G13" s="64"/>
      <c r="H13" s="16">
        <v>2484199</v>
      </c>
      <c r="I13" s="16"/>
      <c r="J13" s="16">
        <v>181196</v>
      </c>
      <c r="K13" s="16">
        <v>101987</v>
      </c>
      <c r="L13" s="16">
        <v>0</v>
      </c>
      <c r="M13" s="16">
        <v>-540284</v>
      </c>
      <c r="N13" s="16">
        <v>-453894</v>
      </c>
      <c r="O13" s="16">
        <v>0</v>
      </c>
      <c r="P13" s="16">
        <v>-102997</v>
      </c>
      <c r="Q13" s="16">
        <v>-813992</v>
      </c>
      <c r="R13" s="16">
        <v>2505148</v>
      </c>
      <c r="S13" s="16">
        <v>1691156</v>
      </c>
      <c r="T13" s="30"/>
      <c r="U13" s="30"/>
      <c r="V13" s="16">
        <v>3208638</v>
      </c>
      <c r="W13" s="16">
        <v>0</v>
      </c>
      <c r="X13" s="16">
        <v>0</v>
      </c>
      <c r="Y13" s="16">
        <v>-85090</v>
      </c>
      <c r="Z13" s="16">
        <v>0</v>
      </c>
      <c r="AA13" s="16">
        <v>0</v>
      </c>
      <c r="AB13" s="16">
        <v>3123548</v>
      </c>
      <c r="AC13" s="16">
        <v>0</v>
      </c>
      <c r="AD13" s="16">
        <v>0</v>
      </c>
      <c r="AE13" s="16">
        <v>0</v>
      </c>
      <c r="AF13" s="65">
        <v>0</v>
      </c>
      <c r="AG13" s="68">
        <v>0</v>
      </c>
      <c r="AH13" s="67">
        <v>0</v>
      </c>
    </row>
    <row r="14" spans="1:34" s="10" customFormat="1" ht="15" x14ac:dyDescent="0.25">
      <c r="A14" s="62">
        <v>102</v>
      </c>
      <c r="B14" s="63" t="s">
        <v>34</v>
      </c>
      <c r="C14" s="64"/>
      <c r="D14"/>
      <c r="E14"/>
      <c r="F14"/>
      <c r="G14" s="64"/>
      <c r="H14" s="16">
        <v>0</v>
      </c>
      <c r="I14" s="16"/>
      <c r="J14" s="16">
        <v>0</v>
      </c>
      <c r="K14" s="16">
        <v>0</v>
      </c>
      <c r="L14" s="16">
        <v>0</v>
      </c>
      <c r="M14" s="16">
        <v>0</v>
      </c>
      <c r="N14" s="16">
        <v>0</v>
      </c>
      <c r="O14" s="16">
        <v>0</v>
      </c>
      <c r="P14" s="16">
        <v>0</v>
      </c>
      <c r="Q14" s="16">
        <v>0</v>
      </c>
      <c r="R14" s="16">
        <v>0</v>
      </c>
      <c r="S14" s="16">
        <v>0</v>
      </c>
      <c r="T14" s="30"/>
      <c r="U14" s="30"/>
      <c r="V14" s="16">
        <v>0</v>
      </c>
      <c r="W14" s="16">
        <v>0</v>
      </c>
      <c r="X14" s="16">
        <v>0</v>
      </c>
      <c r="Y14" s="16">
        <v>0</v>
      </c>
      <c r="Z14" s="16">
        <v>0</v>
      </c>
      <c r="AA14" s="16">
        <v>0</v>
      </c>
      <c r="AB14" s="16">
        <v>0</v>
      </c>
      <c r="AC14" s="16">
        <v>0</v>
      </c>
      <c r="AD14" s="16">
        <v>0</v>
      </c>
      <c r="AE14" s="16">
        <v>0</v>
      </c>
      <c r="AF14" s="65">
        <v>0</v>
      </c>
      <c r="AG14" s="68">
        <v>0</v>
      </c>
      <c r="AH14" s="67">
        <v>0</v>
      </c>
    </row>
    <row r="15" spans="1:34" s="10" customFormat="1" ht="15" x14ac:dyDescent="0.25">
      <c r="A15" s="62">
        <v>103</v>
      </c>
      <c r="B15" s="63" t="s">
        <v>35</v>
      </c>
      <c r="C15" s="64"/>
      <c r="D15"/>
      <c r="E15"/>
      <c r="F15"/>
      <c r="G15" s="64"/>
      <c r="H15" s="16">
        <v>3900272</v>
      </c>
      <c r="I15" s="16"/>
      <c r="J15" s="16">
        <v>272359</v>
      </c>
      <c r="K15" s="16">
        <v>153300</v>
      </c>
      <c r="L15" s="16">
        <v>0</v>
      </c>
      <c r="M15" s="16">
        <v>-812113</v>
      </c>
      <c r="N15" s="16">
        <v>-682258</v>
      </c>
      <c r="O15" s="16">
        <v>0</v>
      </c>
      <c r="P15" s="16">
        <v>-154817</v>
      </c>
      <c r="Q15" s="16">
        <v>-1223529</v>
      </c>
      <c r="R15" s="16">
        <v>3765548</v>
      </c>
      <c r="S15" s="16">
        <v>2542019</v>
      </c>
      <c r="T15" s="30"/>
      <c r="U15" s="30"/>
      <c r="V15" s="16">
        <v>5037664</v>
      </c>
      <c r="W15" s="16">
        <v>0</v>
      </c>
      <c r="X15" s="16">
        <v>0</v>
      </c>
      <c r="Y15" s="16">
        <v>-133593</v>
      </c>
      <c r="Z15" s="16">
        <v>0</v>
      </c>
      <c r="AA15" s="16">
        <v>0</v>
      </c>
      <c r="AB15" s="16">
        <v>4904071</v>
      </c>
      <c r="AC15" s="16">
        <v>0</v>
      </c>
      <c r="AD15" s="16">
        <v>0</v>
      </c>
      <c r="AE15" s="16">
        <v>0</v>
      </c>
      <c r="AF15" s="65">
        <v>0</v>
      </c>
      <c r="AG15" s="68">
        <v>0</v>
      </c>
      <c r="AH15" s="67">
        <v>0</v>
      </c>
    </row>
    <row r="16" spans="1:34" s="10" customFormat="1" ht="15" x14ac:dyDescent="0.25">
      <c r="A16" s="62">
        <v>107</v>
      </c>
      <c r="B16" s="63" t="s">
        <v>36</v>
      </c>
      <c r="C16" s="64"/>
      <c r="D16"/>
      <c r="E16"/>
      <c r="F16"/>
      <c r="G16" s="64"/>
      <c r="H16" s="16">
        <v>796954</v>
      </c>
      <c r="I16" s="16"/>
      <c r="J16" s="16">
        <v>58732</v>
      </c>
      <c r="K16" s="16">
        <v>33058</v>
      </c>
      <c r="L16" s="16">
        <v>0</v>
      </c>
      <c r="M16" s="16">
        <v>-175123</v>
      </c>
      <c r="N16" s="16">
        <v>-147122</v>
      </c>
      <c r="O16" s="16">
        <v>0</v>
      </c>
      <c r="P16" s="16">
        <v>-33385</v>
      </c>
      <c r="Q16" s="16">
        <v>-263840</v>
      </c>
      <c r="R16" s="16">
        <v>812003</v>
      </c>
      <c r="S16" s="16">
        <v>548163</v>
      </c>
      <c r="T16" s="30"/>
      <c r="U16" s="30"/>
      <c r="V16" s="16">
        <v>1029362</v>
      </c>
      <c r="W16" s="16">
        <v>0</v>
      </c>
      <c r="X16" s="16">
        <v>0</v>
      </c>
      <c r="Y16" s="16">
        <v>-27298</v>
      </c>
      <c r="Z16" s="16">
        <v>0</v>
      </c>
      <c r="AA16" s="16">
        <v>0</v>
      </c>
      <c r="AB16" s="16">
        <v>1002064</v>
      </c>
      <c r="AC16" s="16">
        <v>0</v>
      </c>
      <c r="AD16" s="16">
        <v>0</v>
      </c>
      <c r="AE16" s="16">
        <v>0</v>
      </c>
      <c r="AF16" s="65">
        <v>0</v>
      </c>
      <c r="AG16" s="68">
        <v>0</v>
      </c>
      <c r="AH16" s="67">
        <v>0</v>
      </c>
    </row>
    <row r="17" spans="1:34" s="10" customFormat="1" ht="15" x14ac:dyDescent="0.25">
      <c r="A17" s="62">
        <v>109</v>
      </c>
      <c r="B17" s="63" t="s">
        <v>37</v>
      </c>
      <c r="C17" s="64"/>
      <c r="D17"/>
      <c r="E17"/>
      <c r="F17"/>
      <c r="G17" s="64"/>
      <c r="H17" s="16">
        <v>269704</v>
      </c>
      <c r="I17" s="16"/>
      <c r="J17" s="16">
        <v>18710</v>
      </c>
      <c r="K17" s="16">
        <v>10531</v>
      </c>
      <c r="L17" s="16">
        <v>0</v>
      </c>
      <c r="M17" s="16">
        <v>-55789</v>
      </c>
      <c r="N17" s="16">
        <v>-46868</v>
      </c>
      <c r="O17" s="16">
        <v>0</v>
      </c>
      <c r="P17" s="16">
        <v>-10635</v>
      </c>
      <c r="Q17" s="16">
        <v>-84051</v>
      </c>
      <c r="R17" s="16">
        <v>258676</v>
      </c>
      <c r="S17" s="16">
        <v>174625</v>
      </c>
      <c r="T17" s="30"/>
      <c r="U17" s="30"/>
      <c r="V17" s="16">
        <v>348356</v>
      </c>
      <c r="W17" s="16">
        <v>0</v>
      </c>
      <c r="X17" s="16">
        <v>0</v>
      </c>
      <c r="Y17" s="16">
        <v>-9238</v>
      </c>
      <c r="Z17" s="16">
        <v>0</v>
      </c>
      <c r="AA17" s="16">
        <v>0</v>
      </c>
      <c r="AB17" s="16">
        <v>339118</v>
      </c>
      <c r="AC17" s="16">
        <v>0</v>
      </c>
      <c r="AD17" s="16">
        <v>0</v>
      </c>
      <c r="AE17" s="16">
        <v>0</v>
      </c>
      <c r="AF17" s="65">
        <v>0</v>
      </c>
      <c r="AG17" s="68">
        <v>0</v>
      </c>
      <c r="AH17" s="67">
        <v>0</v>
      </c>
    </row>
    <row r="18" spans="1:34" s="10" customFormat="1" ht="15" x14ac:dyDescent="0.25">
      <c r="A18" s="62">
        <v>110</v>
      </c>
      <c r="B18" s="63" t="s">
        <v>38</v>
      </c>
      <c r="C18" s="64"/>
      <c r="D18"/>
      <c r="E18"/>
      <c r="F18"/>
      <c r="G18" s="64"/>
      <c r="H18" s="16">
        <v>318364</v>
      </c>
      <c r="I18" s="16"/>
      <c r="J18" s="16">
        <v>21418</v>
      </c>
      <c r="K18" s="16">
        <v>12055</v>
      </c>
      <c r="L18" s="16">
        <v>0</v>
      </c>
      <c r="M18" s="16">
        <v>-63862</v>
      </c>
      <c r="N18" s="16">
        <v>-53651</v>
      </c>
      <c r="O18" s="16">
        <v>0</v>
      </c>
      <c r="P18" s="16">
        <v>-12174</v>
      </c>
      <c r="Q18" s="16">
        <v>-96214</v>
      </c>
      <c r="R18" s="16">
        <v>296113</v>
      </c>
      <c r="S18" s="16">
        <v>199899</v>
      </c>
      <c r="T18" s="30"/>
      <c r="U18" s="30"/>
      <c r="V18" s="16">
        <v>411204</v>
      </c>
      <c r="W18" s="16">
        <v>0</v>
      </c>
      <c r="X18" s="16">
        <v>0</v>
      </c>
      <c r="Y18" s="16">
        <v>-10905</v>
      </c>
      <c r="Z18" s="16">
        <v>0</v>
      </c>
      <c r="AA18" s="16">
        <v>0</v>
      </c>
      <c r="AB18" s="16">
        <v>400299</v>
      </c>
      <c r="AC18" s="16">
        <v>0</v>
      </c>
      <c r="AD18" s="16">
        <v>0</v>
      </c>
      <c r="AE18" s="16">
        <v>0</v>
      </c>
      <c r="AF18" s="65">
        <v>0</v>
      </c>
      <c r="AG18" s="68">
        <v>0</v>
      </c>
      <c r="AH18" s="67">
        <v>0</v>
      </c>
    </row>
    <row r="19" spans="1:34" s="10" customFormat="1" ht="15" x14ac:dyDescent="0.25">
      <c r="A19" s="62">
        <v>111</v>
      </c>
      <c r="B19" s="63" t="s">
        <v>39</v>
      </c>
      <c r="C19" s="64"/>
      <c r="D19"/>
      <c r="E19"/>
      <c r="F19"/>
      <c r="G19" s="64"/>
      <c r="H19" s="16">
        <v>3169989</v>
      </c>
      <c r="I19" s="16"/>
      <c r="J19" s="16">
        <v>230545</v>
      </c>
      <c r="K19" s="16">
        <v>129764</v>
      </c>
      <c r="L19" s="16">
        <v>0</v>
      </c>
      <c r="M19" s="16">
        <v>-687435</v>
      </c>
      <c r="N19" s="16">
        <v>-577515</v>
      </c>
      <c r="O19" s="16">
        <v>0</v>
      </c>
      <c r="P19" s="16">
        <v>-131049</v>
      </c>
      <c r="Q19" s="16">
        <v>-1035690</v>
      </c>
      <c r="R19" s="16">
        <v>3187443</v>
      </c>
      <c r="S19" s="16">
        <v>2151753</v>
      </c>
      <c r="T19" s="30"/>
      <c r="U19" s="30"/>
      <c r="V19" s="16">
        <v>4094419</v>
      </c>
      <c r="W19" s="16">
        <v>0</v>
      </c>
      <c r="X19" s="16">
        <v>0</v>
      </c>
      <c r="Y19" s="16">
        <v>-108580</v>
      </c>
      <c r="Z19" s="16">
        <v>0</v>
      </c>
      <c r="AA19" s="16">
        <v>0</v>
      </c>
      <c r="AB19" s="16">
        <v>3985839</v>
      </c>
      <c r="AC19" s="16">
        <v>0</v>
      </c>
      <c r="AD19" s="16">
        <v>0</v>
      </c>
      <c r="AE19" s="16">
        <v>0</v>
      </c>
      <c r="AF19" s="65">
        <v>0</v>
      </c>
      <c r="AG19" s="68">
        <v>0</v>
      </c>
      <c r="AH19" s="67">
        <v>0</v>
      </c>
    </row>
    <row r="20" spans="1:34" s="10" customFormat="1" ht="15" x14ac:dyDescent="0.25">
      <c r="A20" s="62">
        <v>112</v>
      </c>
      <c r="B20" s="63" t="s">
        <v>40</v>
      </c>
      <c r="C20" s="64"/>
      <c r="D20"/>
      <c r="E20"/>
      <c r="F20"/>
      <c r="G20" s="64"/>
      <c r="H20" s="16">
        <v>38658</v>
      </c>
      <c r="I20" s="16"/>
      <c r="J20" s="16">
        <v>2224</v>
      </c>
      <c r="K20" s="16">
        <v>1252</v>
      </c>
      <c r="L20" s="16">
        <v>0</v>
      </c>
      <c r="M20" s="16">
        <v>-6632</v>
      </c>
      <c r="N20" s="16">
        <v>-5571</v>
      </c>
      <c r="O20" s="16">
        <v>0</v>
      </c>
      <c r="P20" s="16">
        <v>-1264</v>
      </c>
      <c r="Q20" s="16">
        <v>-9991</v>
      </c>
      <c r="R20" s="16">
        <v>30748</v>
      </c>
      <c r="S20" s="16">
        <v>20757</v>
      </c>
      <c r="T20" s="30"/>
      <c r="U20" s="30"/>
      <c r="V20" s="16">
        <v>49932</v>
      </c>
      <c r="W20" s="16">
        <v>0</v>
      </c>
      <c r="X20" s="16">
        <v>0</v>
      </c>
      <c r="Y20" s="16">
        <v>-1324</v>
      </c>
      <c r="Z20" s="16">
        <v>0</v>
      </c>
      <c r="AA20" s="16">
        <v>0</v>
      </c>
      <c r="AB20" s="16">
        <v>48608</v>
      </c>
      <c r="AC20" s="16">
        <v>0</v>
      </c>
      <c r="AD20" s="16">
        <v>0</v>
      </c>
      <c r="AE20" s="16">
        <v>0</v>
      </c>
      <c r="AF20" s="65">
        <v>0</v>
      </c>
      <c r="AG20" s="68">
        <v>0</v>
      </c>
      <c r="AH20" s="67">
        <v>0</v>
      </c>
    </row>
    <row r="21" spans="1:34" s="10" customFormat="1" ht="15" x14ac:dyDescent="0.25">
      <c r="A21" s="62">
        <v>113</v>
      </c>
      <c r="B21" s="63" t="s">
        <v>41</v>
      </c>
      <c r="C21" s="64"/>
      <c r="D21"/>
      <c r="E21"/>
      <c r="F21"/>
      <c r="G21" s="64"/>
      <c r="H21" s="16">
        <v>2068736</v>
      </c>
      <c r="I21" s="16"/>
      <c r="J21" s="16">
        <v>149618</v>
      </c>
      <c r="K21" s="16">
        <v>84214</v>
      </c>
      <c r="L21" s="16">
        <v>0</v>
      </c>
      <c r="M21" s="16">
        <v>-446127</v>
      </c>
      <c r="N21" s="16">
        <v>-374793</v>
      </c>
      <c r="O21" s="16">
        <v>0</v>
      </c>
      <c r="P21" s="16">
        <v>-85047</v>
      </c>
      <c r="Q21" s="16">
        <v>-672135</v>
      </c>
      <c r="R21" s="16">
        <v>2068572</v>
      </c>
      <c r="S21" s="16">
        <v>1396437</v>
      </c>
      <c r="T21" s="30"/>
      <c r="U21" s="30"/>
      <c r="V21" s="16">
        <v>2672017</v>
      </c>
      <c r="W21" s="16">
        <v>0</v>
      </c>
      <c r="X21" s="16">
        <v>0</v>
      </c>
      <c r="Y21" s="16">
        <v>-70859</v>
      </c>
      <c r="Z21" s="16">
        <v>0</v>
      </c>
      <c r="AA21" s="16">
        <v>0</v>
      </c>
      <c r="AB21" s="16">
        <v>2601158</v>
      </c>
      <c r="AC21" s="16">
        <v>0</v>
      </c>
      <c r="AD21" s="16">
        <v>0</v>
      </c>
      <c r="AE21" s="16">
        <v>0</v>
      </c>
      <c r="AF21" s="65">
        <v>0</v>
      </c>
      <c r="AG21" s="68">
        <v>0</v>
      </c>
      <c r="AH21" s="67">
        <v>0</v>
      </c>
    </row>
    <row r="22" spans="1:34" s="10" customFormat="1" ht="15" x14ac:dyDescent="0.25">
      <c r="A22" s="62">
        <v>114</v>
      </c>
      <c r="B22" s="63" t="s">
        <v>42</v>
      </c>
      <c r="C22" s="64"/>
      <c r="D22"/>
      <c r="E22"/>
      <c r="F22"/>
      <c r="G22" s="64"/>
      <c r="H22" s="16">
        <v>10160371</v>
      </c>
      <c r="I22" s="16"/>
      <c r="J22" s="16">
        <v>730918</v>
      </c>
      <c r="K22" s="16">
        <v>411403</v>
      </c>
      <c r="L22" s="16">
        <v>0</v>
      </c>
      <c r="M22" s="16">
        <v>-2179429</v>
      </c>
      <c r="N22" s="16">
        <v>-1830944</v>
      </c>
      <c r="O22" s="16">
        <v>0</v>
      </c>
      <c r="P22" s="16">
        <v>-415475</v>
      </c>
      <c r="Q22" s="16">
        <v>-3283527</v>
      </c>
      <c r="R22" s="16">
        <v>10105420</v>
      </c>
      <c r="S22" s="16">
        <v>6821893</v>
      </c>
      <c r="T22" s="30"/>
      <c r="U22" s="30"/>
      <c r="V22" s="16">
        <v>13123329</v>
      </c>
      <c r="W22" s="16">
        <v>0</v>
      </c>
      <c r="X22" s="16">
        <v>0</v>
      </c>
      <c r="Y22" s="16">
        <v>-348017</v>
      </c>
      <c r="Z22" s="16">
        <v>0</v>
      </c>
      <c r="AA22" s="16">
        <v>0</v>
      </c>
      <c r="AB22" s="16">
        <v>12775312</v>
      </c>
      <c r="AC22" s="16">
        <v>0</v>
      </c>
      <c r="AD22" s="16">
        <v>0</v>
      </c>
      <c r="AE22" s="16">
        <v>0</v>
      </c>
      <c r="AF22" s="65">
        <v>0</v>
      </c>
      <c r="AG22" s="68">
        <v>0</v>
      </c>
      <c r="AH22" s="67">
        <v>0</v>
      </c>
    </row>
    <row r="23" spans="1:34" s="10" customFormat="1" ht="15" x14ac:dyDescent="0.25">
      <c r="A23" s="62">
        <v>115</v>
      </c>
      <c r="B23" s="63" t="s">
        <v>43</v>
      </c>
      <c r="C23" s="64"/>
      <c r="D23"/>
      <c r="E23"/>
      <c r="F23"/>
      <c r="G23" s="64"/>
      <c r="H23" s="16">
        <v>6895333</v>
      </c>
      <c r="I23" s="16"/>
      <c r="J23" s="16">
        <v>509679</v>
      </c>
      <c r="K23" s="16">
        <v>286877</v>
      </c>
      <c r="L23" s="16">
        <v>0</v>
      </c>
      <c r="M23" s="16">
        <v>-1519746</v>
      </c>
      <c r="N23" s="16">
        <v>-1276743</v>
      </c>
      <c r="O23" s="16">
        <v>0</v>
      </c>
      <c r="P23" s="16">
        <v>-289716</v>
      </c>
      <c r="Q23" s="16">
        <v>-2289649</v>
      </c>
      <c r="R23" s="16">
        <v>7046652</v>
      </c>
      <c r="S23" s="16">
        <v>4757003</v>
      </c>
      <c r="T23" s="30"/>
      <c r="U23" s="30"/>
      <c r="V23" s="16">
        <v>8906142</v>
      </c>
      <c r="W23" s="16">
        <v>0</v>
      </c>
      <c r="X23" s="16">
        <v>0</v>
      </c>
      <c r="Y23" s="16">
        <v>-236181</v>
      </c>
      <c r="Z23" s="16">
        <v>0</v>
      </c>
      <c r="AA23" s="16">
        <v>0</v>
      </c>
      <c r="AB23" s="16">
        <v>8669961</v>
      </c>
      <c r="AC23" s="16">
        <v>0</v>
      </c>
      <c r="AD23" s="16">
        <v>0</v>
      </c>
      <c r="AE23" s="16">
        <v>0</v>
      </c>
      <c r="AF23" s="65">
        <v>0</v>
      </c>
      <c r="AG23" s="68">
        <v>0</v>
      </c>
      <c r="AH23" s="67">
        <v>0</v>
      </c>
    </row>
    <row r="24" spans="1:34" s="10" customFormat="1" ht="15" x14ac:dyDescent="0.25">
      <c r="A24" s="62">
        <v>116</v>
      </c>
      <c r="B24" s="63" t="s">
        <v>44</v>
      </c>
      <c r="C24" s="64"/>
      <c r="D24"/>
      <c r="E24"/>
      <c r="F24"/>
      <c r="G24" s="64"/>
      <c r="H24" s="16">
        <v>2013130</v>
      </c>
      <c r="I24" s="16"/>
      <c r="J24" s="16">
        <v>136668</v>
      </c>
      <c r="K24" s="16">
        <v>76925</v>
      </c>
      <c r="L24" s="16">
        <v>0</v>
      </c>
      <c r="M24" s="16">
        <v>-407510</v>
      </c>
      <c r="N24" s="16">
        <v>-342352</v>
      </c>
      <c r="O24" s="16">
        <v>0</v>
      </c>
      <c r="P24" s="16">
        <v>-77686</v>
      </c>
      <c r="Q24" s="16">
        <v>-613955</v>
      </c>
      <c r="R24" s="16">
        <v>1889525</v>
      </c>
      <c r="S24" s="16">
        <v>1275570</v>
      </c>
      <c r="T24" s="30"/>
      <c r="U24" s="30"/>
      <c r="V24" s="16">
        <v>2600197</v>
      </c>
      <c r="W24" s="16">
        <v>0</v>
      </c>
      <c r="X24" s="16">
        <v>0</v>
      </c>
      <c r="Y24" s="16">
        <v>-68954</v>
      </c>
      <c r="Z24" s="16">
        <v>0</v>
      </c>
      <c r="AA24" s="16">
        <v>0</v>
      </c>
      <c r="AB24" s="16">
        <v>2531243</v>
      </c>
      <c r="AC24" s="16">
        <v>0</v>
      </c>
      <c r="AD24" s="16">
        <v>0</v>
      </c>
      <c r="AE24" s="16">
        <v>0</v>
      </c>
      <c r="AF24" s="65">
        <v>0</v>
      </c>
      <c r="AG24" s="68">
        <v>0</v>
      </c>
      <c r="AH24" s="67">
        <v>0</v>
      </c>
    </row>
    <row r="25" spans="1:34" s="10" customFormat="1" ht="15" x14ac:dyDescent="0.25">
      <c r="A25" s="62">
        <v>117</v>
      </c>
      <c r="B25" s="63" t="s">
        <v>45</v>
      </c>
      <c r="C25" s="64"/>
      <c r="D25"/>
      <c r="E25"/>
      <c r="F25"/>
      <c r="G25" s="64"/>
      <c r="H25" s="16">
        <v>1022397</v>
      </c>
      <c r="I25" s="16"/>
      <c r="J25" s="16">
        <v>72538</v>
      </c>
      <c r="K25" s="16">
        <v>40828</v>
      </c>
      <c r="L25" s="16">
        <v>0</v>
      </c>
      <c r="M25" s="16">
        <v>-216294</v>
      </c>
      <c r="N25" s="16">
        <v>-181706</v>
      </c>
      <c r="O25" s="16">
        <v>0</v>
      </c>
      <c r="P25" s="16">
        <v>-41233</v>
      </c>
      <c r="Q25" s="16">
        <v>-325867</v>
      </c>
      <c r="R25" s="16">
        <v>1002881</v>
      </c>
      <c r="S25" s="16">
        <v>677014</v>
      </c>
      <c r="T25" s="30"/>
      <c r="U25" s="30"/>
      <c r="V25" s="16">
        <v>1320548</v>
      </c>
      <c r="W25" s="16">
        <v>0</v>
      </c>
      <c r="X25" s="16">
        <v>0</v>
      </c>
      <c r="Y25" s="16">
        <v>-35020</v>
      </c>
      <c r="Z25" s="16">
        <v>0</v>
      </c>
      <c r="AA25" s="16">
        <v>0</v>
      </c>
      <c r="AB25" s="16">
        <v>1285528</v>
      </c>
      <c r="AC25" s="16">
        <v>0</v>
      </c>
      <c r="AD25" s="16">
        <v>0</v>
      </c>
      <c r="AE25" s="16">
        <v>0</v>
      </c>
      <c r="AF25" s="65">
        <v>0</v>
      </c>
      <c r="AG25" s="68">
        <v>0</v>
      </c>
      <c r="AH25" s="67">
        <v>0</v>
      </c>
    </row>
    <row r="26" spans="1:34" s="10" customFormat="1" ht="15" x14ac:dyDescent="0.25">
      <c r="A26" s="62">
        <v>119</v>
      </c>
      <c r="B26" s="63" t="s">
        <v>46</v>
      </c>
      <c r="C26" s="64"/>
      <c r="D26"/>
      <c r="E26"/>
      <c r="F26"/>
      <c r="G26" s="64"/>
      <c r="H26" s="16">
        <v>27277</v>
      </c>
      <c r="I26" s="16"/>
      <c r="J26" s="16">
        <v>2839</v>
      </c>
      <c r="K26" s="16">
        <v>1598</v>
      </c>
      <c r="L26" s="16">
        <v>0</v>
      </c>
      <c r="M26" s="16">
        <v>-8465</v>
      </c>
      <c r="N26" s="16">
        <v>-7112</v>
      </c>
      <c r="O26" s="16">
        <v>0</v>
      </c>
      <c r="P26" s="16">
        <v>-1614</v>
      </c>
      <c r="Q26" s="16">
        <v>-12754</v>
      </c>
      <c r="R26" s="16">
        <v>39255</v>
      </c>
      <c r="S26" s="16">
        <v>26501</v>
      </c>
      <c r="T26" s="30"/>
      <c r="U26" s="30"/>
      <c r="V26" s="16">
        <v>35230</v>
      </c>
      <c r="W26" s="16">
        <v>0</v>
      </c>
      <c r="X26" s="16">
        <v>0</v>
      </c>
      <c r="Y26" s="16">
        <v>-934</v>
      </c>
      <c r="Z26" s="16">
        <v>0</v>
      </c>
      <c r="AA26" s="16">
        <v>0</v>
      </c>
      <c r="AB26" s="16">
        <v>34296</v>
      </c>
      <c r="AC26" s="16">
        <v>0</v>
      </c>
      <c r="AD26" s="16">
        <v>0</v>
      </c>
      <c r="AE26" s="16">
        <v>0</v>
      </c>
      <c r="AF26" s="65">
        <v>0</v>
      </c>
      <c r="AG26" s="68">
        <v>0</v>
      </c>
      <c r="AH26" s="67">
        <v>0</v>
      </c>
    </row>
    <row r="27" spans="1:34" s="10" customFormat="1" ht="15" x14ac:dyDescent="0.25">
      <c r="A27" s="62">
        <v>121</v>
      </c>
      <c r="B27" s="63" t="s">
        <v>47</v>
      </c>
      <c r="C27" s="64"/>
      <c r="D27"/>
      <c r="E27"/>
      <c r="F27"/>
      <c r="G27" s="64"/>
      <c r="H27" s="16">
        <v>362796</v>
      </c>
      <c r="I27" s="16"/>
      <c r="J27" s="16">
        <v>29079</v>
      </c>
      <c r="K27" s="16">
        <v>16367</v>
      </c>
      <c r="L27" s="16">
        <v>0</v>
      </c>
      <c r="M27" s="16">
        <v>-86707</v>
      </c>
      <c r="N27" s="16">
        <v>-72842</v>
      </c>
      <c r="O27" s="16">
        <v>0</v>
      </c>
      <c r="P27" s="16">
        <v>-16529</v>
      </c>
      <c r="Q27" s="16">
        <v>-130632</v>
      </c>
      <c r="R27" s="16">
        <v>402033</v>
      </c>
      <c r="S27" s="16">
        <v>271401</v>
      </c>
      <c r="T27" s="30"/>
      <c r="U27" s="30"/>
      <c r="V27" s="16">
        <v>468596</v>
      </c>
      <c r="W27" s="16">
        <v>0</v>
      </c>
      <c r="X27" s="16">
        <v>0</v>
      </c>
      <c r="Y27" s="16">
        <v>-12427</v>
      </c>
      <c r="Z27" s="16">
        <v>0</v>
      </c>
      <c r="AA27" s="16">
        <v>0</v>
      </c>
      <c r="AB27" s="16">
        <v>456169</v>
      </c>
      <c r="AC27" s="16">
        <v>0</v>
      </c>
      <c r="AD27" s="16">
        <v>0</v>
      </c>
      <c r="AE27" s="16">
        <v>0</v>
      </c>
      <c r="AF27" s="65">
        <v>0</v>
      </c>
      <c r="AG27" s="68">
        <v>0</v>
      </c>
      <c r="AH27" s="67">
        <v>0</v>
      </c>
    </row>
    <row r="28" spans="1:34" s="10" customFormat="1" ht="15" x14ac:dyDescent="0.25">
      <c r="A28" s="62">
        <v>122</v>
      </c>
      <c r="B28" s="63" t="s">
        <v>48</v>
      </c>
      <c r="C28" s="64"/>
      <c r="D28"/>
      <c r="E28"/>
      <c r="F28"/>
      <c r="G28" s="64"/>
      <c r="H28" s="16">
        <v>463536</v>
      </c>
      <c r="I28" s="16"/>
      <c r="J28" s="16">
        <v>32556</v>
      </c>
      <c r="K28" s="16">
        <v>18324</v>
      </c>
      <c r="L28" s="16">
        <v>0</v>
      </c>
      <c r="M28" s="16">
        <v>-97073</v>
      </c>
      <c r="N28" s="16">
        <v>-81553</v>
      </c>
      <c r="O28" s="16">
        <v>0</v>
      </c>
      <c r="P28" s="16">
        <v>-18506</v>
      </c>
      <c r="Q28" s="16">
        <v>-146252</v>
      </c>
      <c r="R28" s="16">
        <v>450109</v>
      </c>
      <c r="S28" s="16">
        <v>303857</v>
      </c>
      <c r="T28" s="30"/>
      <c r="U28" s="30"/>
      <c r="V28" s="16">
        <v>598712</v>
      </c>
      <c r="W28" s="16">
        <v>0</v>
      </c>
      <c r="X28" s="16">
        <v>0</v>
      </c>
      <c r="Y28" s="16">
        <v>-15877</v>
      </c>
      <c r="Z28" s="16">
        <v>0</v>
      </c>
      <c r="AA28" s="16">
        <v>0</v>
      </c>
      <c r="AB28" s="16">
        <v>582835</v>
      </c>
      <c r="AC28" s="16">
        <v>0</v>
      </c>
      <c r="AD28" s="16">
        <v>0</v>
      </c>
      <c r="AE28" s="16">
        <v>0</v>
      </c>
      <c r="AF28" s="65">
        <v>0</v>
      </c>
      <c r="AG28" s="68">
        <v>0</v>
      </c>
      <c r="AH28" s="67">
        <v>0</v>
      </c>
    </row>
    <row r="29" spans="1:34" s="10" customFormat="1" ht="15" x14ac:dyDescent="0.25">
      <c r="A29" s="62">
        <v>123</v>
      </c>
      <c r="B29" s="63" t="s">
        <v>49</v>
      </c>
      <c r="C29" s="64"/>
      <c r="D29"/>
      <c r="E29"/>
      <c r="F29"/>
      <c r="G29" s="64"/>
      <c r="H29" s="16">
        <v>2585154</v>
      </c>
      <c r="I29" s="16"/>
      <c r="J29" s="16">
        <v>180722</v>
      </c>
      <c r="K29" s="16">
        <v>101721</v>
      </c>
      <c r="L29" s="16">
        <v>0</v>
      </c>
      <c r="M29" s="16">
        <v>-538871</v>
      </c>
      <c r="N29" s="16">
        <v>-452706</v>
      </c>
      <c r="O29" s="16">
        <v>0</v>
      </c>
      <c r="P29" s="16">
        <v>-102727</v>
      </c>
      <c r="Q29" s="16">
        <v>-811861</v>
      </c>
      <c r="R29" s="16">
        <v>2498594</v>
      </c>
      <c r="S29" s="16">
        <v>1686733</v>
      </c>
      <c r="T29" s="30"/>
      <c r="U29" s="30"/>
      <c r="V29" s="16">
        <v>3339036</v>
      </c>
      <c r="W29" s="16">
        <v>0</v>
      </c>
      <c r="X29" s="16">
        <v>0</v>
      </c>
      <c r="Y29" s="16">
        <v>-88548</v>
      </c>
      <c r="Z29" s="16">
        <v>0</v>
      </c>
      <c r="AA29" s="16">
        <v>0</v>
      </c>
      <c r="AB29" s="16">
        <v>3250488</v>
      </c>
      <c r="AC29" s="16">
        <v>0</v>
      </c>
      <c r="AD29" s="16">
        <v>0</v>
      </c>
      <c r="AE29" s="16">
        <v>0</v>
      </c>
      <c r="AF29" s="65">
        <v>0</v>
      </c>
      <c r="AG29" s="68">
        <v>0</v>
      </c>
      <c r="AH29" s="67">
        <v>0</v>
      </c>
    </row>
    <row r="30" spans="1:34" s="10" customFormat="1" ht="15" x14ac:dyDescent="0.25">
      <c r="A30" s="62">
        <v>124</v>
      </c>
      <c r="B30" s="63" t="s">
        <v>50</v>
      </c>
      <c r="C30" s="64"/>
      <c r="D30"/>
      <c r="E30"/>
      <c r="F30"/>
      <c r="G30" s="64"/>
      <c r="H30" s="16">
        <v>0</v>
      </c>
      <c r="I30" s="16"/>
      <c r="J30" s="16">
        <v>0</v>
      </c>
      <c r="K30" s="16">
        <v>0</v>
      </c>
      <c r="L30" s="16">
        <v>0</v>
      </c>
      <c r="M30" s="16">
        <v>0</v>
      </c>
      <c r="N30" s="16">
        <v>0</v>
      </c>
      <c r="O30" s="16">
        <v>0</v>
      </c>
      <c r="P30" s="16">
        <v>0</v>
      </c>
      <c r="Q30" s="16">
        <v>0</v>
      </c>
      <c r="R30" s="16">
        <v>0</v>
      </c>
      <c r="S30" s="16">
        <v>0</v>
      </c>
      <c r="T30" s="30"/>
      <c r="U30" s="30"/>
      <c r="V30" s="16">
        <v>0</v>
      </c>
      <c r="W30" s="16">
        <v>0</v>
      </c>
      <c r="X30" s="16">
        <v>0</v>
      </c>
      <c r="Y30" s="16">
        <v>0</v>
      </c>
      <c r="Z30" s="16">
        <v>0</v>
      </c>
      <c r="AA30" s="16">
        <v>0</v>
      </c>
      <c r="AB30" s="16">
        <v>0</v>
      </c>
      <c r="AC30" s="16">
        <v>0</v>
      </c>
      <c r="AD30" s="16">
        <v>0</v>
      </c>
      <c r="AE30" s="16">
        <v>0</v>
      </c>
      <c r="AF30" s="65">
        <v>0</v>
      </c>
      <c r="AG30" s="68">
        <v>0</v>
      </c>
      <c r="AH30" s="67">
        <v>0</v>
      </c>
    </row>
    <row r="31" spans="1:34" s="10" customFormat="1" ht="15" x14ac:dyDescent="0.25">
      <c r="A31" s="62">
        <v>125</v>
      </c>
      <c r="B31" s="63" t="s">
        <v>51</v>
      </c>
      <c r="C31" s="64"/>
      <c r="D31"/>
      <c r="E31"/>
      <c r="F31"/>
      <c r="G31" s="64"/>
      <c r="H31" s="16">
        <v>719009</v>
      </c>
      <c r="I31" s="16"/>
      <c r="J31" s="16">
        <v>49964</v>
      </c>
      <c r="K31" s="16">
        <v>28123</v>
      </c>
      <c r="L31" s="16">
        <v>0</v>
      </c>
      <c r="M31" s="16">
        <v>-148983</v>
      </c>
      <c r="N31" s="16">
        <v>-125159</v>
      </c>
      <c r="O31" s="16">
        <v>0</v>
      </c>
      <c r="P31" s="16">
        <v>-28401</v>
      </c>
      <c r="Q31" s="16">
        <v>-224456</v>
      </c>
      <c r="R31" s="16">
        <v>690784</v>
      </c>
      <c r="S31" s="16">
        <v>466328</v>
      </c>
      <c r="T31" s="30"/>
      <c r="U31" s="30"/>
      <c r="V31" s="16">
        <v>928688</v>
      </c>
      <c r="W31" s="16">
        <v>0</v>
      </c>
      <c r="X31" s="16">
        <v>0</v>
      </c>
      <c r="Y31" s="16">
        <v>-24628</v>
      </c>
      <c r="Z31" s="16">
        <v>0</v>
      </c>
      <c r="AA31" s="16">
        <v>0</v>
      </c>
      <c r="AB31" s="16">
        <v>904060</v>
      </c>
      <c r="AC31" s="16">
        <v>0</v>
      </c>
      <c r="AD31" s="16">
        <v>0</v>
      </c>
      <c r="AE31" s="16">
        <v>0</v>
      </c>
      <c r="AF31" s="65">
        <v>0</v>
      </c>
      <c r="AG31" s="68">
        <v>0</v>
      </c>
      <c r="AH31" s="67">
        <v>0</v>
      </c>
    </row>
    <row r="32" spans="1:34" s="10" customFormat="1" ht="15" x14ac:dyDescent="0.25">
      <c r="A32" s="62">
        <v>126</v>
      </c>
      <c r="B32" s="63" t="s">
        <v>52</v>
      </c>
      <c r="C32" s="64"/>
      <c r="D32"/>
      <c r="E32"/>
      <c r="F32"/>
      <c r="G32" s="64"/>
      <c r="H32" s="16">
        <v>0</v>
      </c>
      <c r="I32" s="16"/>
      <c r="J32" s="16">
        <v>0</v>
      </c>
      <c r="K32" s="16">
        <v>0</v>
      </c>
      <c r="L32" s="16">
        <v>0</v>
      </c>
      <c r="M32" s="16">
        <v>0</v>
      </c>
      <c r="N32" s="16">
        <v>0</v>
      </c>
      <c r="O32" s="16">
        <v>0</v>
      </c>
      <c r="P32" s="16">
        <v>0</v>
      </c>
      <c r="Q32" s="16">
        <v>0</v>
      </c>
      <c r="R32" s="16">
        <v>0</v>
      </c>
      <c r="S32" s="16">
        <v>0</v>
      </c>
      <c r="T32" s="30"/>
      <c r="U32" s="30"/>
      <c r="V32" s="16">
        <v>0</v>
      </c>
      <c r="W32" s="16">
        <v>0</v>
      </c>
      <c r="X32" s="16">
        <v>0</v>
      </c>
      <c r="Y32" s="16">
        <v>0</v>
      </c>
      <c r="Z32" s="16">
        <v>0</v>
      </c>
      <c r="AA32" s="16">
        <v>0</v>
      </c>
      <c r="AB32" s="16">
        <v>0</v>
      </c>
      <c r="AC32" s="16">
        <v>0</v>
      </c>
      <c r="AD32" s="16">
        <v>0</v>
      </c>
      <c r="AE32" s="16">
        <v>0</v>
      </c>
      <c r="AF32" s="65">
        <v>0</v>
      </c>
      <c r="AG32" s="68">
        <v>0</v>
      </c>
      <c r="AH32" s="67">
        <v>0</v>
      </c>
    </row>
    <row r="33" spans="1:34" s="10" customFormat="1" ht="15" x14ac:dyDescent="0.25">
      <c r="A33" s="62">
        <v>127</v>
      </c>
      <c r="B33" s="63" t="s">
        <v>53</v>
      </c>
      <c r="C33" s="64"/>
      <c r="D33"/>
      <c r="E33"/>
      <c r="F33"/>
      <c r="G33" s="64"/>
      <c r="H33" s="16">
        <v>1427442</v>
      </c>
      <c r="I33" s="16"/>
      <c r="J33" s="16">
        <v>101475</v>
      </c>
      <c r="K33" s="16">
        <v>57116</v>
      </c>
      <c r="L33" s="16">
        <v>0</v>
      </c>
      <c r="M33" s="16">
        <v>-302574</v>
      </c>
      <c r="N33" s="16">
        <v>-254193</v>
      </c>
      <c r="O33" s="16">
        <v>0</v>
      </c>
      <c r="P33" s="16">
        <v>-57681</v>
      </c>
      <c r="Q33" s="16">
        <v>-455857</v>
      </c>
      <c r="R33" s="16">
        <v>1402953</v>
      </c>
      <c r="S33" s="16">
        <v>947096</v>
      </c>
      <c r="T33" s="30"/>
      <c r="U33" s="30"/>
      <c r="V33" s="16">
        <v>1843713</v>
      </c>
      <c r="W33" s="16">
        <v>0</v>
      </c>
      <c r="X33" s="16">
        <v>0</v>
      </c>
      <c r="Y33" s="16">
        <v>-48893</v>
      </c>
      <c r="Z33" s="16">
        <v>0</v>
      </c>
      <c r="AA33" s="16">
        <v>0</v>
      </c>
      <c r="AB33" s="16">
        <v>1794820</v>
      </c>
      <c r="AC33" s="16">
        <v>0</v>
      </c>
      <c r="AD33" s="16">
        <v>0</v>
      </c>
      <c r="AE33" s="16">
        <v>0</v>
      </c>
      <c r="AF33" s="65">
        <v>0</v>
      </c>
      <c r="AG33" s="68">
        <v>0</v>
      </c>
      <c r="AH33" s="67">
        <v>0</v>
      </c>
    </row>
    <row r="34" spans="1:34" s="10" customFormat="1" ht="15" x14ac:dyDescent="0.25">
      <c r="A34" s="62">
        <v>128</v>
      </c>
      <c r="B34" s="63" t="s">
        <v>54</v>
      </c>
      <c r="C34" s="64"/>
      <c r="D34"/>
      <c r="E34"/>
      <c r="F34"/>
      <c r="G34" s="64"/>
      <c r="H34" s="16">
        <v>2294502</v>
      </c>
      <c r="I34" s="16"/>
      <c r="J34" s="16">
        <v>162282</v>
      </c>
      <c r="K34" s="16">
        <v>91342</v>
      </c>
      <c r="L34" s="16">
        <v>0</v>
      </c>
      <c r="M34" s="16">
        <v>-483888</v>
      </c>
      <c r="N34" s="16">
        <v>-406516</v>
      </c>
      <c r="O34" s="16">
        <v>0</v>
      </c>
      <c r="P34" s="16">
        <v>-92246</v>
      </c>
      <c r="Q34" s="16">
        <v>-729026</v>
      </c>
      <c r="R34" s="16">
        <v>2243661</v>
      </c>
      <c r="S34" s="16">
        <v>1514635</v>
      </c>
      <c r="T34" s="30"/>
      <c r="U34" s="30"/>
      <c r="V34" s="16">
        <v>2963621</v>
      </c>
      <c r="W34" s="16">
        <v>0</v>
      </c>
      <c r="X34" s="16">
        <v>0</v>
      </c>
      <c r="Y34" s="16">
        <v>-78592</v>
      </c>
      <c r="Z34" s="16">
        <v>0</v>
      </c>
      <c r="AA34" s="16">
        <v>0</v>
      </c>
      <c r="AB34" s="16">
        <v>2885029</v>
      </c>
      <c r="AC34" s="16">
        <v>0</v>
      </c>
      <c r="AD34" s="16">
        <v>0</v>
      </c>
      <c r="AE34" s="16">
        <v>0</v>
      </c>
      <c r="AF34" s="65">
        <v>0</v>
      </c>
      <c r="AG34" s="68">
        <v>0</v>
      </c>
      <c r="AH34" s="67">
        <v>0</v>
      </c>
    </row>
    <row r="35" spans="1:34" s="10" customFormat="1" ht="15" x14ac:dyDescent="0.25">
      <c r="A35" s="62">
        <v>129</v>
      </c>
      <c r="B35" s="63" t="s">
        <v>55</v>
      </c>
      <c r="C35" s="64"/>
      <c r="D35"/>
      <c r="E35"/>
      <c r="F35"/>
      <c r="G35" s="64"/>
      <c r="H35" s="16">
        <v>1177025</v>
      </c>
      <c r="I35" s="16"/>
      <c r="J35" s="16">
        <v>82205</v>
      </c>
      <c r="K35" s="16">
        <v>46270</v>
      </c>
      <c r="L35" s="16">
        <v>0</v>
      </c>
      <c r="M35" s="16">
        <v>-245118</v>
      </c>
      <c r="N35" s="16">
        <v>-205923</v>
      </c>
      <c r="O35" s="16">
        <v>0</v>
      </c>
      <c r="P35" s="16">
        <v>-46728</v>
      </c>
      <c r="Q35" s="16">
        <v>-369294</v>
      </c>
      <c r="R35" s="16">
        <v>1136539</v>
      </c>
      <c r="S35" s="16">
        <v>767245</v>
      </c>
      <c r="T35" s="30"/>
      <c r="U35" s="30"/>
      <c r="V35" s="16">
        <v>1520269</v>
      </c>
      <c r="W35" s="16">
        <v>0</v>
      </c>
      <c r="X35" s="16">
        <v>0</v>
      </c>
      <c r="Y35" s="16">
        <v>-40316</v>
      </c>
      <c r="Z35" s="16">
        <v>0</v>
      </c>
      <c r="AA35" s="16">
        <v>0</v>
      </c>
      <c r="AB35" s="16">
        <v>1479953</v>
      </c>
      <c r="AC35" s="16">
        <v>0</v>
      </c>
      <c r="AD35" s="16">
        <v>0</v>
      </c>
      <c r="AE35" s="16">
        <v>0</v>
      </c>
      <c r="AF35" s="65">
        <v>0</v>
      </c>
      <c r="AG35" s="68">
        <v>0</v>
      </c>
      <c r="AH35" s="67">
        <v>0</v>
      </c>
    </row>
    <row r="36" spans="1:34" s="10" customFormat="1" ht="15" x14ac:dyDescent="0.25">
      <c r="A36" s="62">
        <v>131</v>
      </c>
      <c r="B36" s="63" t="s">
        <v>56</v>
      </c>
      <c r="C36" s="64"/>
      <c r="D36"/>
      <c r="E36"/>
      <c r="F36"/>
      <c r="G36" s="64"/>
      <c r="H36" s="16">
        <v>0</v>
      </c>
      <c r="I36" s="16"/>
      <c r="J36" s="16">
        <v>0</v>
      </c>
      <c r="K36" s="16">
        <v>0</v>
      </c>
      <c r="L36" s="16">
        <v>0</v>
      </c>
      <c r="M36" s="16">
        <v>0</v>
      </c>
      <c r="N36" s="16">
        <v>0</v>
      </c>
      <c r="O36" s="16">
        <v>0</v>
      </c>
      <c r="P36" s="16">
        <v>0</v>
      </c>
      <c r="Q36" s="16">
        <v>0</v>
      </c>
      <c r="R36" s="16">
        <v>0</v>
      </c>
      <c r="S36" s="16">
        <v>0</v>
      </c>
      <c r="T36" s="30"/>
      <c r="U36" s="30"/>
      <c r="V36" s="16">
        <v>0</v>
      </c>
      <c r="W36" s="16">
        <v>0</v>
      </c>
      <c r="X36" s="16">
        <v>0</v>
      </c>
      <c r="Y36" s="16">
        <v>0</v>
      </c>
      <c r="Z36" s="16">
        <v>0</v>
      </c>
      <c r="AA36" s="16">
        <v>0</v>
      </c>
      <c r="AB36" s="16">
        <v>0</v>
      </c>
      <c r="AC36" s="16">
        <v>0</v>
      </c>
      <c r="AD36" s="16">
        <v>0</v>
      </c>
      <c r="AE36" s="16">
        <v>0</v>
      </c>
      <c r="AF36" s="65">
        <v>0</v>
      </c>
      <c r="AG36" s="68">
        <v>0</v>
      </c>
      <c r="AH36" s="67">
        <v>0</v>
      </c>
    </row>
    <row r="37" spans="1:34" s="10" customFormat="1" ht="15" x14ac:dyDescent="0.25">
      <c r="A37" s="62">
        <v>132</v>
      </c>
      <c r="B37" s="63" t="s">
        <v>57</v>
      </c>
      <c r="C37" s="64"/>
      <c r="D37"/>
      <c r="E37"/>
      <c r="F37"/>
      <c r="G37" s="64"/>
      <c r="H37" s="16">
        <v>372394</v>
      </c>
      <c r="I37" s="16"/>
      <c r="J37" s="16">
        <v>32962</v>
      </c>
      <c r="K37" s="16">
        <v>18553</v>
      </c>
      <c r="L37" s="16">
        <v>0</v>
      </c>
      <c r="M37" s="16">
        <v>-98286</v>
      </c>
      <c r="N37" s="16">
        <v>-82570</v>
      </c>
      <c r="O37" s="16">
        <v>0</v>
      </c>
      <c r="P37" s="16">
        <v>-18737</v>
      </c>
      <c r="Q37" s="16">
        <v>-148078</v>
      </c>
      <c r="R37" s="16">
        <v>455725</v>
      </c>
      <c r="S37" s="16">
        <v>307647</v>
      </c>
      <c r="T37" s="30"/>
      <c r="U37" s="30"/>
      <c r="V37" s="16">
        <v>480991</v>
      </c>
      <c r="W37" s="16">
        <v>0</v>
      </c>
      <c r="X37" s="16">
        <v>0</v>
      </c>
      <c r="Y37" s="16">
        <v>-12755</v>
      </c>
      <c r="Z37" s="16">
        <v>0</v>
      </c>
      <c r="AA37" s="16">
        <v>0</v>
      </c>
      <c r="AB37" s="16">
        <v>468236</v>
      </c>
      <c r="AC37" s="16">
        <v>0</v>
      </c>
      <c r="AD37" s="16">
        <v>0</v>
      </c>
      <c r="AE37" s="16">
        <v>0</v>
      </c>
      <c r="AF37" s="65">
        <v>0</v>
      </c>
      <c r="AG37" s="68">
        <v>0</v>
      </c>
      <c r="AH37" s="67">
        <v>0</v>
      </c>
    </row>
    <row r="38" spans="1:34" s="10" customFormat="1" ht="15" x14ac:dyDescent="0.25">
      <c r="A38" s="62">
        <v>133</v>
      </c>
      <c r="B38" s="63" t="s">
        <v>58</v>
      </c>
      <c r="C38" s="64"/>
      <c r="D38"/>
      <c r="E38"/>
      <c r="F38"/>
      <c r="G38" s="64"/>
      <c r="H38" s="16">
        <v>1200797</v>
      </c>
      <c r="I38" s="16"/>
      <c r="J38" s="16">
        <v>88182</v>
      </c>
      <c r="K38" s="16">
        <v>49634</v>
      </c>
      <c r="L38" s="16">
        <v>0</v>
      </c>
      <c r="M38" s="16">
        <v>-262941</v>
      </c>
      <c r="N38" s="16">
        <v>-220896</v>
      </c>
      <c r="O38" s="16">
        <v>0</v>
      </c>
      <c r="P38" s="16">
        <v>-50125</v>
      </c>
      <c r="Q38" s="16">
        <v>-396146</v>
      </c>
      <c r="R38" s="16">
        <v>1219177</v>
      </c>
      <c r="S38" s="16">
        <v>823031</v>
      </c>
      <c r="T38" s="30"/>
      <c r="U38" s="30"/>
      <c r="V38" s="16">
        <v>1550973</v>
      </c>
      <c r="W38" s="16">
        <v>0</v>
      </c>
      <c r="X38" s="16">
        <v>0</v>
      </c>
      <c r="Y38" s="16">
        <v>-41130</v>
      </c>
      <c r="Z38" s="16">
        <v>0</v>
      </c>
      <c r="AA38" s="16">
        <v>0</v>
      </c>
      <c r="AB38" s="16">
        <v>1509843</v>
      </c>
      <c r="AC38" s="16">
        <v>0</v>
      </c>
      <c r="AD38" s="16">
        <v>0</v>
      </c>
      <c r="AE38" s="16">
        <v>0</v>
      </c>
      <c r="AF38" s="65">
        <v>0</v>
      </c>
      <c r="AG38" s="68">
        <v>0</v>
      </c>
      <c r="AH38" s="67">
        <v>0</v>
      </c>
    </row>
    <row r="39" spans="1:34" s="10" customFormat="1" ht="15" x14ac:dyDescent="0.25">
      <c r="A39" s="62">
        <v>135</v>
      </c>
      <c r="B39" s="63" t="s">
        <v>59</v>
      </c>
      <c r="C39" s="64"/>
      <c r="D39"/>
      <c r="E39"/>
      <c r="F39"/>
      <c r="G39" s="64"/>
      <c r="H39" s="16">
        <v>0</v>
      </c>
      <c r="I39" s="16"/>
      <c r="J39" s="16">
        <v>0</v>
      </c>
      <c r="K39" s="16">
        <v>0</v>
      </c>
      <c r="L39" s="16">
        <v>0</v>
      </c>
      <c r="M39" s="16">
        <v>0</v>
      </c>
      <c r="N39" s="16">
        <v>0</v>
      </c>
      <c r="O39" s="16">
        <v>0</v>
      </c>
      <c r="P39" s="16">
        <v>0</v>
      </c>
      <c r="Q39" s="16">
        <v>0</v>
      </c>
      <c r="R39" s="16">
        <v>0</v>
      </c>
      <c r="S39" s="16">
        <v>0</v>
      </c>
      <c r="T39" s="30"/>
      <c r="U39" s="30"/>
      <c r="V39" s="16">
        <v>0</v>
      </c>
      <c r="W39" s="16">
        <v>0</v>
      </c>
      <c r="X39" s="16">
        <v>0</v>
      </c>
      <c r="Y39" s="16">
        <v>0</v>
      </c>
      <c r="Z39" s="16">
        <v>0</v>
      </c>
      <c r="AA39" s="16">
        <v>0</v>
      </c>
      <c r="AB39" s="16">
        <v>0</v>
      </c>
      <c r="AC39" s="16">
        <v>0</v>
      </c>
      <c r="AD39" s="16">
        <v>0</v>
      </c>
      <c r="AE39" s="16">
        <v>0</v>
      </c>
      <c r="AF39" s="65">
        <v>0</v>
      </c>
      <c r="AG39" s="68">
        <v>0</v>
      </c>
      <c r="AH39" s="67">
        <v>0</v>
      </c>
    </row>
    <row r="40" spans="1:34" s="10" customFormat="1" ht="15" x14ac:dyDescent="0.25">
      <c r="A40" s="62">
        <v>136</v>
      </c>
      <c r="B40" s="63" t="s">
        <v>60</v>
      </c>
      <c r="C40" s="64"/>
      <c r="D40"/>
      <c r="E40"/>
      <c r="F40"/>
      <c r="G40" s="64"/>
      <c r="H40" s="16">
        <v>2374110</v>
      </c>
      <c r="I40" s="16"/>
      <c r="J40" s="16">
        <v>163268</v>
      </c>
      <c r="K40" s="16">
        <v>91897</v>
      </c>
      <c r="L40" s="16">
        <v>0</v>
      </c>
      <c r="M40" s="16">
        <v>-486828</v>
      </c>
      <c r="N40" s="16">
        <v>-408986</v>
      </c>
      <c r="O40" s="16">
        <v>0</v>
      </c>
      <c r="P40" s="16">
        <v>-92806</v>
      </c>
      <c r="Q40" s="16">
        <v>-733455</v>
      </c>
      <c r="R40" s="16">
        <v>2257293</v>
      </c>
      <c r="S40" s="16">
        <v>1523838</v>
      </c>
      <c r="T40" s="30"/>
      <c r="U40" s="30"/>
      <c r="V40" s="16">
        <v>3066445</v>
      </c>
      <c r="W40" s="16">
        <v>0</v>
      </c>
      <c r="X40" s="16">
        <v>0</v>
      </c>
      <c r="Y40" s="16">
        <v>-81319</v>
      </c>
      <c r="Z40" s="16">
        <v>0</v>
      </c>
      <c r="AA40" s="16">
        <v>0</v>
      </c>
      <c r="AB40" s="16">
        <v>2985126</v>
      </c>
      <c r="AC40" s="16">
        <v>0</v>
      </c>
      <c r="AD40" s="16">
        <v>0</v>
      </c>
      <c r="AE40" s="16">
        <v>0</v>
      </c>
      <c r="AF40" s="65">
        <v>0</v>
      </c>
      <c r="AG40" s="68">
        <v>0</v>
      </c>
      <c r="AH40" s="67">
        <v>0</v>
      </c>
    </row>
    <row r="41" spans="1:34" s="10" customFormat="1" ht="15" x14ac:dyDescent="0.25">
      <c r="A41" s="62">
        <v>137</v>
      </c>
      <c r="B41" s="63" t="s">
        <v>61</v>
      </c>
      <c r="C41" s="64"/>
      <c r="D41"/>
      <c r="E41"/>
      <c r="F41"/>
      <c r="G41" s="64"/>
      <c r="H41" s="16">
        <v>0</v>
      </c>
      <c r="I41" s="16"/>
      <c r="J41" s="16">
        <v>0</v>
      </c>
      <c r="K41" s="16">
        <v>0</v>
      </c>
      <c r="L41" s="16">
        <v>0</v>
      </c>
      <c r="M41" s="16">
        <v>0</v>
      </c>
      <c r="N41" s="16">
        <v>0</v>
      </c>
      <c r="O41" s="16">
        <v>0</v>
      </c>
      <c r="P41" s="16">
        <v>0</v>
      </c>
      <c r="Q41" s="16">
        <v>0</v>
      </c>
      <c r="R41" s="16">
        <v>0</v>
      </c>
      <c r="S41" s="16">
        <v>0</v>
      </c>
      <c r="T41" s="30"/>
      <c r="U41" s="30"/>
      <c r="V41" s="16">
        <v>0</v>
      </c>
      <c r="W41" s="16">
        <v>0</v>
      </c>
      <c r="X41" s="16">
        <v>0</v>
      </c>
      <c r="Y41" s="16">
        <v>0</v>
      </c>
      <c r="Z41" s="16">
        <v>0</v>
      </c>
      <c r="AA41" s="16">
        <v>0</v>
      </c>
      <c r="AB41" s="16">
        <v>0</v>
      </c>
      <c r="AC41" s="16">
        <v>0</v>
      </c>
      <c r="AD41" s="16">
        <v>0</v>
      </c>
      <c r="AE41" s="16">
        <v>0</v>
      </c>
      <c r="AF41" s="65">
        <v>0</v>
      </c>
      <c r="AG41" s="68">
        <v>0</v>
      </c>
      <c r="AH41" s="67">
        <v>0</v>
      </c>
    </row>
    <row r="42" spans="1:34" s="10" customFormat="1" ht="15" x14ac:dyDescent="0.25">
      <c r="A42" s="62">
        <v>138</v>
      </c>
      <c r="B42" s="63" t="s">
        <v>62</v>
      </c>
      <c r="C42" s="64"/>
      <c r="D42"/>
      <c r="E42"/>
      <c r="F42"/>
      <c r="G42" s="64"/>
      <c r="H42" s="16">
        <v>0</v>
      </c>
      <c r="I42" s="16"/>
      <c r="J42" s="16">
        <v>0</v>
      </c>
      <c r="K42" s="16">
        <v>0</v>
      </c>
      <c r="L42" s="16">
        <v>0</v>
      </c>
      <c r="M42" s="16">
        <v>0</v>
      </c>
      <c r="N42" s="16">
        <v>0</v>
      </c>
      <c r="O42" s="16">
        <v>0</v>
      </c>
      <c r="P42" s="16">
        <v>0</v>
      </c>
      <c r="Q42" s="16">
        <v>0</v>
      </c>
      <c r="R42" s="16">
        <v>0</v>
      </c>
      <c r="S42" s="16">
        <v>0</v>
      </c>
      <c r="T42" s="30"/>
      <c r="U42" s="30"/>
      <c r="V42" s="16">
        <v>0</v>
      </c>
      <c r="W42" s="16">
        <v>0</v>
      </c>
      <c r="X42" s="16">
        <v>0</v>
      </c>
      <c r="Y42" s="16">
        <v>0</v>
      </c>
      <c r="Z42" s="16">
        <v>0</v>
      </c>
      <c r="AA42" s="16">
        <v>0</v>
      </c>
      <c r="AB42" s="16">
        <v>0</v>
      </c>
      <c r="AC42" s="16">
        <v>0</v>
      </c>
      <c r="AD42" s="16">
        <v>0</v>
      </c>
      <c r="AE42" s="16">
        <v>0</v>
      </c>
      <c r="AF42" s="65">
        <v>0</v>
      </c>
      <c r="AG42" s="68">
        <v>0</v>
      </c>
      <c r="AH42" s="67">
        <v>0</v>
      </c>
    </row>
    <row r="43" spans="1:34" s="10" customFormat="1" ht="15" x14ac:dyDescent="0.25">
      <c r="A43" s="62">
        <v>140</v>
      </c>
      <c r="B43" s="63" t="s">
        <v>63</v>
      </c>
      <c r="C43" s="64"/>
      <c r="D43"/>
      <c r="E43"/>
      <c r="F43"/>
      <c r="G43" s="64"/>
      <c r="H43" s="16">
        <v>1220827</v>
      </c>
      <c r="I43" s="16"/>
      <c r="J43" s="16">
        <v>85791</v>
      </c>
      <c r="K43" s="16">
        <v>48288</v>
      </c>
      <c r="L43" s="16">
        <v>0</v>
      </c>
      <c r="M43" s="16">
        <v>-255809</v>
      </c>
      <c r="N43" s="16">
        <v>-214906</v>
      </c>
      <c r="O43" s="16">
        <v>0</v>
      </c>
      <c r="P43" s="16">
        <v>-48766</v>
      </c>
      <c r="Q43" s="16">
        <v>-385402</v>
      </c>
      <c r="R43" s="16">
        <v>1186117</v>
      </c>
      <c r="S43" s="16">
        <v>800715</v>
      </c>
      <c r="T43" s="30"/>
      <c r="U43" s="30"/>
      <c r="V43" s="16">
        <v>1576844</v>
      </c>
      <c r="W43" s="16">
        <v>0</v>
      </c>
      <c r="X43" s="16">
        <v>0</v>
      </c>
      <c r="Y43" s="16">
        <v>-41816</v>
      </c>
      <c r="Z43" s="16">
        <v>0</v>
      </c>
      <c r="AA43" s="16">
        <v>0</v>
      </c>
      <c r="AB43" s="16">
        <v>1535028</v>
      </c>
      <c r="AC43" s="16">
        <v>0</v>
      </c>
      <c r="AD43" s="16">
        <v>0</v>
      </c>
      <c r="AE43" s="16">
        <v>0</v>
      </c>
      <c r="AF43" s="65">
        <v>0</v>
      </c>
      <c r="AG43" s="68">
        <v>0</v>
      </c>
      <c r="AH43" s="67">
        <v>0</v>
      </c>
    </row>
    <row r="44" spans="1:34" s="10" customFormat="1" ht="15" x14ac:dyDescent="0.25">
      <c r="A44" s="62">
        <v>141</v>
      </c>
      <c r="B44" s="63" t="s">
        <v>64</v>
      </c>
      <c r="C44" s="64"/>
      <c r="D44"/>
      <c r="E44"/>
      <c r="F44"/>
      <c r="G44" s="64"/>
      <c r="H44" s="16">
        <v>4443313</v>
      </c>
      <c r="I44" s="16"/>
      <c r="J44" s="16">
        <v>315072</v>
      </c>
      <c r="K44" s="16">
        <v>177341</v>
      </c>
      <c r="L44" s="16">
        <v>0</v>
      </c>
      <c r="M44" s="16">
        <v>-939475</v>
      </c>
      <c r="N44" s="16">
        <v>-789254</v>
      </c>
      <c r="O44" s="16">
        <v>0</v>
      </c>
      <c r="P44" s="16">
        <v>-179096</v>
      </c>
      <c r="Q44" s="16">
        <v>-1415412</v>
      </c>
      <c r="R44" s="16">
        <v>4356082</v>
      </c>
      <c r="S44" s="16">
        <v>2940670</v>
      </c>
      <c r="T44" s="30"/>
      <c r="U44" s="30"/>
      <c r="V44" s="16">
        <v>5739067</v>
      </c>
      <c r="W44" s="16">
        <v>0</v>
      </c>
      <c r="X44" s="16">
        <v>0</v>
      </c>
      <c r="Y44" s="16">
        <v>-152194</v>
      </c>
      <c r="Z44" s="16">
        <v>0</v>
      </c>
      <c r="AA44" s="16">
        <v>0</v>
      </c>
      <c r="AB44" s="16">
        <v>5586873</v>
      </c>
      <c r="AC44" s="16">
        <v>0</v>
      </c>
      <c r="AD44" s="16">
        <v>0</v>
      </c>
      <c r="AE44" s="16">
        <v>0</v>
      </c>
      <c r="AF44" s="65">
        <v>0</v>
      </c>
      <c r="AG44" s="68">
        <v>0</v>
      </c>
      <c r="AH44" s="67">
        <v>0</v>
      </c>
    </row>
    <row r="45" spans="1:34" s="10" customFormat="1" ht="15" x14ac:dyDescent="0.25">
      <c r="A45" s="62">
        <v>142</v>
      </c>
      <c r="B45" s="63" t="s">
        <v>65</v>
      </c>
      <c r="C45" s="64"/>
      <c r="D45"/>
      <c r="E45"/>
      <c r="F45"/>
      <c r="G45" s="64"/>
      <c r="H45" s="16">
        <v>0</v>
      </c>
      <c r="I45" s="16"/>
      <c r="J45" s="16">
        <v>0</v>
      </c>
      <c r="K45" s="16">
        <v>0</v>
      </c>
      <c r="L45" s="16">
        <v>0</v>
      </c>
      <c r="M45" s="16">
        <v>0</v>
      </c>
      <c r="N45" s="16">
        <v>0</v>
      </c>
      <c r="O45" s="16">
        <v>0</v>
      </c>
      <c r="P45" s="16">
        <v>0</v>
      </c>
      <c r="Q45" s="16">
        <v>0</v>
      </c>
      <c r="R45" s="16">
        <v>0</v>
      </c>
      <c r="S45" s="16">
        <v>0</v>
      </c>
      <c r="T45" s="30"/>
      <c r="U45" s="30"/>
      <c r="V45" s="16">
        <v>0</v>
      </c>
      <c r="W45" s="16">
        <v>0</v>
      </c>
      <c r="X45" s="16">
        <v>0</v>
      </c>
      <c r="Y45" s="16">
        <v>0</v>
      </c>
      <c r="Z45" s="16">
        <v>0</v>
      </c>
      <c r="AA45" s="16">
        <v>0</v>
      </c>
      <c r="AB45" s="16">
        <v>0</v>
      </c>
      <c r="AC45" s="16">
        <v>0</v>
      </c>
      <c r="AD45" s="16">
        <v>0</v>
      </c>
      <c r="AE45" s="16">
        <v>0</v>
      </c>
      <c r="AF45" s="65">
        <v>0</v>
      </c>
      <c r="AG45" s="68">
        <v>0</v>
      </c>
      <c r="AH45" s="67">
        <v>0</v>
      </c>
    </row>
    <row r="46" spans="1:34" s="10" customFormat="1" ht="15" x14ac:dyDescent="0.25">
      <c r="A46" s="62">
        <v>143</v>
      </c>
      <c r="B46" s="63" t="s">
        <v>66</v>
      </c>
      <c r="C46" s="64"/>
      <c r="D46"/>
      <c r="E46"/>
      <c r="F46"/>
      <c r="G46" s="64"/>
      <c r="H46" s="16">
        <v>298982</v>
      </c>
      <c r="I46" s="16"/>
      <c r="J46" s="16">
        <v>21450</v>
      </c>
      <c r="K46" s="16">
        <v>12074</v>
      </c>
      <c r="L46" s="16">
        <v>0</v>
      </c>
      <c r="M46" s="16">
        <v>-63961</v>
      </c>
      <c r="N46" s="16">
        <v>-53733</v>
      </c>
      <c r="O46" s="16">
        <v>0</v>
      </c>
      <c r="P46" s="16">
        <v>-12193</v>
      </c>
      <c r="Q46" s="16">
        <v>-96363</v>
      </c>
      <c r="R46" s="16">
        <v>296566</v>
      </c>
      <c r="S46" s="16">
        <v>200203</v>
      </c>
      <c r="T46" s="30"/>
      <c r="U46" s="30"/>
      <c r="V46" s="16">
        <v>386170</v>
      </c>
      <c r="W46" s="16">
        <v>0</v>
      </c>
      <c r="X46" s="16">
        <v>0</v>
      </c>
      <c r="Y46" s="16">
        <v>-10241</v>
      </c>
      <c r="Z46" s="16">
        <v>0</v>
      </c>
      <c r="AA46" s="16">
        <v>0</v>
      </c>
      <c r="AB46" s="16">
        <v>375929</v>
      </c>
      <c r="AC46" s="16">
        <v>0</v>
      </c>
      <c r="AD46" s="16">
        <v>0</v>
      </c>
      <c r="AE46" s="16">
        <v>0</v>
      </c>
      <c r="AF46" s="65">
        <v>0</v>
      </c>
      <c r="AG46" s="68">
        <v>0</v>
      </c>
      <c r="AH46" s="67">
        <v>0</v>
      </c>
    </row>
    <row r="47" spans="1:34" s="10" customFormat="1" ht="15" x14ac:dyDescent="0.25">
      <c r="A47" s="62">
        <v>146</v>
      </c>
      <c r="B47" s="63" t="s">
        <v>67</v>
      </c>
      <c r="C47" s="64"/>
      <c r="D47"/>
      <c r="E47"/>
      <c r="F47"/>
      <c r="G47" s="64"/>
      <c r="H47" s="16">
        <v>667118</v>
      </c>
      <c r="I47" s="16"/>
      <c r="J47" s="16">
        <v>49536</v>
      </c>
      <c r="K47" s="16">
        <v>27882</v>
      </c>
      <c r="L47" s="16">
        <v>0</v>
      </c>
      <c r="M47" s="16">
        <v>-147704</v>
      </c>
      <c r="N47" s="16">
        <v>-124086</v>
      </c>
      <c r="O47" s="16">
        <v>0</v>
      </c>
      <c r="P47" s="16">
        <v>-28157</v>
      </c>
      <c r="Q47" s="16">
        <v>-222529</v>
      </c>
      <c r="R47" s="16">
        <v>684862</v>
      </c>
      <c r="S47" s="16">
        <v>462333</v>
      </c>
      <c r="T47" s="30"/>
      <c r="U47" s="30"/>
      <c r="V47" s="16">
        <v>861662</v>
      </c>
      <c r="W47" s="16">
        <v>0</v>
      </c>
      <c r="X47" s="16">
        <v>0</v>
      </c>
      <c r="Y47" s="16">
        <v>-22850</v>
      </c>
      <c r="Z47" s="16">
        <v>0</v>
      </c>
      <c r="AA47" s="16">
        <v>0</v>
      </c>
      <c r="AB47" s="16">
        <v>838812</v>
      </c>
      <c r="AC47" s="16">
        <v>0</v>
      </c>
      <c r="AD47" s="16">
        <v>0</v>
      </c>
      <c r="AE47" s="16">
        <v>0</v>
      </c>
      <c r="AF47" s="65">
        <v>0</v>
      </c>
      <c r="AG47" s="68">
        <v>0</v>
      </c>
      <c r="AH47" s="67">
        <v>0</v>
      </c>
    </row>
    <row r="48" spans="1:34" s="10" customFormat="1" ht="15" x14ac:dyDescent="0.25">
      <c r="A48" s="62">
        <v>147</v>
      </c>
      <c r="B48" s="63" t="s">
        <v>68</v>
      </c>
      <c r="C48" s="64"/>
      <c r="D48"/>
      <c r="E48"/>
      <c r="F48"/>
      <c r="G48" s="64"/>
      <c r="H48" s="16">
        <v>424183</v>
      </c>
      <c r="I48" s="16"/>
      <c r="J48" s="16">
        <v>29975</v>
      </c>
      <c r="K48" s="16">
        <v>16872</v>
      </c>
      <c r="L48" s="16">
        <v>0</v>
      </c>
      <c r="M48" s="16">
        <v>-89380</v>
      </c>
      <c r="N48" s="16">
        <v>-75088</v>
      </c>
      <c r="O48" s="16">
        <v>0</v>
      </c>
      <c r="P48" s="16">
        <v>-17039</v>
      </c>
      <c r="Q48" s="16">
        <v>-134660</v>
      </c>
      <c r="R48" s="16">
        <v>414428</v>
      </c>
      <c r="S48" s="16">
        <v>279768</v>
      </c>
      <c r="T48" s="30"/>
      <c r="U48" s="30"/>
      <c r="V48" s="16">
        <v>547884</v>
      </c>
      <c r="W48" s="16">
        <v>0</v>
      </c>
      <c r="X48" s="16">
        <v>0</v>
      </c>
      <c r="Y48" s="16">
        <v>-14529</v>
      </c>
      <c r="Z48" s="16">
        <v>0</v>
      </c>
      <c r="AA48" s="16">
        <v>0</v>
      </c>
      <c r="AB48" s="16">
        <v>533355</v>
      </c>
      <c r="AC48" s="16">
        <v>0</v>
      </c>
      <c r="AD48" s="16">
        <v>0</v>
      </c>
      <c r="AE48" s="16">
        <v>0</v>
      </c>
      <c r="AF48" s="65">
        <v>0</v>
      </c>
      <c r="AG48" s="68">
        <v>0</v>
      </c>
      <c r="AH48" s="67">
        <v>0</v>
      </c>
    </row>
    <row r="49" spans="1:34" s="10" customFormat="1" ht="15" x14ac:dyDescent="0.25">
      <c r="A49" s="62">
        <v>148</v>
      </c>
      <c r="B49" s="63" t="s">
        <v>69</v>
      </c>
      <c r="C49" s="64"/>
      <c r="D49"/>
      <c r="E49"/>
      <c r="F49"/>
      <c r="G49" s="64"/>
      <c r="H49" s="16">
        <v>61588</v>
      </c>
      <c r="I49" s="16"/>
      <c r="J49" s="16">
        <v>5362</v>
      </c>
      <c r="K49" s="16">
        <v>3018</v>
      </c>
      <c r="L49" s="16">
        <v>0</v>
      </c>
      <c r="M49" s="16">
        <v>-15992</v>
      </c>
      <c r="N49" s="16">
        <v>-13432</v>
      </c>
      <c r="O49" s="16">
        <v>0</v>
      </c>
      <c r="P49" s="16">
        <v>-3048</v>
      </c>
      <c r="Q49" s="16">
        <v>-24092</v>
      </c>
      <c r="R49" s="16">
        <v>74137</v>
      </c>
      <c r="S49" s="16">
        <v>50045</v>
      </c>
      <c r="T49" s="30"/>
      <c r="U49" s="30"/>
      <c r="V49" s="16">
        <v>79549</v>
      </c>
      <c r="W49" s="16">
        <v>0</v>
      </c>
      <c r="X49" s="16">
        <v>0</v>
      </c>
      <c r="Y49" s="16">
        <v>-2110</v>
      </c>
      <c r="Z49" s="16">
        <v>0</v>
      </c>
      <c r="AA49" s="16">
        <v>0</v>
      </c>
      <c r="AB49" s="16">
        <v>77439</v>
      </c>
      <c r="AC49" s="16">
        <v>0</v>
      </c>
      <c r="AD49" s="16">
        <v>0</v>
      </c>
      <c r="AE49" s="16">
        <v>0</v>
      </c>
      <c r="AF49" s="65">
        <v>0</v>
      </c>
      <c r="AG49" s="68">
        <v>0</v>
      </c>
      <c r="AH49" s="67">
        <v>0</v>
      </c>
    </row>
    <row r="50" spans="1:34" s="10" customFormat="1" ht="15" x14ac:dyDescent="0.25">
      <c r="A50" s="62">
        <v>149</v>
      </c>
      <c r="B50" s="63" t="s">
        <v>70</v>
      </c>
      <c r="C50" s="64"/>
      <c r="D50"/>
      <c r="E50"/>
      <c r="F50"/>
      <c r="G50" s="64"/>
      <c r="H50" s="16">
        <v>0</v>
      </c>
      <c r="I50" s="16"/>
      <c r="J50" s="16">
        <v>0</v>
      </c>
      <c r="K50" s="16">
        <v>0</v>
      </c>
      <c r="L50" s="16">
        <v>0</v>
      </c>
      <c r="M50" s="16">
        <v>0</v>
      </c>
      <c r="N50" s="16">
        <v>0</v>
      </c>
      <c r="O50" s="16">
        <v>0</v>
      </c>
      <c r="P50" s="16">
        <v>0</v>
      </c>
      <c r="Q50" s="16">
        <v>0</v>
      </c>
      <c r="R50" s="16">
        <v>0</v>
      </c>
      <c r="S50" s="16">
        <v>0</v>
      </c>
      <c r="T50" s="30"/>
      <c r="U50" s="30"/>
      <c r="V50" s="16">
        <v>0</v>
      </c>
      <c r="W50" s="16">
        <v>0</v>
      </c>
      <c r="X50" s="16">
        <v>0</v>
      </c>
      <c r="Y50" s="16">
        <v>0</v>
      </c>
      <c r="Z50" s="16">
        <v>0</v>
      </c>
      <c r="AA50" s="16">
        <v>0</v>
      </c>
      <c r="AB50" s="16">
        <v>0</v>
      </c>
      <c r="AC50" s="16">
        <v>0</v>
      </c>
      <c r="AD50" s="16">
        <v>0</v>
      </c>
      <c r="AE50" s="16">
        <v>0</v>
      </c>
      <c r="AF50" s="65">
        <v>0</v>
      </c>
      <c r="AG50" s="68">
        <v>0</v>
      </c>
      <c r="AH50" s="67">
        <v>0</v>
      </c>
    </row>
    <row r="51" spans="1:34" s="10" customFormat="1" ht="15" x14ac:dyDescent="0.25">
      <c r="A51" s="62">
        <v>150</v>
      </c>
      <c r="B51" s="63" t="s">
        <v>71</v>
      </c>
      <c r="C51" s="64"/>
      <c r="D51"/>
      <c r="E51"/>
      <c r="F51"/>
      <c r="G51" s="64"/>
      <c r="H51" s="16">
        <v>0</v>
      </c>
      <c r="I51" s="16"/>
      <c r="J51" s="16">
        <v>0</v>
      </c>
      <c r="K51" s="16">
        <v>0</v>
      </c>
      <c r="L51" s="16">
        <v>0</v>
      </c>
      <c r="M51" s="16">
        <v>0</v>
      </c>
      <c r="N51" s="16">
        <v>0</v>
      </c>
      <c r="O51" s="16">
        <v>0</v>
      </c>
      <c r="P51" s="16">
        <v>0</v>
      </c>
      <c r="Q51" s="16">
        <v>0</v>
      </c>
      <c r="R51" s="16">
        <v>0</v>
      </c>
      <c r="S51" s="16">
        <v>0</v>
      </c>
      <c r="T51" s="30"/>
      <c r="U51" s="30"/>
      <c r="V51" s="16">
        <v>0</v>
      </c>
      <c r="W51" s="16">
        <v>0</v>
      </c>
      <c r="X51" s="16">
        <v>0</v>
      </c>
      <c r="Y51" s="16">
        <v>0</v>
      </c>
      <c r="Z51" s="16">
        <v>0</v>
      </c>
      <c r="AA51" s="16">
        <v>0</v>
      </c>
      <c r="AB51" s="16">
        <v>0</v>
      </c>
      <c r="AC51" s="16">
        <v>0</v>
      </c>
      <c r="AD51" s="16">
        <v>0</v>
      </c>
      <c r="AE51" s="16">
        <v>0</v>
      </c>
      <c r="AF51" s="65">
        <v>0</v>
      </c>
      <c r="AG51" s="68">
        <v>0</v>
      </c>
      <c r="AH51" s="67">
        <v>0</v>
      </c>
    </row>
    <row r="52" spans="1:34" s="10" customFormat="1" ht="15" x14ac:dyDescent="0.25">
      <c r="A52" s="62">
        <v>151</v>
      </c>
      <c r="B52" s="63" t="s">
        <v>72</v>
      </c>
      <c r="C52" s="64"/>
      <c r="D52"/>
      <c r="E52"/>
      <c r="F52"/>
      <c r="G52" s="64"/>
      <c r="H52" s="16">
        <v>1625371</v>
      </c>
      <c r="I52" s="16"/>
      <c r="J52" s="16">
        <v>113564</v>
      </c>
      <c r="K52" s="16">
        <v>63920</v>
      </c>
      <c r="L52" s="16">
        <v>0</v>
      </c>
      <c r="M52" s="16">
        <v>-338620</v>
      </c>
      <c r="N52" s="16">
        <v>-284476</v>
      </c>
      <c r="O52" s="16">
        <v>0</v>
      </c>
      <c r="P52" s="16">
        <v>-64553</v>
      </c>
      <c r="Q52" s="16">
        <v>-510165</v>
      </c>
      <c r="R52" s="16">
        <v>1570091</v>
      </c>
      <c r="S52" s="16">
        <v>1059926</v>
      </c>
      <c r="T52" s="30"/>
      <c r="U52" s="30"/>
      <c r="V52" s="16">
        <v>2099359</v>
      </c>
      <c r="W52" s="16">
        <v>0</v>
      </c>
      <c r="X52" s="16">
        <v>0</v>
      </c>
      <c r="Y52" s="16">
        <v>-55673</v>
      </c>
      <c r="Z52" s="16">
        <v>0</v>
      </c>
      <c r="AA52" s="16">
        <v>0</v>
      </c>
      <c r="AB52" s="16">
        <v>2043686</v>
      </c>
      <c r="AC52" s="16">
        <v>0</v>
      </c>
      <c r="AD52" s="16">
        <v>0</v>
      </c>
      <c r="AE52" s="16">
        <v>0</v>
      </c>
      <c r="AF52" s="65">
        <v>0</v>
      </c>
      <c r="AG52" s="68">
        <v>0</v>
      </c>
      <c r="AH52" s="67">
        <v>0</v>
      </c>
    </row>
    <row r="53" spans="1:34" s="10" customFormat="1" ht="15" x14ac:dyDescent="0.25">
      <c r="A53" s="62">
        <v>152</v>
      </c>
      <c r="B53" s="63" t="s">
        <v>73</v>
      </c>
      <c r="C53" s="64"/>
      <c r="D53"/>
      <c r="E53"/>
      <c r="F53"/>
      <c r="G53" s="64"/>
      <c r="H53" s="16">
        <v>1097751</v>
      </c>
      <c r="I53" s="16"/>
      <c r="J53" s="16">
        <v>83593</v>
      </c>
      <c r="K53" s="16">
        <v>47051</v>
      </c>
      <c r="L53" s="16">
        <v>0</v>
      </c>
      <c r="M53" s="16">
        <v>-249258</v>
      </c>
      <c r="N53" s="16">
        <v>-209400</v>
      </c>
      <c r="O53" s="16">
        <v>0</v>
      </c>
      <c r="P53" s="16">
        <v>-47517</v>
      </c>
      <c r="Q53" s="16">
        <v>-375531</v>
      </c>
      <c r="R53" s="16">
        <v>1155732</v>
      </c>
      <c r="S53" s="16">
        <v>780201</v>
      </c>
      <c r="T53" s="30"/>
      <c r="U53" s="30"/>
      <c r="V53" s="16">
        <v>1417876</v>
      </c>
      <c r="W53" s="16">
        <v>0</v>
      </c>
      <c r="X53" s="16">
        <v>0</v>
      </c>
      <c r="Y53" s="16">
        <v>-37601</v>
      </c>
      <c r="Z53" s="16">
        <v>0</v>
      </c>
      <c r="AA53" s="16">
        <v>0</v>
      </c>
      <c r="AB53" s="16">
        <v>1380275</v>
      </c>
      <c r="AC53" s="16">
        <v>0</v>
      </c>
      <c r="AD53" s="16">
        <v>0</v>
      </c>
      <c r="AE53" s="16">
        <v>0</v>
      </c>
      <c r="AF53" s="65">
        <v>0</v>
      </c>
      <c r="AG53" s="68">
        <v>0</v>
      </c>
      <c r="AH53" s="67">
        <v>0</v>
      </c>
    </row>
    <row r="54" spans="1:34" s="10" customFormat="1" ht="15" x14ac:dyDescent="0.25">
      <c r="A54" s="62">
        <v>154</v>
      </c>
      <c r="B54" s="63" t="s">
        <v>74</v>
      </c>
      <c r="C54" s="64"/>
      <c r="D54"/>
      <c r="E54"/>
      <c r="F54"/>
      <c r="G54" s="64"/>
      <c r="H54" s="16">
        <v>19207420</v>
      </c>
      <c r="I54" s="16"/>
      <c r="J54" s="16">
        <v>1393028</v>
      </c>
      <c r="K54" s="16">
        <v>784077</v>
      </c>
      <c r="L54" s="16">
        <v>0</v>
      </c>
      <c r="M54" s="16">
        <v>-4153690</v>
      </c>
      <c r="N54" s="16">
        <v>-3489524</v>
      </c>
      <c r="O54" s="16">
        <v>0</v>
      </c>
      <c r="P54" s="16">
        <v>-791837</v>
      </c>
      <c r="Q54" s="16">
        <v>-6257946</v>
      </c>
      <c r="R54" s="16">
        <v>19259524</v>
      </c>
      <c r="S54" s="16">
        <v>13001578</v>
      </c>
      <c r="T54" s="30"/>
      <c r="U54" s="30"/>
      <c r="V54" s="16">
        <v>24808673</v>
      </c>
      <c r="W54" s="16">
        <v>0</v>
      </c>
      <c r="X54" s="16">
        <v>0</v>
      </c>
      <c r="Y54" s="16">
        <v>-657900</v>
      </c>
      <c r="Z54" s="16">
        <v>0</v>
      </c>
      <c r="AA54" s="16">
        <v>0</v>
      </c>
      <c r="AB54" s="16">
        <v>24150773</v>
      </c>
      <c r="AC54" s="16">
        <v>0</v>
      </c>
      <c r="AD54" s="16">
        <v>0</v>
      </c>
      <c r="AE54" s="16">
        <v>0</v>
      </c>
      <c r="AF54" s="65">
        <v>0</v>
      </c>
      <c r="AG54" s="68">
        <v>0</v>
      </c>
      <c r="AH54" s="67">
        <v>0</v>
      </c>
    </row>
    <row r="55" spans="1:34" s="10" customFormat="1" ht="15" x14ac:dyDescent="0.25">
      <c r="A55" s="62">
        <v>156</v>
      </c>
      <c r="B55" s="63" t="s">
        <v>75</v>
      </c>
      <c r="C55" s="64"/>
      <c r="D55"/>
      <c r="E55"/>
      <c r="F55"/>
      <c r="G55" s="64"/>
      <c r="H55" s="16">
        <v>32243688</v>
      </c>
      <c r="I55" s="16"/>
      <c r="J55" s="16">
        <v>2379295</v>
      </c>
      <c r="K55" s="16">
        <v>1339206</v>
      </c>
      <c r="L55" s="16">
        <v>0</v>
      </c>
      <c r="M55" s="16">
        <v>-7094511</v>
      </c>
      <c r="N55" s="16">
        <v>-5960116</v>
      </c>
      <c r="O55" s="16">
        <v>0</v>
      </c>
      <c r="P55" s="16">
        <v>-1352459</v>
      </c>
      <c r="Q55" s="16">
        <v>-10688585</v>
      </c>
      <c r="R55" s="16">
        <v>32895315</v>
      </c>
      <c r="S55" s="16">
        <v>22206730</v>
      </c>
      <c r="T55" s="30"/>
      <c r="U55" s="30"/>
      <c r="V55" s="16">
        <v>41646563</v>
      </c>
      <c r="W55" s="16">
        <v>0</v>
      </c>
      <c r="X55" s="16">
        <v>0</v>
      </c>
      <c r="Y55" s="16">
        <v>-1104422</v>
      </c>
      <c r="Z55" s="16">
        <v>0</v>
      </c>
      <c r="AA55" s="16">
        <v>0</v>
      </c>
      <c r="AB55" s="16">
        <v>40542141</v>
      </c>
      <c r="AC55" s="16">
        <v>0</v>
      </c>
      <c r="AD55" s="16">
        <v>0</v>
      </c>
      <c r="AE55" s="16">
        <v>0</v>
      </c>
      <c r="AF55" s="65">
        <v>0</v>
      </c>
      <c r="AG55" s="68">
        <v>0</v>
      </c>
      <c r="AH55" s="67">
        <v>0</v>
      </c>
    </row>
    <row r="56" spans="1:34" s="10" customFormat="1" ht="15" x14ac:dyDescent="0.25">
      <c r="A56" s="62">
        <v>157</v>
      </c>
      <c r="B56" s="63" t="s">
        <v>76</v>
      </c>
      <c r="C56" s="64"/>
      <c r="D56"/>
      <c r="E56"/>
      <c r="F56"/>
      <c r="G56" s="64"/>
      <c r="H56" s="16">
        <v>139485</v>
      </c>
      <c r="I56" s="16"/>
      <c r="J56" s="16">
        <v>11534</v>
      </c>
      <c r="K56" s="16">
        <v>6492</v>
      </c>
      <c r="L56" s="16">
        <v>0</v>
      </c>
      <c r="M56" s="16">
        <v>-34393</v>
      </c>
      <c r="N56" s="16">
        <v>-28893</v>
      </c>
      <c r="O56" s="16">
        <v>0</v>
      </c>
      <c r="P56" s="16">
        <v>-6556</v>
      </c>
      <c r="Q56" s="16">
        <v>-51816</v>
      </c>
      <c r="R56" s="16">
        <v>159467</v>
      </c>
      <c r="S56" s="16">
        <v>107651</v>
      </c>
      <c r="T56" s="30"/>
      <c r="U56" s="30"/>
      <c r="V56" s="16">
        <v>180161</v>
      </c>
      <c r="W56" s="16">
        <v>0</v>
      </c>
      <c r="X56" s="16">
        <v>0</v>
      </c>
      <c r="Y56" s="16">
        <v>-4778</v>
      </c>
      <c r="Z56" s="16">
        <v>0</v>
      </c>
      <c r="AA56" s="16">
        <v>0</v>
      </c>
      <c r="AB56" s="16">
        <v>175383</v>
      </c>
      <c r="AC56" s="16">
        <v>0</v>
      </c>
      <c r="AD56" s="16">
        <v>0</v>
      </c>
      <c r="AE56" s="16">
        <v>0</v>
      </c>
      <c r="AF56" s="65">
        <v>0</v>
      </c>
      <c r="AG56" s="68">
        <v>0</v>
      </c>
      <c r="AH56" s="67">
        <v>0</v>
      </c>
    </row>
    <row r="57" spans="1:34" s="10" customFormat="1" ht="15" x14ac:dyDescent="0.25">
      <c r="A57" s="62">
        <v>158</v>
      </c>
      <c r="B57" s="63" t="s">
        <v>423</v>
      </c>
      <c r="C57" s="64"/>
      <c r="D57"/>
      <c r="E57"/>
      <c r="F57"/>
      <c r="G57" s="64"/>
      <c r="H57" s="16">
        <v>0</v>
      </c>
      <c r="I57" s="16"/>
      <c r="J57" s="16">
        <v>0</v>
      </c>
      <c r="K57" s="16">
        <v>0</v>
      </c>
      <c r="L57" s="16">
        <v>0</v>
      </c>
      <c r="M57" s="16">
        <v>0</v>
      </c>
      <c r="N57" s="16">
        <v>0</v>
      </c>
      <c r="O57" s="16">
        <v>0</v>
      </c>
      <c r="P57" s="16">
        <v>0</v>
      </c>
      <c r="Q57" s="16">
        <v>0</v>
      </c>
      <c r="R57" s="16">
        <v>0</v>
      </c>
      <c r="S57" s="16">
        <v>0</v>
      </c>
      <c r="T57" s="30"/>
      <c r="U57" s="30"/>
      <c r="V57" s="16">
        <v>0</v>
      </c>
      <c r="W57" s="16">
        <v>0</v>
      </c>
      <c r="X57" s="16">
        <v>0</v>
      </c>
      <c r="Y57" s="16">
        <v>0</v>
      </c>
      <c r="Z57" s="16">
        <v>0</v>
      </c>
      <c r="AA57" s="16">
        <v>0</v>
      </c>
      <c r="AB57" s="16">
        <v>0</v>
      </c>
      <c r="AC57" s="16">
        <v>0</v>
      </c>
      <c r="AD57" s="16">
        <v>0</v>
      </c>
      <c r="AE57" s="16">
        <v>0</v>
      </c>
      <c r="AF57" s="65">
        <v>0</v>
      </c>
      <c r="AG57" s="68">
        <v>0</v>
      </c>
      <c r="AH57" s="67">
        <v>0</v>
      </c>
    </row>
    <row r="58" spans="1:34" s="10" customFormat="1" ht="15" x14ac:dyDescent="0.25">
      <c r="A58" s="62">
        <v>160</v>
      </c>
      <c r="B58" s="63" t="s">
        <v>77</v>
      </c>
      <c r="C58" s="64"/>
      <c r="D58"/>
      <c r="E58"/>
      <c r="F58"/>
      <c r="G58" s="64"/>
      <c r="H58" s="16">
        <v>86631</v>
      </c>
      <c r="I58" s="16"/>
      <c r="J58" s="16">
        <v>7897</v>
      </c>
      <c r="K58" s="16">
        <v>4445</v>
      </c>
      <c r="L58" s="16">
        <v>0</v>
      </c>
      <c r="M58" s="16">
        <v>-23547</v>
      </c>
      <c r="N58" s="16">
        <v>-19783</v>
      </c>
      <c r="O58" s="16">
        <v>0</v>
      </c>
      <c r="P58" s="16">
        <v>-4489</v>
      </c>
      <c r="Q58" s="16">
        <v>-35477</v>
      </c>
      <c r="R58" s="16">
        <v>109187</v>
      </c>
      <c r="S58" s="16">
        <v>73710</v>
      </c>
      <c r="T58" s="30"/>
      <c r="U58" s="30"/>
      <c r="V58" s="16">
        <v>111894</v>
      </c>
      <c r="W58" s="16">
        <v>0</v>
      </c>
      <c r="X58" s="16">
        <v>0</v>
      </c>
      <c r="Y58" s="16">
        <v>-2967</v>
      </c>
      <c r="Z58" s="16">
        <v>0</v>
      </c>
      <c r="AA58" s="16">
        <v>0</v>
      </c>
      <c r="AB58" s="16">
        <v>108927</v>
      </c>
      <c r="AC58" s="16">
        <v>0</v>
      </c>
      <c r="AD58" s="16">
        <v>0</v>
      </c>
      <c r="AE58" s="16">
        <v>0</v>
      </c>
      <c r="AF58" s="65">
        <v>0</v>
      </c>
      <c r="AG58" s="68">
        <v>0</v>
      </c>
      <c r="AH58" s="67">
        <v>0</v>
      </c>
    </row>
    <row r="59" spans="1:34" s="10" customFormat="1" ht="15" x14ac:dyDescent="0.25">
      <c r="A59" s="62">
        <v>161</v>
      </c>
      <c r="B59" s="63" t="s">
        <v>78</v>
      </c>
      <c r="C59" s="64"/>
      <c r="D59"/>
      <c r="E59"/>
      <c r="F59"/>
      <c r="G59" s="64"/>
      <c r="H59" s="16">
        <v>8967785</v>
      </c>
      <c r="I59" s="16"/>
      <c r="J59" s="16">
        <v>651350</v>
      </c>
      <c r="K59" s="16">
        <v>366618</v>
      </c>
      <c r="L59" s="16">
        <v>0</v>
      </c>
      <c r="M59" s="16">
        <v>-1942176</v>
      </c>
      <c r="N59" s="16">
        <v>-1631626</v>
      </c>
      <c r="O59" s="16">
        <v>0</v>
      </c>
      <c r="P59" s="16">
        <v>-370246</v>
      </c>
      <c r="Q59" s="16">
        <v>-2926080</v>
      </c>
      <c r="R59" s="16">
        <v>9005338</v>
      </c>
      <c r="S59" s="16">
        <v>6079258</v>
      </c>
      <c r="T59" s="30"/>
      <c r="U59" s="30"/>
      <c r="V59" s="16">
        <v>11582965</v>
      </c>
      <c r="W59" s="16">
        <v>0</v>
      </c>
      <c r="X59" s="16">
        <v>0</v>
      </c>
      <c r="Y59" s="16">
        <v>-307168</v>
      </c>
      <c r="Z59" s="16">
        <v>0</v>
      </c>
      <c r="AA59" s="16">
        <v>0</v>
      </c>
      <c r="AB59" s="16">
        <v>11275797</v>
      </c>
      <c r="AC59" s="16">
        <v>0</v>
      </c>
      <c r="AD59" s="16">
        <v>0</v>
      </c>
      <c r="AE59" s="16">
        <v>0</v>
      </c>
      <c r="AF59" s="65">
        <v>0</v>
      </c>
      <c r="AG59" s="68">
        <v>0</v>
      </c>
      <c r="AH59" s="67">
        <v>0</v>
      </c>
    </row>
    <row r="60" spans="1:34" s="10" customFormat="1" ht="15" x14ac:dyDescent="0.25">
      <c r="A60" s="62">
        <v>162</v>
      </c>
      <c r="B60" s="63" t="s">
        <v>79</v>
      </c>
      <c r="C60" s="64"/>
      <c r="D60"/>
      <c r="E60"/>
      <c r="F60"/>
      <c r="G60" s="64"/>
      <c r="H60" s="16">
        <v>18218</v>
      </c>
      <c r="I60" s="16"/>
      <c r="J60" s="16">
        <v>1322</v>
      </c>
      <c r="K60" s="16">
        <v>744</v>
      </c>
      <c r="L60" s="16">
        <v>0</v>
      </c>
      <c r="M60" s="16">
        <v>-3942</v>
      </c>
      <c r="N60" s="16">
        <v>-3312</v>
      </c>
      <c r="O60" s="16">
        <v>0</v>
      </c>
      <c r="P60" s="16">
        <v>-752</v>
      </c>
      <c r="Q60" s="16">
        <v>-5940</v>
      </c>
      <c r="R60" s="16">
        <v>18280</v>
      </c>
      <c r="S60" s="16">
        <v>12340</v>
      </c>
      <c r="T60" s="30"/>
      <c r="U60" s="30"/>
      <c r="V60" s="16">
        <v>23530</v>
      </c>
      <c r="W60" s="16">
        <v>0</v>
      </c>
      <c r="X60" s="16">
        <v>0</v>
      </c>
      <c r="Y60" s="16">
        <v>-624</v>
      </c>
      <c r="Z60" s="16">
        <v>0</v>
      </c>
      <c r="AA60" s="16">
        <v>0</v>
      </c>
      <c r="AB60" s="16">
        <v>22906</v>
      </c>
      <c r="AC60" s="16">
        <v>0</v>
      </c>
      <c r="AD60" s="16">
        <v>0</v>
      </c>
      <c r="AE60" s="16">
        <v>0</v>
      </c>
      <c r="AF60" s="65">
        <v>0</v>
      </c>
      <c r="AG60" s="68">
        <v>0</v>
      </c>
      <c r="AH60" s="67">
        <v>0</v>
      </c>
    </row>
    <row r="61" spans="1:34" s="10" customFormat="1" ht="15" x14ac:dyDescent="0.25">
      <c r="A61" s="62">
        <v>163</v>
      </c>
      <c r="B61" s="63" t="s">
        <v>80</v>
      </c>
      <c r="C61" s="64"/>
      <c r="D61"/>
      <c r="E61"/>
      <c r="F61"/>
      <c r="G61" s="64"/>
      <c r="H61" s="16">
        <v>0</v>
      </c>
      <c r="I61" s="16"/>
      <c r="J61" s="16">
        <v>0</v>
      </c>
      <c r="K61" s="16">
        <v>0</v>
      </c>
      <c r="L61" s="16">
        <v>0</v>
      </c>
      <c r="M61" s="16">
        <v>0</v>
      </c>
      <c r="N61" s="16">
        <v>0</v>
      </c>
      <c r="O61" s="16">
        <v>0</v>
      </c>
      <c r="P61" s="16">
        <v>0</v>
      </c>
      <c r="Q61" s="16">
        <v>0</v>
      </c>
      <c r="R61" s="16">
        <v>0</v>
      </c>
      <c r="S61" s="16">
        <v>0</v>
      </c>
      <c r="T61" s="30"/>
      <c r="U61" s="30"/>
      <c r="V61" s="16">
        <v>0</v>
      </c>
      <c r="W61" s="16">
        <v>0</v>
      </c>
      <c r="X61" s="16">
        <v>0</v>
      </c>
      <c r="Y61" s="16">
        <v>0</v>
      </c>
      <c r="Z61" s="16">
        <v>0</v>
      </c>
      <c r="AA61" s="16">
        <v>0</v>
      </c>
      <c r="AB61" s="16">
        <v>0</v>
      </c>
      <c r="AC61" s="16">
        <v>0</v>
      </c>
      <c r="AD61" s="16">
        <v>0</v>
      </c>
      <c r="AE61" s="16">
        <v>0</v>
      </c>
      <c r="AF61" s="65">
        <v>0</v>
      </c>
      <c r="AG61" s="68">
        <v>0</v>
      </c>
      <c r="AH61" s="67">
        <v>0</v>
      </c>
    </row>
    <row r="62" spans="1:34" s="10" customFormat="1" ht="15" x14ac:dyDescent="0.25">
      <c r="A62" s="62">
        <v>164</v>
      </c>
      <c r="B62" s="63" t="s">
        <v>81</v>
      </c>
      <c r="C62" s="64"/>
      <c r="D62"/>
      <c r="E62"/>
      <c r="F62"/>
      <c r="G62" s="64"/>
      <c r="H62" s="16">
        <v>10407</v>
      </c>
      <c r="I62" s="16"/>
      <c r="J62" s="16">
        <v>3415</v>
      </c>
      <c r="K62" s="16">
        <v>1922</v>
      </c>
      <c r="L62" s="16">
        <v>0</v>
      </c>
      <c r="M62" s="16">
        <v>-10181</v>
      </c>
      <c r="N62" s="16">
        <v>-8554</v>
      </c>
      <c r="O62" s="16">
        <v>0</v>
      </c>
      <c r="P62" s="16">
        <v>-1941</v>
      </c>
      <c r="Q62" s="16">
        <v>-15339</v>
      </c>
      <c r="R62" s="16">
        <v>47212</v>
      </c>
      <c r="S62" s="16">
        <v>31873</v>
      </c>
      <c r="T62" s="30"/>
      <c r="U62" s="30"/>
      <c r="V62" s="16">
        <v>13441</v>
      </c>
      <c r="W62" s="16">
        <v>0</v>
      </c>
      <c r="X62" s="16">
        <v>0</v>
      </c>
      <c r="Y62" s="16">
        <v>-356</v>
      </c>
      <c r="Z62" s="16">
        <v>0</v>
      </c>
      <c r="AA62" s="16">
        <v>0</v>
      </c>
      <c r="AB62" s="16">
        <v>13085</v>
      </c>
      <c r="AC62" s="16">
        <v>0</v>
      </c>
      <c r="AD62" s="16">
        <v>0</v>
      </c>
      <c r="AE62" s="16">
        <v>0</v>
      </c>
      <c r="AF62" s="65">
        <v>0</v>
      </c>
      <c r="AG62" s="68">
        <v>0</v>
      </c>
      <c r="AH62" s="67">
        <v>0</v>
      </c>
    </row>
    <row r="63" spans="1:34" s="10" customFormat="1" ht="15" x14ac:dyDescent="0.25">
      <c r="A63" s="62">
        <v>165</v>
      </c>
      <c r="B63" s="63" t="s">
        <v>82</v>
      </c>
      <c r="C63" s="64"/>
      <c r="D63"/>
      <c r="E63"/>
      <c r="F63"/>
      <c r="G63" s="64"/>
      <c r="H63" s="16">
        <v>988105</v>
      </c>
      <c r="I63" s="16"/>
      <c r="J63" s="16">
        <v>72243</v>
      </c>
      <c r="K63" s="16">
        <v>40663</v>
      </c>
      <c r="L63" s="16">
        <v>0</v>
      </c>
      <c r="M63" s="16">
        <v>-215414</v>
      </c>
      <c r="N63" s="16">
        <v>-180969</v>
      </c>
      <c r="O63" s="16">
        <v>0</v>
      </c>
      <c r="P63" s="16">
        <v>-41065</v>
      </c>
      <c r="Q63" s="16">
        <v>-324542</v>
      </c>
      <c r="R63" s="16">
        <v>998813</v>
      </c>
      <c r="S63" s="16">
        <v>674271</v>
      </c>
      <c r="T63" s="30"/>
      <c r="U63" s="30"/>
      <c r="V63" s="16">
        <v>1276254</v>
      </c>
      <c r="W63" s="16">
        <v>0</v>
      </c>
      <c r="X63" s="16">
        <v>0</v>
      </c>
      <c r="Y63" s="16">
        <v>-33845</v>
      </c>
      <c r="Z63" s="16">
        <v>0</v>
      </c>
      <c r="AA63" s="16">
        <v>0</v>
      </c>
      <c r="AB63" s="16">
        <v>1242409</v>
      </c>
      <c r="AC63" s="16">
        <v>0</v>
      </c>
      <c r="AD63" s="16">
        <v>0</v>
      </c>
      <c r="AE63" s="16">
        <v>0</v>
      </c>
      <c r="AF63" s="65">
        <v>0</v>
      </c>
      <c r="AG63" s="68">
        <v>0</v>
      </c>
      <c r="AH63" s="67">
        <v>0</v>
      </c>
    </row>
    <row r="64" spans="1:34" s="10" customFormat="1" ht="15" x14ac:dyDescent="0.25">
      <c r="A64" s="62">
        <v>166</v>
      </c>
      <c r="B64" s="63" t="s">
        <v>83</v>
      </c>
      <c r="C64" s="64"/>
      <c r="D64"/>
      <c r="E64"/>
      <c r="F64"/>
      <c r="G64" s="64"/>
      <c r="H64" s="16">
        <v>175423</v>
      </c>
      <c r="I64" s="16"/>
      <c r="J64" s="16">
        <v>12032</v>
      </c>
      <c r="K64" s="16">
        <v>6772</v>
      </c>
      <c r="L64" s="16">
        <v>0</v>
      </c>
      <c r="M64" s="16">
        <v>-35878</v>
      </c>
      <c r="N64" s="16">
        <v>-30140</v>
      </c>
      <c r="O64" s="16">
        <v>0</v>
      </c>
      <c r="P64" s="16">
        <v>-6839</v>
      </c>
      <c r="Q64" s="16">
        <v>-54053</v>
      </c>
      <c r="R64" s="16">
        <v>166352</v>
      </c>
      <c r="S64" s="16">
        <v>112299</v>
      </c>
      <c r="T64" s="30"/>
      <c r="U64" s="30"/>
      <c r="V64" s="16">
        <v>226582</v>
      </c>
      <c r="W64" s="16">
        <v>0</v>
      </c>
      <c r="X64" s="16">
        <v>0</v>
      </c>
      <c r="Y64" s="16">
        <v>-6009</v>
      </c>
      <c r="Z64" s="16">
        <v>0</v>
      </c>
      <c r="AA64" s="16">
        <v>0</v>
      </c>
      <c r="AB64" s="16">
        <v>220573</v>
      </c>
      <c r="AC64" s="16">
        <v>0</v>
      </c>
      <c r="AD64" s="16">
        <v>0</v>
      </c>
      <c r="AE64" s="16">
        <v>0</v>
      </c>
      <c r="AF64" s="65">
        <v>0</v>
      </c>
      <c r="AG64" s="68">
        <v>0</v>
      </c>
      <c r="AH64" s="67">
        <v>0</v>
      </c>
    </row>
    <row r="65" spans="1:34" s="10" customFormat="1" ht="15" x14ac:dyDescent="0.25">
      <c r="A65" s="62">
        <v>169</v>
      </c>
      <c r="B65" s="63" t="s">
        <v>84</v>
      </c>
      <c r="C65" s="64"/>
      <c r="D65"/>
      <c r="E65"/>
      <c r="F65"/>
      <c r="G65" s="64"/>
      <c r="H65" s="16">
        <v>0</v>
      </c>
      <c r="I65" s="16"/>
      <c r="J65" s="16">
        <v>0</v>
      </c>
      <c r="K65" s="16">
        <v>0</v>
      </c>
      <c r="L65" s="16">
        <v>0</v>
      </c>
      <c r="M65" s="16">
        <v>0</v>
      </c>
      <c r="N65" s="16">
        <v>0</v>
      </c>
      <c r="O65" s="16">
        <v>0</v>
      </c>
      <c r="P65" s="16">
        <v>0</v>
      </c>
      <c r="Q65" s="16">
        <v>0</v>
      </c>
      <c r="R65" s="16">
        <v>0</v>
      </c>
      <c r="S65" s="16">
        <v>0</v>
      </c>
      <c r="T65" s="30"/>
      <c r="U65" s="30"/>
      <c r="V65" s="16">
        <v>0</v>
      </c>
      <c r="W65" s="16">
        <v>0</v>
      </c>
      <c r="X65" s="16">
        <v>0</v>
      </c>
      <c r="Y65" s="16">
        <v>0</v>
      </c>
      <c r="Z65" s="16">
        <v>0</v>
      </c>
      <c r="AA65" s="16">
        <v>0</v>
      </c>
      <c r="AB65" s="16">
        <v>0</v>
      </c>
      <c r="AC65" s="16">
        <v>0</v>
      </c>
      <c r="AD65" s="16">
        <v>0</v>
      </c>
      <c r="AE65" s="16">
        <v>0</v>
      </c>
      <c r="AF65" s="65">
        <v>0</v>
      </c>
      <c r="AG65" s="68">
        <v>0</v>
      </c>
      <c r="AH65" s="67">
        <v>0</v>
      </c>
    </row>
    <row r="66" spans="1:34" s="10" customFormat="1" ht="15" x14ac:dyDescent="0.25">
      <c r="A66" s="62">
        <v>170</v>
      </c>
      <c r="B66" s="63" t="s">
        <v>85</v>
      </c>
      <c r="C66" s="64"/>
      <c r="D66"/>
      <c r="E66"/>
      <c r="F66"/>
      <c r="G66" s="64"/>
      <c r="H66" s="16">
        <v>0</v>
      </c>
      <c r="I66" s="16"/>
      <c r="J66" s="16">
        <v>0</v>
      </c>
      <c r="K66" s="16">
        <v>0</v>
      </c>
      <c r="L66" s="16">
        <v>0</v>
      </c>
      <c r="M66" s="16">
        <v>0</v>
      </c>
      <c r="N66" s="16">
        <v>0</v>
      </c>
      <c r="O66" s="16">
        <v>0</v>
      </c>
      <c r="P66" s="16">
        <v>0</v>
      </c>
      <c r="Q66" s="16">
        <v>0</v>
      </c>
      <c r="R66" s="16">
        <v>0</v>
      </c>
      <c r="S66" s="16">
        <v>0</v>
      </c>
      <c r="T66" s="30"/>
      <c r="U66" s="30"/>
      <c r="V66" s="16">
        <v>0</v>
      </c>
      <c r="W66" s="16">
        <v>0</v>
      </c>
      <c r="X66" s="16">
        <v>0</v>
      </c>
      <c r="Y66" s="16">
        <v>0</v>
      </c>
      <c r="Z66" s="16">
        <v>0</v>
      </c>
      <c r="AA66" s="16">
        <v>0</v>
      </c>
      <c r="AB66" s="16">
        <v>0</v>
      </c>
      <c r="AC66" s="16">
        <v>0</v>
      </c>
      <c r="AD66" s="16">
        <v>0</v>
      </c>
      <c r="AE66" s="16">
        <v>0</v>
      </c>
      <c r="AF66" s="65">
        <v>0</v>
      </c>
      <c r="AG66" s="68">
        <v>0</v>
      </c>
      <c r="AH66" s="67">
        <v>0</v>
      </c>
    </row>
    <row r="67" spans="1:34" s="10" customFormat="1" ht="15" x14ac:dyDescent="0.25">
      <c r="A67" s="62">
        <v>171</v>
      </c>
      <c r="B67" s="63" t="s">
        <v>86</v>
      </c>
      <c r="C67" s="64"/>
      <c r="D67"/>
      <c r="E67"/>
      <c r="F67"/>
      <c r="G67" s="64"/>
      <c r="H67" s="16">
        <v>7501092</v>
      </c>
      <c r="I67" s="16"/>
      <c r="J67" s="16">
        <v>542698</v>
      </c>
      <c r="K67" s="16">
        <v>305462</v>
      </c>
      <c r="L67" s="16">
        <v>0</v>
      </c>
      <c r="M67" s="16">
        <v>-1618201</v>
      </c>
      <c r="N67" s="16">
        <v>-1359454</v>
      </c>
      <c r="O67" s="16">
        <v>0</v>
      </c>
      <c r="P67" s="16">
        <v>-308485</v>
      </c>
      <c r="Q67" s="16">
        <v>-2437980</v>
      </c>
      <c r="R67" s="16">
        <v>7503155</v>
      </c>
      <c r="S67" s="16">
        <v>5065175</v>
      </c>
      <c r="T67" s="30"/>
      <c r="U67" s="30"/>
      <c r="V67" s="16">
        <v>9688554</v>
      </c>
      <c r="W67" s="16">
        <v>0</v>
      </c>
      <c r="X67" s="16">
        <v>0</v>
      </c>
      <c r="Y67" s="16">
        <v>-256930</v>
      </c>
      <c r="Z67" s="16">
        <v>0</v>
      </c>
      <c r="AA67" s="16">
        <v>0</v>
      </c>
      <c r="AB67" s="16">
        <v>9431624</v>
      </c>
      <c r="AC67" s="16">
        <v>0</v>
      </c>
      <c r="AD67" s="16">
        <v>0</v>
      </c>
      <c r="AE67" s="16">
        <v>0</v>
      </c>
      <c r="AF67" s="65">
        <v>0</v>
      </c>
      <c r="AG67" s="68">
        <v>0</v>
      </c>
      <c r="AH67" s="67">
        <v>0</v>
      </c>
    </row>
    <row r="68" spans="1:34" s="10" customFormat="1" ht="15" x14ac:dyDescent="0.25">
      <c r="A68" s="62">
        <v>172</v>
      </c>
      <c r="B68" s="63" t="s">
        <v>87</v>
      </c>
      <c r="C68" s="64"/>
      <c r="D68"/>
      <c r="E68"/>
      <c r="F68"/>
      <c r="G68" s="64"/>
      <c r="H68" s="16">
        <v>3143351</v>
      </c>
      <c r="I68" s="16"/>
      <c r="J68" s="16">
        <v>230576</v>
      </c>
      <c r="K68" s="16">
        <v>129782</v>
      </c>
      <c r="L68" s="16">
        <v>0</v>
      </c>
      <c r="M68" s="16">
        <v>-687525</v>
      </c>
      <c r="N68" s="16">
        <v>-577592</v>
      </c>
      <c r="O68" s="16">
        <v>0</v>
      </c>
      <c r="P68" s="16">
        <v>-131066</v>
      </c>
      <c r="Q68" s="16">
        <v>-1035825</v>
      </c>
      <c r="R68" s="16">
        <v>3187870</v>
      </c>
      <c r="S68" s="16">
        <v>2152045</v>
      </c>
      <c r="T68" s="30"/>
      <c r="U68" s="30"/>
      <c r="V68" s="16">
        <v>4060012</v>
      </c>
      <c r="W68" s="16">
        <v>0</v>
      </c>
      <c r="X68" s="16">
        <v>0</v>
      </c>
      <c r="Y68" s="16">
        <v>-107667</v>
      </c>
      <c r="Z68" s="16">
        <v>0</v>
      </c>
      <c r="AA68" s="16">
        <v>0</v>
      </c>
      <c r="AB68" s="16">
        <v>3952345</v>
      </c>
      <c r="AC68" s="16">
        <v>0</v>
      </c>
      <c r="AD68" s="16">
        <v>0</v>
      </c>
      <c r="AE68" s="16">
        <v>0</v>
      </c>
      <c r="AF68" s="65">
        <v>0</v>
      </c>
      <c r="AG68" s="68">
        <v>0</v>
      </c>
      <c r="AH68" s="67">
        <v>0</v>
      </c>
    </row>
    <row r="69" spans="1:34" s="10" customFormat="1" ht="15" x14ac:dyDescent="0.25">
      <c r="A69" s="62">
        <v>173</v>
      </c>
      <c r="B69" s="63" t="s">
        <v>88</v>
      </c>
      <c r="C69" s="64"/>
      <c r="D69"/>
      <c r="E69"/>
      <c r="F69"/>
      <c r="G69" s="64"/>
      <c r="H69" s="16">
        <v>0</v>
      </c>
      <c r="I69" s="16"/>
      <c r="J69" s="16">
        <v>0</v>
      </c>
      <c r="K69" s="16">
        <v>0</v>
      </c>
      <c r="L69" s="16">
        <v>0</v>
      </c>
      <c r="M69" s="16">
        <v>0</v>
      </c>
      <c r="N69" s="16">
        <v>0</v>
      </c>
      <c r="O69" s="16">
        <v>0</v>
      </c>
      <c r="P69" s="16">
        <v>0</v>
      </c>
      <c r="Q69" s="16">
        <v>0</v>
      </c>
      <c r="R69" s="16">
        <v>0</v>
      </c>
      <c r="S69" s="16">
        <v>0</v>
      </c>
      <c r="T69" s="30"/>
      <c r="U69" s="30"/>
      <c r="V69" s="16">
        <v>0</v>
      </c>
      <c r="W69" s="16">
        <v>0</v>
      </c>
      <c r="X69" s="16">
        <v>0</v>
      </c>
      <c r="Y69" s="16">
        <v>0</v>
      </c>
      <c r="Z69" s="16">
        <v>0</v>
      </c>
      <c r="AA69" s="16">
        <v>0</v>
      </c>
      <c r="AB69" s="16">
        <v>0</v>
      </c>
      <c r="AC69" s="16">
        <v>0</v>
      </c>
      <c r="AD69" s="16">
        <v>0</v>
      </c>
      <c r="AE69" s="16">
        <v>0</v>
      </c>
      <c r="AF69" s="65">
        <v>0</v>
      </c>
      <c r="AG69" s="68">
        <v>0</v>
      </c>
      <c r="AH69" s="67">
        <v>0</v>
      </c>
    </row>
    <row r="70" spans="1:34" s="10" customFormat="1" ht="15" x14ac:dyDescent="0.25">
      <c r="A70" s="62">
        <v>174</v>
      </c>
      <c r="B70" s="63" t="s">
        <v>89</v>
      </c>
      <c r="C70" s="64"/>
      <c r="D70"/>
      <c r="E70"/>
      <c r="F70"/>
      <c r="G70" s="64"/>
      <c r="H70" s="16">
        <v>1208718</v>
      </c>
      <c r="I70" s="16"/>
      <c r="J70" s="16">
        <v>91828</v>
      </c>
      <c r="K70" s="16">
        <v>51686</v>
      </c>
      <c r="L70" s="16">
        <v>0</v>
      </c>
      <c r="M70" s="16">
        <v>-273811</v>
      </c>
      <c r="N70" s="16">
        <v>-230030</v>
      </c>
      <c r="O70" s="16">
        <v>0</v>
      </c>
      <c r="P70" s="16">
        <v>-52198</v>
      </c>
      <c r="Q70" s="16">
        <v>-412525</v>
      </c>
      <c r="R70" s="16">
        <v>1269588</v>
      </c>
      <c r="S70" s="16">
        <v>857063</v>
      </c>
      <c r="T70" s="30"/>
      <c r="U70" s="30"/>
      <c r="V70" s="16">
        <v>1561202</v>
      </c>
      <c r="W70" s="16">
        <v>0</v>
      </c>
      <c r="X70" s="16">
        <v>0</v>
      </c>
      <c r="Y70" s="16">
        <v>-41401</v>
      </c>
      <c r="Z70" s="16">
        <v>0</v>
      </c>
      <c r="AA70" s="16">
        <v>0</v>
      </c>
      <c r="AB70" s="16">
        <v>1519801</v>
      </c>
      <c r="AC70" s="16">
        <v>0</v>
      </c>
      <c r="AD70" s="16">
        <v>0</v>
      </c>
      <c r="AE70" s="16">
        <v>0</v>
      </c>
      <c r="AF70" s="65">
        <v>0</v>
      </c>
      <c r="AG70" s="68">
        <v>0</v>
      </c>
      <c r="AH70" s="67">
        <v>0</v>
      </c>
    </row>
    <row r="71" spans="1:34" s="10" customFormat="1" ht="15" x14ac:dyDescent="0.25">
      <c r="A71" s="62">
        <v>175</v>
      </c>
      <c r="B71" s="63" t="s">
        <v>90</v>
      </c>
      <c r="C71" s="64"/>
      <c r="D71"/>
      <c r="E71"/>
      <c r="F71"/>
      <c r="G71" s="64"/>
      <c r="H71" s="16">
        <v>0</v>
      </c>
      <c r="I71" s="16"/>
      <c r="J71" s="16">
        <v>0</v>
      </c>
      <c r="K71" s="16">
        <v>0</v>
      </c>
      <c r="L71" s="16">
        <v>0</v>
      </c>
      <c r="M71" s="16">
        <v>0</v>
      </c>
      <c r="N71" s="16">
        <v>0</v>
      </c>
      <c r="O71" s="16">
        <v>0</v>
      </c>
      <c r="P71" s="16">
        <v>0</v>
      </c>
      <c r="Q71" s="16">
        <v>0</v>
      </c>
      <c r="R71" s="16">
        <v>0</v>
      </c>
      <c r="S71" s="16">
        <v>0</v>
      </c>
      <c r="T71" s="30"/>
      <c r="U71" s="30"/>
      <c r="V71" s="16">
        <v>0</v>
      </c>
      <c r="W71" s="16">
        <v>0</v>
      </c>
      <c r="X71" s="16">
        <v>0</v>
      </c>
      <c r="Y71" s="16">
        <v>0</v>
      </c>
      <c r="Z71" s="16">
        <v>0</v>
      </c>
      <c r="AA71" s="16">
        <v>0</v>
      </c>
      <c r="AB71" s="16">
        <v>0</v>
      </c>
      <c r="AC71" s="16">
        <v>0</v>
      </c>
      <c r="AD71" s="16">
        <v>0</v>
      </c>
      <c r="AE71" s="16">
        <v>0</v>
      </c>
      <c r="AF71" s="65">
        <v>0</v>
      </c>
      <c r="AG71" s="68">
        <v>0</v>
      </c>
      <c r="AH71" s="67">
        <v>0</v>
      </c>
    </row>
    <row r="72" spans="1:34" s="10" customFormat="1" ht="15" x14ac:dyDescent="0.25">
      <c r="A72" s="62">
        <v>180</v>
      </c>
      <c r="B72" s="63" t="s">
        <v>91</v>
      </c>
      <c r="C72" s="64"/>
      <c r="D72"/>
      <c r="E72"/>
      <c r="F72"/>
      <c r="G72" s="64"/>
      <c r="H72" s="16">
        <v>81722</v>
      </c>
      <c r="I72" s="16"/>
      <c r="J72" s="16">
        <v>6969</v>
      </c>
      <c r="K72" s="16">
        <v>3922</v>
      </c>
      <c r="L72" s="16">
        <v>0</v>
      </c>
      <c r="M72" s="16">
        <v>-20776</v>
      </c>
      <c r="N72" s="16">
        <v>-17457</v>
      </c>
      <c r="O72" s="16">
        <v>0</v>
      </c>
      <c r="P72" s="16">
        <v>-3961</v>
      </c>
      <c r="Q72" s="16">
        <v>-31303</v>
      </c>
      <c r="R72" s="16">
        <v>96348</v>
      </c>
      <c r="S72" s="16">
        <v>65045</v>
      </c>
      <c r="T72" s="30"/>
      <c r="U72" s="30"/>
      <c r="V72" s="16">
        <v>105554</v>
      </c>
      <c r="W72" s="16">
        <v>0</v>
      </c>
      <c r="X72" s="16">
        <v>0</v>
      </c>
      <c r="Y72" s="16">
        <v>-2799</v>
      </c>
      <c r="Z72" s="16">
        <v>0</v>
      </c>
      <c r="AA72" s="16">
        <v>0</v>
      </c>
      <c r="AB72" s="16">
        <v>102755</v>
      </c>
      <c r="AC72" s="16">
        <v>0</v>
      </c>
      <c r="AD72" s="16">
        <v>0</v>
      </c>
      <c r="AE72" s="16">
        <v>0</v>
      </c>
      <c r="AF72" s="65">
        <v>0</v>
      </c>
      <c r="AG72" s="68">
        <v>0</v>
      </c>
      <c r="AH72" s="67">
        <v>0</v>
      </c>
    </row>
    <row r="73" spans="1:34" s="10" customFormat="1" ht="15" x14ac:dyDescent="0.25">
      <c r="A73" s="62">
        <v>181</v>
      </c>
      <c r="B73" s="63" t="s">
        <v>92</v>
      </c>
      <c r="C73" s="64"/>
      <c r="D73"/>
      <c r="E73"/>
      <c r="F73"/>
      <c r="G73" s="64"/>
      <c r="H73" s="16">
        <v>1540898</v>
      </c>
      <c r="I73" s="16"/>
      <c r="J73" s="16">
        <v>105153</v>
      </c>
      <c r="K73" s="16">
        <v>59186</v>
      </c>
      <c r="L73" s="16">
        <v>0</v>
      </c>
      <c r="M73" s="16">
        <v>-313541</v>
      </c>
      <c r="N73" s="16">
        <v>-263407</v>
      </c>
      <c r="O73" s="16">
        <v>0</v>
      </c>
      <c r="P73" s="16">
        <v>-59772</v>
      </c>
      <c r="Q73" s="16">
        <v>-472381</v>
      </c>
      <c r="R73" s="16">
        <v>1453808</v>
      </c>
      <c r="S73" s="16">
        <v>981427</v>
      </c>
      <c r="T73" s="30"/>
      <c r="U73" s="30"/>
      <c r="V73" s="16">
        <v>1990255</v>
      </c>
      <c r="W73" s="16">
        <v>0</v>
      </c>
      <c r="X73" s="16">
        <v>0</v>
      </c>
      <c r="Y73" s="16">
        <v>-52779</v>
      </c>
      <c r="Z73" s="16">
        <v>0</v>
      </c>
      <c r="AA73" s="16">
        <v>0</v>
      </c>
      <c r="AB73" s="16">
        <v>1937476</v>
      </c>
      <c r="AC73" s="16">
        <v>0</v>
      </c>
      <c r="AD73" s="16">
        <v>0</v>
      </c>
      <c r="AE73" s="16">
        <v>0</v>
      </c>
      <c r="AF73" s="65">
        <v>0</v>
      </c>
      <c r="AG73" s="68">
        <v>0</v>
      </c>
      <c r="AH73" s="67">
        <v>0</v>
      </c>
    </row>
    <row r="74" spans="1:34" s="10" customFormat="1" ht="15" x14ac:dyDescent="0.25">
      <c r="A74" s="62">
        <v>182</v>
      </c>
      <c r="B74" s="63" t="s">
        <v>93</v>
      </c>
      <c r="C74" s="64"/>
      <c r="D74"/>
      <c r="E74"/>
      <c r="F74"/>
      <c r="G74" s="64"/>
      <c r="H74" s="16">
        <v>6108086</v>
      </c>
      <c r="I74" s="16"/>
      <c r="J74" s="16">
        <v>436385</v>
      </c>
      <c r="K74" s="16">
        <v>245623</v>
      </c>
      <c r="L74" s="16">
        <v>0</v>
      </c>
      <c r="M74" s="16">
        <v>-1301200</v>
      </c>
      <c r="N74" s="16">
        <v>-1093142</v>
      </c>
      <c r="O74" s="16">
        <v>0</v>
      </c>
      <c r="P74" s="16">
        <v>-248054</v>
      </c>
      <c r="Q74" s="16">
        <v>-1960388</v>
      </c>
      <c r="R74" s="16">
        <v>6033316</v>
      </c>
      <c r="S74" s="16">
        <v>4072928</v>
      </c>
      <c r="T74" s="30"/>
      <c r="U74" s="30"/>
      <c r="V74" s="16">
        <v>7889318</v>
      </c>
      <c r="W74" s="16">
        <v>0</v>
      </c>
      <c r="X74" s="16">
        <v>0</v>
      </c>
      <c r="Y74" s="16">
        <v>-209216</v>
      </c>
      <c r="Z74" s="16">
        <v>0</v>
      </c>
      <c r="AA74" s="16">
        <v>0</v>
      </c>
      <c r="AB74" s="16">
        <v>7680102</v>
      </c>
      <c r="AC74" s="16">
        <v>0</v>
      </c>
      <c r="AD74" s="16">
        <v>0</v>
      </c>
      <c r="AE74" s="16">
        <v>0</v>
      </c>
      <c r="AF74" s="65">
        <v>0</v>
      </c>
      <c r="AG74" s="68">
        <v>0</v>
      </c>
      <c r="AH74" s="67">
        <v>0</v>
      </c>
    </row>
    <row r="75" spans="1:34" s="10" customFormat="1" ht="15" x14ac:dyDescent="0.25">
      <c r="A75" s="62">
        <v>183</v>
      </c>
      <c r="B75" s="63" t="s">
        <v>94</v>
      </c>
      <c r="C75" s="64"/>
      <c r="D75"/>
      <c r="E75"/>
      <c r="F75"/>
      <c r="G75" s="64"/>
      <c r="H75" s="16">
        <v>52875</v>
      </c>
      <c r="I75" s="16"/>
      <c r="J75" s="16">
        <v>3110</v>
      </c>
      <c r="K75" s="16">
        <v>1750</v>
      </c>
      <c r="L75" s="16">
        <v>0</v>
      </c>
      <c r="M75" s="16">
        <v>-9274</v>
      </c>
      <c r="N75" s="16">
        <v>-7790</v>
      </c>
      <c r="O75" s="16">
        <v>0</v>
      </c>
      <c r="P75" s="16">
        <v>-1768</v>
      </c>
      <c r="Q75" s="16">
        <v>-13972</v>
      </c>
      <c r="R75" s="16">
        <v>42997</v>
      </c>
      <c r="S75" s="16">
        <v>29025</v>
      </c>
      <c r="T75" s="30"/>
      <c r="U75" s="30"/>
      <c r="V75" s="16">
        <v>68294</v>
      </c>
      <c r="W75" s="16">
        <v>0</v>
      </c>
      <c r="X75" s="16">
        <v>0</v>
      </c>
      <c r="Y75" s="16">
        <v>-1811</v>
      </c>
      <c r="Z75" s="16">
        <v>0</v>
      </c>
      <c r="AA75" s="16">
        <v>0</v>
      </c>
      <c r="AB75" s="16">
        <v>66483</v>
      </c>
      <c r="AC75" s="16">
        <v>0</v>
      </c>
      <c r="AD75" s="16">
        <v>0</v>
      </c>
      <c r="AE75" s="16">
        <v>0</v>
      </c>
      <c r="AF75" s="65">
        <v>0</v>
      </c>
      <c r="AG75" s="68">
        <v>0</v>
      </c>
      <c r="AH75" s="67">
        <v>0</v>
      </c>
    </row>
    <row r="76" spans="1:34" s="10" customFormat="1" ht="15" x14ac:dyDescent="0.25">
      <c r="A76" s="62">
        <v>184</v>
      </c>
      <c r="B76" s="63" t="s">
        <v>95</v>
      </c>
      <c r="C76" s="64"/>
      <c r="D76"/>
      <c r="E76"/>
      <c r="F76"/>
      <c r="G76" s="64"/>
      <c r="H76" s="16">
        <v>25521</v>
      </c>
      <c r="I76" s="16"/>
      <c r="J76" s="16">
        <v>1065</v>
      </c>
      <c r="K76" s="16">
        <v>600</v>
      </c>
      <c r="L76" s="16">
        <v>0</v>
      </c>
      <c r="M76" s="16">
        <v>-3176</v>
      </c>
      <c r="N76" s="16">
        <v>-2669</v>
      </c>
      <c r="O76" s="16">
        <v>0</v>
      </c>
      <c r="P76" s="16">
        <v>-606</v>
      </c>
      <c r="Q76" s="16">
        <v>-4786</v>
      </c>
      <c r="R76" s="16">
        <v>14728</v>
      </c>
      <c r="S76" s="16">
        <v>9942</v>
      </c>
      <c r="T76" s="30"/>
      <c r="U76" s="30"/>
      <c r="V76" s="16">
        <v>32961</v>
      </c>
      <c r="W76" s="16">
        <v>0</v>
      </c>
      <c r="X76" s="16">
        <v>0</v>
      </c>
      <c r="Y76" s="16">
        <v>-874</v>
      </c>
      <c r="Z76" s="16">
        <v>0</v>
      </c>
      <c r="AA76" s="16">
        <v>0</v>
      </c>
      <c r="AB76" s="16">
        <v>32087</v>
      </c>
      <c r="AC76" s="16">
        <v>0</v>
      </c>
      <c r="AD76" s="16">
        <v>0</v>
      </c>
      <c r="AE76" s="16">
        <v>0</v>
      </c>
      <c r="AF76" s="65">
        <v>0</v>
      </c>
      <c r="AG76" s="68">
        <v>0</v>
      </c>
      <c r="AH76" s="67">
        <v>0</v>
      </c>
    </row>
    <row r="77" spans="1:34" s="10" customFormat="1" ht="15" x14ac:dyDescent="0.25">
      <c r="A77" s="62">
        <v>185</v>
      </c>
      <c r="B77" s="63" t="s">
        <v>96</v>
      </c>
      <c r="C77" s="64"/>
      <c r="D77"/>
      <c r="E77"/>
      <c r="F77"/>
      <c r="G77" s="64"/>
      <c r="H77" s="16">
        <v>31747</v>
      </c>
      <c r="I77" s="16"/>
      <c r="J77" s="16">
        <v>2204</v>
      </c>
      <c r="K77" s="16">
        <v>1241</v>
      </c>
      <c r="L77" s="16">
        <v>0</v>
      </c>
      <c r="M77" s="16">
        <v>-6572</v>
      </c>
      <c r="N77" s="16">
        <v>-5522</v>
      </c>
      <c r="O77" s="16">
        <v>0</v>
      </c>
      <c r="P77" s="16">
        <v>-1253</v>
      </c>
      <c r="Q77" s="16">
        <v>-9902</v>
      </c>
      <c r="R77" s="16">
        <v>30476</v>
      </c>
      <c r="S77" s="16">
        <v>20574</v>
      </c>
      <c r="T77" s="30"/>
      <c r="U77" s="30"/>
      <c r="V77" s="16">
        <v>41005</v>
      </c>
      <c r="W77" s="16">
        <v>0</v>
      </c>
      <c r="X77" s="16">
        <v>0</v>
      </c>
      <c r="Y77" s="16">
        <v>-1087</v>
      </c>
      <c r="Z77" s="16">
        <v>0</v>
      </c>
      <c r="AA77" s="16">
        <v>0</v>
      </c>
      <c r="AB77" s="16">
        <v>39918</v>
      </c>
      <c r="AC77" s="16">
        <v>0</v>
      </c>
      <c r="AD77" s="16">
        <v>0</v>
      </c>
      <c r="AE77" s="16">
        <v>0</v>
      </c>
      <c r="AF77" s="65">
        <v>0</v>
      </c>
      <c r="AG77" s="68">
        <v>0</v>
      </c>
      <c r="AH77" s="67">
        <v>0</v>
      </c>
    </row>
    <row r="78" spans="1:34" s="10" customFormat="1" ht="15" x14ac:dyDescent="0.25">
      <c r="A78" s="62">
        <v>186</v>
      </c>
      <c r="B78" s="63" t="s">
        <v>97</v>
      </c>
      <c r="C78" s="64"/>
      <c r="D78"/>
      <c r="E78"/>
      <c r="F78"/>
      <c r="G78" s="64"/>
      <c r="H78" s="16">
        <v>43941</v>
      </c>
      <c r="I78" s="16"/>
      <c r="J78" s="16">
        <v>2466</v>
      </c>
      <c r="K78" s="16">
        <v>1388</v>
      </c>
      <c r="L78" s="16">
        <v>0</v>
      </c>
      <c r="M78" s="16">
        <v>-7352</v>
      </c>
      <c r="N78" s="16">
        <v>-6176</v>
      </c>
      <c r="O78" s="16">
        <v>0</v>
      </c>
      <c r="P78" s="16">
        <v>-1402</v>
      </c>
      <c r="Q78" s="16">
        <v>-11076</v>
      </c>
      <c r="R78" s="16">
        <v>34089</v>
      </c>
      <c r="S78" s="16">
        <v>23013</v>
      </c>
      <c r="T78" s="30"/>
      <c r="U78" s="30"/>
      <c r="V78" s="16">
        <v>56755</v>
      </c>
      <c r="W78" s="16">
        <v>0</v>
      </c>
      <c r="X78" s="16">
        <v>0</v>
      </c>
      <c r="Y78" s="16">
        <v>-1505</v>
      </c>
      <c r="Z78" s="16">
        <v>0</v>
      </c>
      <c r="AA78" s="16">
        <v>0</v>
      </c>
      <c r="AB78" s="16">
        <v>55250</v>
      </c>
      <c r="AC78" s="16">
        <v>0</v>
      </c>
      <c r="AD78" s="16">
        <v>0</v>
      </c>
      <c r="AE78" s="16">
        <v>0</v>
      </c>
      <c r="AF78" s="65">
        <v>0</v>
      </c>
      <c r="AG78" s="68">
        <v>0</v>
      </c>
      <c r="AH78" s="67">
        <v>0</v>
      </c>
    </row>
    <row r="79" spans="1:34" s="10" customFormat="1" ht="15" x14ac:dyDescent="0.25">
      <c r="A79" s="62">
        <v>187</v>
      </c>
      <c r="B79" s="63" t="s">
        <v>98</v>
      </c>
      <c r="C79" s="64"/>
      <c r="D79"/>
      <c r="E79"/>
      <c r="F79"/>
      <c r="G79" s="64"/>
      <c r="H79" s="16">
        <v>55371</v>
      </c>
      <c r="I79" s="16"/>
      <c r="J79" s="16">
        <v>4975</v>
      </c>
      <c r="K79" s="16">
        <v>2800</v>
      </c>
      <c r="L79" s="16">
        <v>0</v>
      </c>
      <c r="M79" s="16">
        <v>-14835</v>
      </c>
      <c r="N79" s="16">
        <v>-12462</v>
      </c>
      <c r="O79" s="16">
        <v>0</v>
      </c>
      <c r="P79" s="16">
        <v>-2828</v>
      </c>
      <c r="Q79" s="16">
        <v>-22350</v>
      </c>
      <c r="R79" s="16">
        <v>68779</v>
      </c>
      <c r="S79" s="16">
        <v>46429</v>
      </c>
      <c r="T79" s="30"/>
      <c r="U79" s="30"/>
      <c r="V79" s="16">
        <v>71519</v>
      </c>
      <c r="W79" s="16">
        <v>0</v>
      </c>
      <c r="X79" s="16">
        <v>0</v>
      </c>
      <c r="Y79" s="16">
        <v>-1897</v>
      </c>
      <c r="Z79" s="16">
        <v>0</v>
      </c>
      <c r="AA79" s="16">
        <v>0</v>
      </c>
      <c r="AB79" s="16">
        <v>69622</v>
      </c>
      <c r="AC79" s="16">
        <v>0</v>
      </c>
      <c r="AD79" s="16">
        <v>0</v>
      </c>
      <c r="AE79" s="16">
        <v>0</v>
      </c>
      <c r="AF79" s="65">
        <v>0</v>
      </c>
      <c r="AG79" s="68">
        <v>0</v>
      </c>
      <c r="AH79" s="67">
        <v>0</v>
      </c>
    </row>
    <row r="80" spans="1:34" s="10" customFormat="1" ht="15" x14ac:dyDescent="0.25">
      <c r="A80" s="62">
        <v>188</v>
      </c>
      <c r="B80" s="63" t="s">
        <v>99</v>
      </c>
      <c r="C80" s="64"/>
      <c r="D80"/>
      <c r="E80"/>
      <c r="F80"/>
      <c r="G80" s="64"/>
      <c r="H80" s="16">
        <v>40175</v>
      </c>
      <c r="I80" s="16"/>
      <c r="J80" s="16">
        <v>2414</v>
      </c>
      <c r="K80" s="16">
        <v>1359</v>
      </c>
      <c r="L80" s="16">
        <v>0</v>
      </c>
      <c r="M80" s="16">
        <v>-7196</v>
      </c>
      <c r="N80" s="16">
        <v>-6047</v>
      </c>
      <c r="O80" s="16">
        <v>0</v>
      </c>
      <c r="P80" s="16">
        <v>-1372</v>
      </c>
      <c r="Q80" s="16">
        <v>-10842</v>
      </c>
      <c r="R80" s="16">
        <v>33375</v>
      </c>
      <c r="S80" s="16">
        <v>22533</v>
      </c>
      <c r="T80" s="30"/>
      <c r="U80" s="30"/>
      <c r="V80" s="16">
        <v>51890</v>
      </c>
      <c r="W80" s="16">
        <v>0</v>
      </c>
      <c r="X80" s="16">
        <v>0</v>
      </c>
      <c r="Y80" s="16">
        <v>-1376</v>
      </c>
      <c r="Z80" s="16">
        <v>0</v>
      </c>
      <c r="AA80" s="16">
        <v>0</v>
      </c>
      <c r="AB80" s="16">
        <v>50514</v>
      </c>
      <c r="AC80" s="16">
        <v>0</v>
      </c>
      <c r="AD80" s="16">
        <v>0</v>
      </c>
      <c r="AE80" s="16">
        <v>0</v>
      </c>
      <c r="AF80" s="65">
        <v>0</v>
      </c>
      <c r="AG80" s="68">
        <v>0</v>
      </c>
      <c r="AH80" s="67">
        <v>0</v>
      </c>
    </row>
    <row r="81" spans="1:34" s="10" customFormat="1" ht="15" x14ac:dyDescent="0.25">
      <c r="A81" s="62">
        <v>190</v>
      </c>
      <c r="B81" s="63" t="s">
        <v>100</v>
      </c>
      <c r="C81" s="64"/>
      <c r="D81"/>
      <c r="E81"/>
      <c r="F81"/>
      <c r="G81" s="64"/>
      <c r="H81" s="16">
        <v>31751</v>
      </c>
      <c r="I81" s="16"/>
      <c r="J81" s="16">
        <v>2330</v>
      </c>
      <c r="K81" s="16">
        <v>1312</v>
      </c>
      <c r="L81" s="16">
        <v>0</v>
      </c>
      <c r="M81" s="16">
        <v>-6948</v>
      </c>
      <c r="N81" s="16">
        <v>-5837</v>
      </c>
      <c r="O81" s="16">
        <v>0</v>
      </c>
      <c r="P81" s="16">
        <v>-1325</v>
      </c>
      <c r="Q81" s="16">
        <v>-10468</v>
      </c>
      <c r="R81" s="16">
        <v>32218</v>
      </c>
      <c r="S81" s="16">
        <v>21750</v>
      </c>
      <c r="T81" s="30"/>
      <c r="U81" s="30"/>
      <c r="V81" s="16">
        <v>41010</v>
      </c>
      <c r="W81" s="16">
        <v>0</v>
      </c>
      <c r="X81" s="16">
        <v>0</v>
      </c>
      <c r="Y81" s="16">
        <v>-1088</v>
      </c>
      <c r="Z81" s="16">
        <v>0</v>
      </c>
      <c r="AA81" s="16">
        <v>0</v>
      </c>
      <c r="AB81" s="16">
        <v>39922</v>
      </c>
      <c r="AC81" s="16">
        <v>0</v>
      </c>
      <c r="AD81" s="16">
        <v>0</v>
      </c>
      <c r="AE81" s="16">
        <v>0</v>
      </c>
      <c r="AF81" s="65">
        <v>0</v>
      </c>
      <c r="AG81" s="68">
        <v>0</v>
      </c>
      <c r="AH81" s="67">
        <v>0</v>
      </c>
    </row>
    <row r="82" spans="1:34" s="10" customFormat="1" ht="15" x14ac:dyDescent="0.25">
      <c r="A82" s="62">
        <v>191</v>
      </c>
      <c r="B82" s="63" t="s">
        <v>101</v>
      </c>
      <c r="C82" s="64"/>
      <c r="D82"/>
      <c r="E82"/>
      <c r="F82"/>
      <c r="G82" s="64"/>
      <c r="H82" s="16">
        <v>3274173</v>
      </c>
      <c r="I82" s="16"/>
      <c r="J82" s="16">
        <v>227255</v>
      </c>
      <c r="K82" s="16">
        <v>127912</v>
      </c>
      <c r="L82" s="16">
        <v>0</v>
      </c>
      <c r="M82" s="16">
        <v>-677621</v>
      </c>
      <c r="N82" s="16">
        <v>-569273</v>
      </c>
      <c r="O82" s="16">
        <v>0</v>
      </c>
      <c r="P82" s="16">
        <v>-129178</v>
      </c>
      <c r="Q82" s="16">
        <v>-1020905</v>
      </c>
      <c r="R82" s="16">
        <v>3141953</v>
      </c>
      <c r="S82" s="16">
        <v>2121048</v>
      </c>
      <c r="T82" s="30"/>
      <c r="U82" s="30"/>
      <c r="V82" s="16">
        <v>4228983</v>
      </c>
      <c r="W82" s="16">
        <v>0</v>
      </c>
      <c r="X82" s="16">
        <v>0</v>
      </c>
      <c r="Y82" s="16">
        <v>-112148</v>
      </c>
      <c r="Z82" s="16">
        <v>0</v>
      </c>
      <c r="AA82" s="16">
        <v>0</v>
      </c>
      <c r="AB82" s="16">
        <v>4116835</v>
      </c>
      <c r="AC82" s="16">
        <v>0</v>
      </c>
      <c r="AD82" s="16">
        <v>0</v>
      </c>
      <c r="AE82" s="16">
        <v>0</v>
      </c>
      <c r="AF82" s="65">
        <v>0</v>
      </c>
      <c r="AG82" s="68">
        <v>0</v>
      </c>
      <c r="AH82" s="67">
        <v>0</v>
      </c>
    </row>
    <row r="83" spans="1:34" s="10" customFormat="1" ht="15" x14ac:dyDescent="0.25">
      <c r="A83" s="62">
        <v>192</v>
      </c>
      <c r="B83" s="63" t="s">
        <v>102</v>
      </c>
      <c r="C83" s="64"/>
      <c r="D83"/>
      <c r="E83"/>
      <c r="F83"/>
      <c r="G83" s="64"/>
      <c r="H83" s="16">
        <v>49801</v>
      </c>
      <c r="I83" s="16"/>
      <c r="J83" s="16">
        <v>6448</v>
      </c>
      <c r="K83" s="16">
        <v>3629</v>
      </c>
      <c r="L83" s="16">
        <v>0</v>
      </c>
      <c r="M83" s="16">
        <v>-19228</v>
      </c>
      <c r="N83" s="16">
        <v>-16151</v>
      </c>
      <c r="O83" s="16">
        <v>0</v>
      </c>
      <c r="P83" s="16">
        <v>-3665</v>
      </c>
      <c r="Q83" s="16">
        <v>-28967</v>
      </c>
      <c r="R83" s="16">
        <v>89144</v>
      </c>
      <c r="S83" s="16">
        <v>60177</v>
      </c>
      <c r="T83" s="30"/>
      <c r="U83" s="30"/>
      <c r="V83" s="16">
        <v>64325</v>
      </c>
      <c r="W83" s="16">
        <v>0</v>
      </c>
      <c r="X83" s="16">
        <v>0</v>
      </c>
      <c r="Y83" s="16">
        <v>-1706</v>
      </c>
      <c r="Z83" s="16">
        <v>0</v>
      </c>
      <c r="AA83" s="16">
        <v>0</v>
      </c>
      <c r="AB83" s="16">
        <v>62619</v>
      </c>
      <c r="AC83" s="16">
        <v>0</v>
      </c>
      <c r="AD83" s="16">
        <v>0</v>
      </c>
      <c r="AE83" s="16">
        <v>0</v>
      </c>
      <c r="AF83" s="65">
        <v>0</v>
      </c>
      <c r="AG83" s="68">
        <v>0</v>
      </c>
      <c r="AH83" s="67">
        <v>0</v>
      </c>
    </row>
    <row r="84" spans="1:34" s="10" customFormat="1" ht="15" x14ac:dyDescent="0.25">
      <c r="A84" s="62">
        <v>193</v>
      </c>
      <c r="B84" s="63" t="s">
        <v>103</v>
      </c>
      <c r="C84" s="64"/>
      <c r="D84"/>
      <c r="E84"/>
      <c r="F84"/>
      <c r="G84" s="64"/>
      <c r="H84" s="16">
        <v>16554</v>
      </c>
      <c r="I84" s="16"/>
      <c r="J84" s="16">
        <v>1934</v>
      </c>
      <c r="K84" s="16">
        <v>1089</v>
      </c>
      <c r="L84" s="16">
        <v>0</v>
      </c>
      <c r="M84" s="16">
        <v>-5768</v>
      </c>
      <c r="N84" s="16">
        <v>-4845</v>
      </c>
      <c r="O84" s="16">
        <v>0</v>
      </c>
      <c r="P84" s="16">
        <v>-1099</v>
      </c>
      <c r="Q84" s="16">
        <v>-8689</v>
      </c>
      <c r="R84" s="16">
        <v>26741</v>
      </c>
      <c r="S84" s="16">
        <v>18052</v>
      </c>
      <c r="T84" s="30"/>
      <c r="U84" s="30"/>
      <c r="V84" s="16">
        <v>21382</v>
      </c>
      <c r="W84" s="16">
        <v>0</v>
      </c>
      <c r="X84" s="16">
        <v>0</v>
      </c>
      <c r="Y84" s="16">
        <v>-567</v>
      </c>
      <c r="Z84" s="16">
        <v>0</v>
      </c>
      <c r="AA84" s="16">
        <v>0</v>
      </c>
      <c r="AB84" s="16">
        <v>20815</v>
      </c>
      <c r="AC84" s="16">
        <v>0</v>
      </c>
      <c r="AD84" s="16">
        <v>0</v>
      </c>
      <c r="AE84" s="16">
        <v>0</v>
      </c>
      <c r="AF84" s="65">
        <v>0</v>
      </c>
      <c r="AG84" s="68">
        <v>0</v>
      </c>
      <c r="AH84" s="67">
        <v>0</v>
      </c>
    </row>
    <row r="85" spans="1:34" s="10" customFormat="1" ht="15" x14ac:dyDescent="0.25">
      <c r="A85" s="62">
        <v>194</v>
      </c>
      <c r="B85" s="63" t="s">
        <v>104</v>
      </c>
      <c r="C85" s="64"/>
      <c r="D85"/>
      <c r="E85"/>
      <c r="F85"/>
      <c r="G85" s="64"/>
      <c r="H85" s="16">
        <v>6508753</v>
      </c>
      <c r="I85" s="16"/>
      <c r="J85" s="16">
        <v>473030</v>
      </c>
      <c r="K85" s="16">
        <v>266249</v>
      </c>
      <c r="L85" s="16">
        <v>0</v>
      </c>
      <c r="M85" s="16">
        <v>-1410467</v>
      </c>
      <c r="N85" s="16">
        <v>-1184937</v>
      </c>
      <c r="O85" s="16">
        <v>0</v>
      </c>
      <c r="P85" s="16">
        <v>-268884</v>
      </c>
      <c r="Q85" s="16">
        <v>-2125009</v>
      </c>
      <c r="R85" s="16">
        <v>6539954</v>
      </c>
      <c r="S85" s="16">
        <v>4414945</v>
      </c>
      <c r="T85" s="30"/>
      <c r="U85" s="30"/>
      <c r="V85" s="16">
        <v>8406828</v>
      </c>
      <c r="W85" s="16">
        <v>0</v>
      </c>
      <c r="X85" s="16">
        <v>0</v>
      </c>
      <c r="Y85" s="16">
        <v>-222940</v>
      </c>
      <c r="Z85" s="16">
        <v>0</v>
      </c>
      <c r="AA85" s="16">
        <v>0</v>
      </c>
      <c r="AB85" s="16">
        <v>8183888</v>
      </c>
      <c r="AC85" s="16">
        <v>0</v>
      </c>
      <c r="AD85" s="16">
        <v>0</v>
      </c>
      <c r="AE85" s="16">
        <v>0</v>
      </c>
      <c r="AF85" s="65">
        <v>0</v>
      </c>
      <c r="AG85" s="68">
        <v>0</v>
      </c>
      <c r="AH85" s="67">
        <v>0</v>
      </c>
    </row>
    <row r="86" spans="1:34" s="10" customFormat="1" ht="15" x14ac:dyDescent="0.25">
      <c r="A86" s="62">
        <v>197</v>
      </c>
      <c r="B86" s="63" t="s">
        <v>105</v>
      </c>
      <c r="C86" s="64"/>
      <c r="D86"/>
      <c r="E86"/>
      <c r="F86"/>
      <c r="G86" s="64"/>
      <c r="H86" s="16">
        <v>0</v>
      </c>
      <c r="I86" s="16"/>
      <c r="J86" s="16">
        <v>0</v>
      </c>
      <c r="K86" s="16">
        <v>0</v>
      </c>
      <c r="L86" s="16">
        <v>0</v>
      </c>
      <c r="M86" s="16">
        <v>0</v>
      </c>
      <c r="N86" s="16">
        <v>0</v>
      </c>
      <c r="O86" s="16">
        <v>0</v>
      </c>
      <c r="P86" s="16">
        <v>0</v>
      </c>
      <c r="Q86" s="16">
        <v>0</v>
      </c>
      <c r="R86" s="16">
        <v>0</v>
      </c>
      <c r="S86" s="16">
        <v>0</v>
      </c>
      <c r="T86" s="30"/>
      <c r="U86" s="30"/>
      <c r="V86" s="16">
        <v>0</v>
      </c>
      <c r="W86" s="16">
        <v>0</v>
      </c>
      <c r="X86" s="16">
        <v>0</v>
      </c>
      <c r="Y86" s="16">
        <v>0</v>
      </c>
      <c r="Z86" s="16">
        <v>0</v>
      </c>
      <c r="AA86" s="16">
        <v>0</v>
      </c>
      <c r="AB86" s="16">
        <v>0</v>
      </c>
      <c r="AC86" s="16">
        <v>0</v>
      </c>
      <c r="AD86" s="16">
        <v>0</v>
      </c>
      <c r="AE86" s="16">
        <v>0</v>
      </c>
      <c r="AF86" s="65">
        <v>0</v>
      </c>
      <c r="AG86" s="68">
        <v>0</v>
      </c>
      <c r="AH86" s="67">
        <v>0</v>
      </c>
    </row>
    <row r="87" spans="1:34" s="10" customFormat="1" ht="15" x14ac:dyDescent="0.25">
      <c r="A87" s="62">
        <v>199</v>
      </c>
      <c r="B87" s="63" t="s">
        <v>106</v>
      </c>
      <c r="C87" s="64"/>
      <c r="D87"/>
      <c r="E87"/>
      <c r="F87"/>
      <c r="G87" s="64"/>
      <c r="H87" s="16">
        <v>4802686</v>
      </c>
      <c r="I87" s="16"/>
      <c r="J87" s="16">
        <v>354838</v>
      </c>
      <c r="K87" s="16">
        <v>199723</v>
      </c>
      <c r="L87" s="16">
        <v>0</v>
      </c>
      <c r="M87" s="16">
        <v>-1058045</v>
      </c>
      <c r="N87" s="16">
        <v>-888866</v>
      </c>
      <c r="O87" s="16">
        <v>0</v>
      </c>
      <c r="P87" s="16">
        <v>-201700</v>
      </c>
      <c r="Q87" s="16">
        <v>-1594050</v>
      </c>
      <c r="R87" s="16">
        <v>4905865</v>
      </c>
      <c r="S87" s="16">
        <v>3311815</v>
      </c>
      <c r="T87" s="30"/>
      <c r="U87" s="30"/>
      <c r="V87" s="16">
        <v>6203241</v>
      </c>
      <c r="W87" s="16">
        <v>0</v>
      </c>
      <c r="X87" s="16">
        <v>0</v>
      </c>
      <c r="Y87" s="16">
        <v>-164503</v>
      </c>
      <c r="Z87" s="16">
        <v>0</v>
      </c>
      <c r="AA87" s="16">
        <v>0</v>
      </c>
      <c r="AB87" s="16">
        <v>6038738</v>
      </c>
      <c r="AC87" s="16">
        <v>0</v>
      </c>
      <c r="AD87" s="16">
        <v>0</v>
      </c>
      <c r="AE87" s="16">
        <v>0</v>
      </c>
      <c r="AF87" s="65">
        <v>0</v>
      </c>
      <c r="AG87" s="68">
        <v>0</v>
      </c>
      <c r="AH87" s="67">
        <v>0</v>
      </c>
    </row>
    <row r="88" spans="1:34" s="10" customFormat="1" ht="15" x14ac:dyDescent="0.25">
      <c r="A88" s="62">
        <v>200</v>
      </c>
      <c r="B88" s="63" t="s">
        <v>107</v>
      </c>
      <c r="C88" s="64"/>
      <c r="D88"/>
      <c r="E88"/>
      <c r="F88"/>
      <c r="G88" s="64"/>
      <c r="H88" s="16">
        <v>147999</v>
      </c>
      <c r="I88" s="16"/>
      <c r="J88" s="16">
        <v>10724</v>
      </c>
      <c r="K88" s="16">
        <v>6036</v>
      </c>
      <c r="L88" s="16">
        <v>0</v>
      </c>
      <c r="M88" s="16">
        <v>-31976</v>
      </c>
      <c r="N88" s="16">
        <v>-26865</v>
      </c>
      <c r="O88" s="16">
        <v>0</v>
      </c>
      <c r="P88" s="16">
        <v>-6096</v>
      </c>
      <c r="Q88" s="16">
        <v>-48177</v>
      </c>
      <c r="R88" s="16">
        <v>148272</v>
      </c>
      <c r="S88" s="16">
        <v>100095</v>
      </c>
      <c r="T88" s="30"/>
      <c r="U88" s="30"/>
      <c r="V88" s="16">
        <v>191157</v>
      </c>
      <c r="W88" s="16">
        <v>0</v>
      </c>
      <c r="X88" s="16">
        <v>0</v>
      </c>
      <c r="Y88" s="16">
        <v>-5069</v>
      </c>
      <c r="Z88" s="16">
        <v>0</v>
      </c>
      <c r="AA88" s="16">
        <v>0</v>
      </c>
      <c r="AB88" s="16">
        <v>186088</v>
      </c>
      <c r="AC88" s="16">
        <v>0</v>
      </c>
      <c r="AD88" s="16">
        <v>0</v>
      </c>
      <c r="AE88" s="16">
        <v>0</v>
      </c>
      <c r="AF88" s="65">
        <v>0</v>
      </c>
      <c r="AG88" s="68">
        <v>0</v>
      </c>
      <c r="AH88" s="67">
        <v>0</v>
      </c>
    </row>
    <row r="89" spans="1:34" s="10" customFormat="1" ht="15" x14ac:dyDescent="0.25">
      <c r="A89" s="62">
        <v>201</v>
      </c>
      <c r="B89" s="63" t="s">
        <v>108</v>
      </c>
      <c r="C89" s="64"/>
      <c r="D89"/>
      <c r="E89"/>
      <c r="F89"/>
      <c r="G89" s="64"/>
      <c r="H89" s="16">
        <v>3103016</v>
      </c>
      <c r="I89" s="16"/>
      <c r="J89" s="16">
        <v>229044</v>
      </c>
      <c r="K89" s="16">
        <v>128919</v>
      </c>
      <c r="L89" s="16">
        <v>0</v>
      </c>
      <c r="M89" s="16">
        <v>-682956</v>
      </c>
      <c r="N89" s="16">
        <v>-573753</v>
      </c>
      <c r="O89" s="16">
        <v>0</v>
      </c>
      <c r="P89" s="16">
        <v>-130195</v>
      </c>
      <c r="Q89" s="16">
        <v>-1028941</v>
      </c>
      <c r="R89" s="16">
        <v>3166681</v>
      </c>
      <c r="S89" s="16">
        <v>2137740</v>
      </c>
      <c r="T89" s="30"/>
      <c r="U89" s="30"/>
      <c r="V89" s="16">
        <v>4007915</v>
      </c>
      <c r="W89" s="16">
        <v>0</v>
      </c>
      <c r="X89" s="16">
        <v>0</v>
      </c>
      <c r="Y89" s="16">
        <v>-106286</v>
      </c>
      <c r="Z89" s="16">
        <v>0</v>
      </c>
      <c r="AA89" s="16">
        <v>0</v>
      </c>
      <c r="AB89" s="16">
        <v>3901629</v>
      </c>
      <c r="AC89" s="16">
        <v>0</v>
      </c>
      <c r="AD89" s="16">
        <v>0</v>
      </c>
      <c r="AE89" s="16">
        <v>0</v>
      </c>
      <c r="AF89" s="65">
        <v>0</v>
      </c>
      <c r="AG89" s="68">
        <v>0</v>
      </c>
      <c r="AH89" s="67">
        <v>0</v>
      </c>
    </row>
    <row r="90" spans="1:34" s="10" customFormat="1" ht="15" x14ac:dyDescent="0.25">
      <c r="A90" s="62">
        <v>202</v>
      </c>
      <c r="B90" s="63" t="s">
        <v>109</v>
      </c>
      <c r="C90" s="64"/>
      <c r="D90"/>
      <c r="E90"/>
      <c r="F90"/>
      <c r="G90" s="64"/>
      <c r="H90" s="16">
        <v>1125396</v>
      </c>
      <c r="I90" s="16"/>
      <c r="J90" s="16">
        <v>80437</v>
      </c>
      <c r="K90" s="16">
        <v>45275</v>
      </c>
      <c r="L90" s="16">
        <v>0</v>
      </c>
      <c r="M90" s="16">
        <v>-239845</v>
      </c>
      <c r="N90" s="16">
        <v>-201495</v>
      </c>
      <c r="O90" s="16">
        <v>0</v>
      </c>
      <c r="P90" s="16">
        <v>-45723</v>
      </c>
      <c r="Q90" s="16">
        <v>-361351</v>
      </c>
      <c r="R90" s="16">
        <v>1112097</v>
      </c>
      <c r="S90" s="16">
        <v>750746</v>
      </c>
      <c r="T90" s="30"/>
      <c r="U90" s="30"/>
      <c r="V90" s="16">
        <v>1453583</v>
      </c>
      <c r="W90" s="16">
        <v>0</v>
      </c>
      <c r="X90" s="16">
        <v>0</v>
      </c>
      <c r="Y90" s="16">
        <v>-38547</v>
      </c>
      <c r="Z90" s="16">
        <v>0</v>
      </c>
      <c r="AA90" s="16">
        <v>0</v>
      </c>
      <c r="AB90" s="16">
        <v>1415036</v>
      </c>
      <c r="AC90" s="16">
        <v>0</v>
      </c>
      <c r="AD90" s="16">
        <v>0</v>
      </c>
      <c r="AE90" s="16">
        <v>0</v>
      </c>
      <c r="AF90" s="65">
        <v>0</v>
      </c>
      <c r="AG90" s="68">
        <v>0</v>
      </c>
      <c r="AH90" s="67">
        <v>0</v>
      </c>
    </row>
    <row r="91" spans="1:34" s="10" customFormat="1" ht="15" x14ac:dyDescent="0.25">
      <c r="A91" s="62">
        <v>203</v>
      </c>
      <c r="B91" s="63" t="s">
        <v>110</v>
      </c>
      <c r="C91" s="64"/>
      <c r="D91"/>
      <c r="E91"/>
      <c r="F91"/>
      <c r="G91" s="64"/>
      <c r="H91" s="16">
        <v>2955745</v>
      </c>
      <c r="I91" s="16"/>
      <c r="J91" s="16">
        <v>196299</v>
      </c>
      <c r="K91" s="16">
        <v>110488</v>
      </c>
      <c r="L91" s="16">
        <v>0</v>
      </c>
      <c r="M91" s="16">
        <v>-585319</v>
      </c>
      <c r="N91" s="16">
        <v>-491727</v>
      </c>
      <c r="O91" s="16">
        <v>0</v>
      </c>
      <c r="P91" s="16">
        <v>-111582</v>
      </c>
      <c r="Q91" s="16">
        <v>-881841</v>
      </c>
      <c r="R91" s="16">
        <v>2713961</v>
      </c>
      <c r="S91" s="16">
        <v>1832120</v>
      </c>
      <c r="T91" s="30"/>
      <c r="U91" s="30"/>
      <c r="V91" s="16">
        <v>3817695</v>
      </c>
      <c r="W91" s="16">
        <v>0</v>
      </c>
      <c r="X91" s="16">
        <v>0</v>
      </c>
      <c r="Y91" s="16">
        <v>-101241</v>
      </c>
      <c r="Z91" s="16">
        <v>0</v>
      </c>
      <c r="AA91" s="16">
        <v>0</v>
      </c>
      <c r="AB91" s="16">
        <v>3716454</v>
      </c>
      <c r="AC91" s="16">
        <v>0</v>
      </c>
      <c r="AD91" s="16">
        <v>0</v>
      </c>
      <c r="AE91" s="16">
        <v>0</v>
      </c>
      <c r="AF91" s="65">
        <v>0</v>
      </c>
      <c r="AG91" s="68">
        <v>0</v>
      </c>
      <c r="AH91" s="67">
        <v>0</v>
      </c>
    </row>
    <row r="92" spans="1:34" s="10" customFormat="1" ht="15" x14ac:dyDescent="0.25">
      <c r="A92" s="62">
        <v>204</v>
      </c>
      <c r="B92" s="63" t="s">
        <v>111</v>
      </c>
      <c r="C92" s="64"/>
      <c r="D92"/>
      <c r="E92"/>
      <c r="F92"/>
      <c r="G92" s="64"/>
      <c r="H92" s="16">
        <v>22672064</v>
      </c>
      <c r="I92" s="16"/>
      <c r="J92" s="16">
        <v>1657707</v>
      </c>
      <c r="K92" s="16">
        <v>933054</v>
      </c>
      <c r="L92" s="16">
        <v>0</v>
      </c>
      <c r="M92" s="16">
        <v>-4942900</v>
      </c>
      <c r="N92" s="16">
        <v>-4152543</v>
      </c>
      <c r="O92" s="16">
        <v>0</v>
      </c>
      <c r="P92" s="16">
        <v>-942288</v>
      </c>
      <c r="Q92" s="16">
        <v>-7446970</v>
      </c>
      <c r="R92" s="16">
        <v>22918886</v>
      </c>
      <c r="S92" s="16">
        <v>15471916</v>
      </c>
      <c r="T92" s="30"/>
      <c r="U92" s="30"/>
      <c r="V92" s="16">
        <v>29283672</v>
      </c>
      <c r="W92" s="16">
        <v>0</v>
      </c>
      <c r="X92" s="16">
        <v>0</v>
      </c>
      <c r="Y92" s="16">
        <v>-776572</v>
      </c>
      <c r="Z92" s="16">
        <v>0</v>
      </c>
      <c r="AA92" s="16">
        <v>0</v>
      </c>
      <c r="AB92" s="16">
        <v>28507100</v>
      </c>
      <c r="AC92" s="16">
        <v>0</v>
      </c>
      <c r="AD92" s="16">
        <v>0</v>
      </c>
      <c r="AE92" s="16">
        <v>0</v>
      </c>
      <c r="AF92" s="65">
        <v>0</v>
      </c>
      <c r="AG92" s="68">
        <v>0</v>
      </c>
      <c r="AH92" s="67">
        <v>0</v>
      </c>
    </row>
    <row r="93" spans="1:34" s="10" customFormat="1" ht="15" x14ac:dyDescent="0.25">
      <c r="A93" s="62">
        <v>206</v>
      </c>
      <c r="B93" s="63" t="s">
        <v>112</v>
      </c>
      <c r="C93" s="64"/>
      <c r="D93"/>
      <c r="E93"/>
      <c r="F93"/>
      <c r="G93" s="64"/>
      <c r="H93" s="16">
        <v>4347621</v>
      </c>
      <c r="I93" s="16"/>
      <c r="J93" s="16">
        <v>284467</v>
      </c>
      <c r="K93" s="16">
        <v>160115</v>
      </c>
      <c r="L93" s="16">
        <v>0</v>
      </c>
      <c r="M93" s="16">
        <v>-848215</v>
      </c>
      <c r="N93" s="16">
        <v>-712588</v>
      </c>
      <c r="O93" s="16">
        <v>0</v>
      </c>
      <c r="P93" s="16">
        <v>-161699</v>
      </c>
      <c r="Q93" s="16">
        <v>-1277920</v>
      </c>
      <c r="R93" s="16">
        <v>3932944</v>
      </c>
      <c r="S93" s="16">
        <v>2655024</v>
      </c>
      <c r="T93" s="30"/>
      <c r="U93" s="30"/>
      <c r="V93" s="16">
        <v>5615470</v>
      </c>
      <c r="W93" s="16">
        <v>0</v>
      </c>
      <c r="X93" s="16">
        <v>0</v>
      </c>
      <c r="Y93" s="16">
        <v>-148916</v>
      </c>
      <c r="Z93" s="16">
        <v>0</v>
      </c>
      <c r="AA93" s="16">
        <v>0</v>
      </c>
      <c r="AB93" s="16">
        <v>5466554</v>
      </c>
      <c r="AC93" s="16">
        <v>0</v>
      </c>
      <c r="AD93" s="16">
        <v>0</v>
      </c>
      <c r="AE93" s="16">
        <v>0</v>
      </c>
      <c r="AF93" s="65">
        <v>0</v>
      </c>
      <c r="AG93" s="68">
        <v>0</v>
      </c>
      <c r="AH93" s="67">
        <v>0</v>
      </c>
    </row>
    <row r="94" spans="1:34" s="10" customFormat="1" ht="15" x14ac:dyDescent="0.25">
      <c r="A94" s="62">
        <v>207</v>
      </c>
      <c r="B94" s="63" t="s">
        <v>113</v>
      </c>
      <c r="C94" s="64"/>
      <c r="D94"/>
      <c r="E94"/>
      <c r="F94"/>
      <c r="G94" s="64"/>
      <c r="H94" s="16">
        <v>0</v>
      </c>
      <c r="I94" s="16"/>
      <c r="J94" s="16">
        <v>0</v>
      </c>
      <c r="K94" s="16">
        <v>0</v>
      </c>
      <c r="L94" s="16">
        <v>0</v>
      </c>
      <c r="M94" s="16">
        <v>0</v>
      </c>
      <c r="N94" s="16">
        <v>0</v>
      </c>
      <c r="O94" s="16">
        <v>0</v>
      </c>
      <c r="P94" s="16">
        <v>0</v>
      </c>
      <c r="Q94" s="16">
        <v>0</v>
      </c>
      <c r="R94" s="16">
        <v>0</v>
      </c>
      <c r="S94" s="16">
        <v>0</v>
      </c>
      <c r="T94" s="30"/>
      <c r="U94" s="30"/>
      <c r="V94" s="16">
        <v>0</v>
      </c>
      <c r="W94" s="16">
        <v>0</v>
      </c>
      <c r="X94" s="16">
        <v>0</v>
      </c>
      <c r="Y94" s="16">
        <v>0</v>
      </c>
      <c r="Z94" s="16">
        <v>0</v>
      </c>
      <c r="AA94" s="16">
        <v>0</v>
      </c>
      <c r="AB94" s="16">
        <v>0</v>
      </c>
      <c r="AC94" s="16">
        <v>0</v>
      </c>
      <c r="AD94" s="16">
        <v>0</v>
      </c>
      <c r="AE94" s="16">
        <v>0</v>
      </c>
      <c r="AF94" s="65">
        <v>0</v>
      </c>
      <c r="AG94" s="68">
        <v>0</v>
      </c>
      <c r="AH94" s="67">
        <v>0</v>
      </c>
    </row>
    <row r="95" spans="1:34" s="10" customFormat="1" ht="15" x14ac:dyDescent="0.25">
      <c r="A95" s="62">
        <v>208</v>
      </c>
      <c r="B95" s="63" t="s">
        <v>114</v>
      </c>
      <c r="C95" s="64"/>
      <c r="D95"/>
      <c r="E95"/>
      <c r="F95"/>
      <c r="G95" s="64"/>
      <c r="H95" s="16">
        <v>76287298</v>
      </c>
      <c r="I95" s="16"/>
      <c r="J95" s="16">
        <v>5657747</v>
      </c>
      <c r="K95" s="16">
        <v>3184510</v>
      </c>
      <c r="L95" s="16">
        <v>0</v>
      </c>
      <c r="M95" s="16">
        <v>-16870106</v>
      </c>
      <c r="N95" s="16">
        <v>-14172614</v>
      </c>
      <c r="O95" s="16">
        <v>0</v>
      </c>
      <c r="P95" s="16">
        <v>-3216026</v>
      </c>
      <c r="Q95" s="16">
        <v>-25416489</v>
      </c>
      <c r="R95" s="16">
        <v>78222077</v>
      </c>
      <c r="S95" s="16">
        <v>52805588</v>
      </c>
      <c r="T95" s="30"/>
      <c r="U95" s="30"/>
      <c r="V95" s="16">
        <v>98534132</v>
      </c>
      <c r="W95" s="16">
        <v>0</v>
      </c>
      <c r="X95" s="16">
        <v>0</v>
      </c>
      <c r="Y95" s="16">
        <v>-2613020</v>
      </c>
      <c r="Z95" s="16">
        <v>0</v>
      </c>
      <c r="AA95" s="16">
        <v>0</v>
      </c>
      <c r="AB95" s="16">
        <v>95921112</v>
      </c>
      <c r="AC95" s="16">
        <v>0</v>
      </c>
      <c r="AD95" s="16">
        <v>0</v>
      </c>
      <c r="AE95" s="16">
        <v>0</v>
      </c>
      <c r="AF95" s="65">
        <v>0</v>
      </c>
      <c r="AG95" s="68">
        <v>0</v>
      </c>
      <c r="AH95" s="67">
        <v>0</v>
      </c>
    </row>
    <row r="96" spans="1:34" s="10" customFormat="1" ht="15" x14ac:dyDescent="0.25">
      <c r="A96" s="62">
        <v>209</v>
      </c>
      <c r="B96" s="63" t="s">
        <v>115</v>
      </c>
      <c r="C96" s="64"/>
      <c r="D96"/>
      <c r="E96"/>
      <c r="F96"/>
      <c r="G96" s="64"/>
      <c r="H96" s="16">
        <v>0</v>
      </c>
      <c r="I96" s="16"/>
      <c r="J96" s="16">
        <v>0</v>
      </c>
      <c r="K96" s="16">
        <v>0</v>
      </c>
      <c r="L96" s="16">
        <v>0</v>
      </c>
      <c r="M96" s="16">
        <v>0</v>
      </c>
      <c r="N96" s="16">
        <v>0</v>
      </c>
      <c r="O96" s="16">
        <v>0</v>
      </c>
      <c r="P96" s="16">
        <v>0</v>
      </c>
      <c r="Q96" s="16">
        <v>0</v>
      </c>
      <c r="R96" s="16">
        <v>0</v>
      </c>
      <c r="S96" s="16">
        <v>0</v>
      </c>
      <c r="T96" s="30"/>
      <c r="U96" s="30"/>
      <c r="V96" s="16">
        <v>0</v>
      </c>
      <c r="W96" s="16">
        <v>0</v>
      </c>
      <c r="X96" s="16">
        <v>0</v>
      </c>
      <c r="Y96" s="16">
        <v>0</v>
      </c>
      <c r="Z96" s="16">
        <v>0</v>
      </c>
      <c r="AA96" s="16">
        <v>0</v>
      </c>
      <c r="AB96" s="16">
        <v>0</v>
      </c>
      <c r="AC96" s="16">
        <v>0</v>
      </c>
      <c r="AD96" s="16">
        <v>0</v>
      </c>
      <c r="AE96" s="16">
        <v>0</v>
      </c>
      <c r="AF96" s="65">
        <v>0</v>
      </c>
      <c r="AG96" s="68">
        <v>0</v>
      </c>
      <c r="AH96" s="67">
        <v>0</v>
      </c>
    </row>
    <row r="97" spans="1:34" s="10" customFormat="1" ht="15" x14ac:dyDescent="0.25">
      <c r="A97" s="62">
        <v>211</v>
      </c>
      <c r="B97" s="63" t="s">
        <v>116</v>
      </c>
      <c r="C97" s="64"/>
      <c r="D97"/>
      <c r="E97"/>
      <c r="F97"/>
      <c r="G97" s="64"/>
      <c r="H97" s="16">
        <v>6492696</v>
      </c>
      <c r="I97" s="16"/>
      <c r="J97" s="16">
        <v>475984</v>
      </c>
      <c r="K97" s="16">
        <v>267912</v>
      </c>
      <c r="L97" s="16">
        <v>0</v>
      </c>
      <c r="M97" s="16">
        <v>-1419273</v>
      </c>
      <c r="N97" s="16">
        <v>-1192337</v>
      </c>
      <c r="O97" s="16">
        <v>0</v>
      </c>
      <c r="P97" s="16">
        <v>-270563</v>
      </c>
      <c r="Q97" s="16">
        <v>-2138277</v>
      </c>
      <c r="R97" s="16">
        <v>6580794</v>
      </c>
      <c r="S97" s="16">
        <v>4442517</v>
      </c>
      <c r="T97" s="30"/>
      <c r="U97" s="30"/>
      <c r="V97" s="16">
        <v>8386089</v>
      </c>
      <c r="W97" s="16">
        <v>0</v>
      </c>
      <c r="X97" s="16">
        <v>0</v>
      </c>
      <c r="Y97" s="16">
        <v>-222390</v>
      </c>
      <c r="Z97" s="16">
        <v>0</v>
      </c>
      <c r="AA97" s="16">
        <v>0</v>
      </c>
      <c r="AB97" s="16">
        <v>8163699</v>
      </c>
      <c r="AC97" s="16">
        <v>0</v>
      </c>
      <c r="AD97" s="16">
        <v>0</v>
      </c>
      <c r="AE97" s="16">
        <v>0</v>
      </c>
      <c r="AF97" s="65">
        <v>0</v>
      </c>
      <c r="AG97" s="68">
        <v>0</v>
      </c>
      <c r="AH97" s="67">
        <v>0</v>
      </c>
    </row>
    <row r="98" spans="1:34" s="10" customFormat="1" ht="15" x14ac:dyDescent="0.25">
      <c r="A98" s="62">
        <v>212</v>
      </c>
      <c r="B98" s="63" t="s">
        <v>117</v>
      </c>
      <c r="C98" s="64"/>
      <c r="D98"/>
      <c r="E98"/>
      <c r="F98"/>
      <c r="G98" s="64"/>
      <c r="H98" s="16">
        <v>6709027</v>
      </c>
      <c r="I98" s="16"/>
      <c r="J98" s="16">
        <v>491365</v>
      </c>
      <c r="K98" s="16">
        <v>276569</v>
      </c>
      <c r="L98" s="16">
        <v>0</v>
      </c>
      <c r="M98" s="16">
        <v>-1465138</v>
      </c>
      <c r="N98" s="16">
        <v>-1230866</v>
      </c>
      <c r="O98" s="16">
        <v>0</v>
      </c>
      <c r="P98" s="16">
        <v>-279306</v>
      </c>
      <c r="Q98" s="16">
        <v>-2207376</v>
      </c>
      <c r="R98" s="16">
        <v>6793445</v>
      </c>
      <c r="S98" s="16">
        <v>4586069</v>
      </c>
      <c r="T98" s="30"/>
      <c r="U98" s="30"/>
      <c r="V98" s="16">
        <v>8665509</v>
      </c>
      <c r="W98" s="16">
        <v>0</v>
      </c>
      <c r="X98" s="16">
        <v>0</v>
      </c>
      <c r="Y98" s="16">
        <v>-229800</v>
      </c>
      <c r="Z98" s="16">
        <v>0</v>
      </c>
      <c r="AA98" s="16">
        <v>0</v>
      </c>
      <c r="AB98" s="16">
        <v>8435709</v>
      </c>
      <c r="AC98" s="16">
        <v>0</v>
      </c>
      <c r="AD98" s="16">
        <v>0</v>
      </c>
      <c r="AE98" s="16">
        <v>0</v>
      </c>
      <c r="AF98" s="65">
        <v>0</v>
      </c>
      <c r="AG98" s="68">
        <v>0</v>
      </c>
      <c r="AH98" s="67">
        <v>0</v>
      </c>
    </row>
    <row r="99" spans="1:34" s="10" customFormat="1" ht="15" x14ac:dyDescent="0.25">
      <c r="A99" s="62">
        <v>213</v>
      </c>
      <c r="B99" s="63" t="s">
        <v>118</v>
      </c>
      <c r="C99" s="64"/>
      <c r="D99"/>
      <c r="E99"/>
      <c r="F99"/>
      <c r="G99" s="64"/>
      <c r="H99" s="16">
        <v>8368704</v>
      </c>
      <c r="I99" s="16"/>
      <c r="J99" s="16">
        <v>624054</v>
      </c>
      <c r="K99" s="16">
        <v>351254</v>
      </c>
      <c r="L99" s="16">
        <v>0</v>
      </c>
      <c r="M99" s="16">
        <v>-1860785</v>
      </c>
      <c r="N99" s="16">
        <v>-1563251</v>
      </c>
      <c r="O99" s="16">
        <v>0</v>
      </c>
      <c r="P99" s="16">
        <v>-354730</v>
      </c>
      <c r="Q99" s="16">
        <v>-2803458</v>
      </c>
      <c r="R99" s="16">
        <v>8627957</v>
      </c>
      <c r="S99" s="16">
        <v>5824499</v>
      </c>
      <c r="T99" s="30"/>
      <c r="U99" s="30"/>
      <c r="V99" s="16">
        <v>10809177</v>
      </c>
      <c r="W99" s="16">
        <v>0</v>
      </c>
      <c r="X99" s="16">
        <v>0</v>
      </c>
      <c r="Y99" s="16">
        <v>-286648</v>
      </c>
      <c r="Z99" s="16">
        <v>0</v>
      </c>
      <c r="AA99" s="16">
        <v>0</v>
      </c>
      <c r="AB99" s="16">
        <v>10522529</v>
      </c>
      <c r="AC99" s="16">
        <v>0</v>
      </c>
      <c r="AD99" s="16">
        <v>0</v>
      </c>
      <c r="AE99" s="16">
        <v>0</v>
      </c>
      <c r="AF99" s="65">
        <v>0</v>
      </c>
      <c r="AG99" s="68">
        <v>0</v>
      </c>
      <c r="AH99" s="67">
        <v>0</v>
      </c>
    </row>
    <row r="100" spans="1:34" s="10" customFormat="1" ht="15" x14ac:dyDescent="0.25">
      <c r="A100" s="62">
        <v>214</v>
      </c>
      <c r="B100" s="63" t="s">
        <v>119</v>
      </c>
      <c r="C100" s="64"/>
      <c r="D100"/>
      <c r="E100"/>
      <c r="F100"/>
      <c r="G100" s="64"/>
      <c r="H100" s="16">
        <v>8810802</v>
      </c>
      <c r="I100" s="16"/>
      <c r="J100" s="16">
        <v>643103</v>
      </c>
      <c r="K100" s="16">
        <v>361976</v>
      </c>
      <c r="L100" s="16">
        <v>0</v>
      </c>
      <c r="M100" s="16">
        <v>-1917585</v>
      </c>
      <c r="N100" s="16">
        <v>-1610968</v>
      </c>
      <c r="O100" s="16">
        <v>0</v>
      </c>
      <c r="P100" s="16">
        <v>-365558</v>
      </c>
      <c r="Q100" s="16">
        <v>-2889032</v>
      </c>
      <c r="R100" s="16">
        <v>8891320</v>
      </c>
      <c r="S100" s="16">
        <v>6002288</v>
      </c>
      <c r="T100" s="30"/>
      <c r="U100" s="30"/>
      <c r="V100" s="16">
        <v>11380200</v>
      </c>
      <c r="W100" s="16">
        <v>0</v>
      </c>
      <c r="X100" s="16">
        <v>0</v>
      </c>
      <c r="Y100" s="16">
        <v>-301791</v>
      </c>
      <c r="Z100" s="16">
        <v>0</v>
      </c>
      <c r="AA100" s="16">
        <v>0</v>
      </c>
      <c r="AB100" s="16">
        <v>11078409</v>
      </c>
      <c r="AC100" s="16">
        <v>0</v>
      </c>
      <c r="AD100" s="16">
        <v>0</v>
      </c>
      <c r="AE100" s="16">
        <v>0</v>
      </c>
      <c r="AF100" s="65">
        <v>0</v>
      </c>
      <c r="AG100" s="68">
        <v>0</v>
      </c>
      <c r="AH100" s="67">
        <v>0</v>
      </c>
    </row>
    <row r="101" spans="1:34" s="10" customFormat="1" ht="15" x14ac:dyDescent="0.25">
      <c r="A101" s="62">
        <v>215</v>
      </c>
      <c r="B101" s="63" t="s">
        <v>120</v>
      </c>
      <c r="C101" s="64"/>
      <c r="D101"/>
      <c r="E101"/>
      <c r="F101"/>
      <c r="G101" s="64"/>
      <c r="H101" s="16">
        <v>7663672</v>
      </c>
      <c r="I101" s="16"/>
      <c r="J101" s="16">
        <v>548656</v>
      </c>
      <c r="K101" s="16">
        <v>308815</v>
      </c>
      <c r="L101" s="16">
        <v>0</v>
      </c>
      <c r="M101" s="16">
        <v>-1635966</v>
      </c>
      <c r="N101" s="16">
        <v>-1374379</v>
      </c>
      <c r="O101" s="16">
        <v>0</v>
      </c>
      <c r="P101" s="16">
        <v>-311872</v>
      </c>
      <c r="Q101" s="16">
        <v>-2464746</v>
      </c>
      <c r="R101" s="16">
        <v>7585527</v>
      </c>
      <c r="S101" s="16">
        <v>5120781</v>
      </c>
      <c r="T101" s="30"/>
      <c r="U101" s="30"/>
      <c r="V101" s="16">
        <v>9898545</v>
      </c>
      <c r="W101" s="16">
        <v>0</v>
      </c>
      <c r="X101" s="16">
        <v>0</v>
      </c>
      <c r="Y101" s="16">
        <v>-262499</v>
      </c>
      <c r="Z101" s="16">
        <v>0</v>
      </c>
      <c r="AA101" s="16">
        <v>0</v>
      </c>
      <c r="AB101" s="16">
        <v>9636046</v>
      </c>
      <c r="AC101" s="16">
        <v>0</v>
      </c>
      <c r="AD101" s="16">
        <v>0</v>
      </c>
      <c r="AE101" s="16">
        <v>0</v>
      </c>
      <c r="AF101" s="65">
        <v>0</v>
      </c>
      <c r="AG101" s="68">
        <v>0</v>
      </c>
      <c r="AH101" s="67">
        <v>0</v>
      </c>
    </row>
    <row r="102" spans="1:34" s="10" customFormat="1" ht="15" x14ac:dyDescent="0.25">
      <c r="A102" s="62">
        <v>216</v>
      </c>
      <c r="B102" s="63" t="s">
        <v>121</v>
      </c>
      <c r="C102" s="64"/>
      <c r="D102"/>
      <c r="E102"/>
      <c r="F102"/>
      <c r="G102" s="64"/>
      <c r="H102" s="16">
        <v>34824640</v>
      </c>
      <c r="I102" s="16"/>
      <c r="J102" s="16">
        <v>2599289</v>
      </c>
      <c r="K102" s="16">
        <v>1463031</v>
      </c>
      <c r="L102" s="16">
        <v>0</v>
      </c>
      <c r="M102" s="16">
        <v>-7750485</v>
      </c>
      <c r="N102" s="16">
        <v>-6511199</v>
      </c>
      <c r="O102" s="16">
        <v>0</v>
      </c>
      <c r="P102" s="16">
        <v>-1477510</v>
      </c>
      <c r="Q102" s="16">
        <v>-11676874</v>
      </c>
      <c r="R102" s="16">
        <v>35936878</v>
      </c>
      <c r="S102" s="16">
        <v>24260004</v>
      </c>
      <c r="T102" s="30"/>
      <c r="U102" s="30"/>
      <c r="V102" s="16">
        <v>44980169</v>
      </c>
      <c r="W102" s="16">
        <v>0</v>
      </c>
      <c r="X102" s="16">
        <v>0</v>
      </c>
      <c r="Y102" s="16">
        <v>-1192826</v>
      </c>
      <c r="Z102" s="16">
        <v>0</v>
      </c>
      <c r="AA102" s="16">
        <v>0</v>
      </c>
      <c r="AB102" s="16">
        <v>43787343</v>
      </c>
      <c r="AC102" s="16">
        <v>0</v>
      </c>
      <c r="AD102" s="16">
        <v>0</v>
      </c>
      <c r="AE102" s="16">
        <v>0</v>
      </c>
      <c r="AF102" s="65">
        <v>0</v>
      </c>
      <c r="AG102" s="68">
        <v>0</v>
      </c>
      <c r="AH102" s="67">
        <v>0</v>
      </c>
    </row>
    <row r="103" spans="1:34" s="10" customFormat="1" ht="15" x14ac:dyDescent="0.25">
      <c r="A103" s="62">
        <v>217</v>
      </c>
      <c r="B103" s="63" t="s">
        <v>122</v>
      </c>
      <c r="C103" s="64"/>
      <c r="D103"/>
      <c r="E103"/>
      <c r="F103"/>
      <c r="G103" s="64"/>
      <c r="H103" s="16">
        <v>14367451</v>
      </c>
      <c r="I103" s="16"/>
      <c r="J103" s="16">
        <v>1026300</v>
      </c>
      <c r="K103" s="16">
        <v>577662</v>
      </c>
      <c r="L103" s="16">
        <v>0</v>
      </c>
      <c r="M103" s="16">
        <v>-3060193</v>
      </c>
      <c r="N103" s="16">
        <v>-2570875</v>
      </c>
      <c r="O103" s="16">
        <v>0</v>
      </c>
      <c r="P103" s="16">
        <v>-583379</v>
      </c>
      <c r="Q103" s="16">
        <v>-4610485</v>
      </c>
      <c r="R103" s="16">
        <v>14189278</v>
      </c>
      <c r="S103" s="16">
        <v>9578793</v>
      </c>
      <c r="T103" s="30"/>
      <c r="U103" s="30"/>
      <c r="V103" s="16">
        <v>18557274</v>
      </c>
      <c r="W103" s="16">
        <v>0</v>
      </c>
      <c r="X103" s="16">
        <v>0</v>
      </c>
      <c r="Y103" s="16">
        <v>-492119</v>
      </c>
      <c r="Z103" s="16">
        <v>0</v>
      </c>
      <c r="AA103" s="16">
        <v>0</v>
      </c>
      <c r="AB103" s="16">
        <v>18065155</v>
      </c>
      <c r="AC103" s="16">
        <v>0</v>
      </c>
      <c r="AD103" s="16">
        <v>0</v>
      </c>
      <c r="AE103" s="16">
        <v>0</v>
      </c>
      <c r="AF103" s="65">
        <v>0</v>
      </c>
      <c r="AG103" s="68">
        <v>0</v>
      </c>
      <c r="AH103" s="67">
        <v>0</v>
      </c>
    </row>
    <row r="104" spans="1:34" s="10" customFormat="1" ht="15" x14ac:dyDescent="0.25">
      <c r="A104" s="62">
        <v>218</v>
      </c>
      <c r="B104" s="63" t="s">
        <v>123</v>
      </c>
      <c r="C104" s="64"/>
      <c r="D104"/>
      <c r="E104"/>
      <c r="F104"/>
      <c r="G104" s="64"/>
      <c r="H104" s="16">
        <v>1528907</v>
      </c>
      <c r="I104" s="16"/>
      <c r="J104" s="16">
        <v>112429</v>
      </c>
      <c r="K104" s="16">
        <v>63282</v>
      </c>
      <c r="L104" s="16">
        <v>0</v>
      </c>
      <c r="M104" s="16">
        <v>-335236</v>
      </c>
      <c r="N104" s="16">
        <v>-281633</v>
      </c>
      <c r="O104" s="16">
        <v>0</v>
      </c>
      <c r="P104" s="16">
        <v>-63908</v>
      </c>
      <c r="Q104" s="16">
        <v>-505066</v>
      </c>
      <c r="R104" s="16">
        <v>1554403</v>
      </c>
      <c r="S104" s="16">
        <v>1049337</v>
      </c>
      <c r="T104" s="30"/>
      <c r="U104" s="30"/>
      <c r="V104" s="16">
        <v>1974765</v>
      </c>
      <c r="W104" s="16">
        <v>0</v>
      </c>
      <c r="X104" s="16">
        <v>0</v>
      </c>
      <c r="Y104" s="16">
        <v>-52369</v>
      </c>
      <c r="Z104" s="16">
        <v>0</v>
      </c>
      <c r="AA104" s="16">
        <v>0</v>
      </c>
      <c r="AB104" s="16">
        <v>1922396</v>
      </c>
      <c r="AC104" s="16">
        <v>0</v>
      </c>
      <c r="AD104" s="16">
        <v>0</v>
      </c>
      <c r="AE104" s="16">
        <v>0</v>
      </c>
      <c r="AF104" s="65">
        <v>0</v>
      </c>
      <c r="AG104" s="68">
        <v>0</v>
      </c>
      <c r="AH104" s="67">
        <v>0</v>
      </c>
    </row>
    <row r="105" spans="1:34" s="10" customFormat="1" ht="15" x14ac:dyDescent="0.25">
      <c r="A105" s="62">
        <v>219</v>
      </c>
      <c r="B105" s="63" t="s">
        <v>124</v>
      </c>
      <c r="C105" s="64"/>
      <c r="D105"/>
      <c r="E105"/>
      <c r="F105"/>
      <c r="G105" s="64"/>
      <c r="H105" s="16">
        <v>0</v>
      </c>
      <c r="I105" s="16"/>
      <c r="J105" s="16">
        <v>0</v>
      </c>
      <c r="K105" s="16">
        <v>0</v>
      </c>
      <c r="L105" s="16">
        <v>0</v>
      </c>
      <c r="M105" s="16">
        <v>0</v>
      </c>
      <c r="N105" s="16">
        <v>0</v>
      </c>
      <c r="O105" s="16">
        <v>0</v>
      </c>
      <c r="P105" s="16">
        <v>0</v>
      </c>
      <c r="Q105" s="16">
        <v>0</v>
      </c>
      <c r="R105" s="16">
        <v>0</v>
      </c>
      <c r="S105" s="16">
        <v>0</v>
      </c>
      <c r="T105" s="30"/>
      <c r="U105" s="30"/>
      <c r="V105" s="16">
        <v>0</v>
      </c>
      <c r="W105" s="16">
        <v>0</v>
      </c>
      <c r="X105" s="16">
        <v>0</v>
      </c>
      <c r="Y105" s="16">
        <v>0</v>
      </c>
      <c r="Z105" s="16">
        <v>0</v>
      </c>
      <c r="AA105" s="16">
        <v>0</v>
      </c>
      <c r="AB105" s="16">
        <v>0</v>
      </c>
      <c r="AC105" s="16">
        <v>0</v>
      </c>
      <c r="AD105" s="16">
        <v>0</v>
      </c>
      <c r="AE105" s="16">
        <v>0</v>
      </c>
      <c r="AF105" s="65">
        <v>0</v>
      </c>
      <c r="AG105" s="68">
        <v>0</v>
      </c>
      <c r="AH105" s="67">
        <v>0</v>
      </c>
    </row>
    <row r="106" spans="1:34" s="10" customFormat="1" ht="15" x14ac:dyDescent="0.25">
      <c r="A106" s="62">
        <v>220</v>
      </c>
      <c r="B106" s="63" t="s">
        <v>125</v>
      </c>
      <c r="C106" s="64"/>
      <c r="D106"/>
      <c r="E106"/>
      <c r="F106"/>
      <c r="G106" s="64"/>
      <c r="H106" s="16">
        <v>0</v>
      </c>
      <c r="I106" s="16"/>
      <c r="J106" s="16">
        <v>0</v>
      </c>
      <c r="K106" s="16">
        <v>0</v>
      </c>
      <c r="L106" s="16">
        <v>0</v>
      </c>
      <c r="M106" s="16">
        <v>0</v>
      </c>
      <c r="N106" s="16">
        <v>0</v>
      </c>
      <c r="O106" s="16">
        <v>0</v>
      </c>
      <c r="P106" s="16">
        <v>0</v>
      </c>
      <c r="Q106" s="16">
        <v>0</v>
      </c>
      <c r="R106" s="16">
        <v>0</v>
      </c>
      <c r="S106" s="16">
        <v>0</v>
      </c>
      <c r="T106" s="30"/>
      <c r="U106" s="30"/>
      <c r="V106" s="16">
        <v>0</v>
      </c>
      <c r="W106" s="16">
        <v>0</v>
      </c>
      <c r="X106" s="16">
        <v>0</v>
      </c>
      <c r="Y106" s="16">
        <v>0</v>
      </c>
      <c r="Z106" s="16">
        <v>0</v>
      </c>
      <c r="AA106" s="16">
        <v>0</v>
      </c>
      <c r="AB106" s="16">
        <v>0</v>
      </c>
      <c r="AC106" s="16">
        <v>0</v>
      </c>
      <c r="AD106" s="16">
        <v>0</v>
      </c>
      <c r="AE106" s="16">
        <v>0</v>
      </c>
      <c r="AF106" s="65">
        <v>0</v>
      </c>
      <c r="AG106" s="68">
        <v>0</v>
      </c>
      <c r="AH106" s="67">
        <v>0</v>
      </c>
    </row>
    <row r="107" spans="1:34" s="10" customFormat="1" ht="15" x14ac:dyDescent="0.25">
      <c r="A107" s="62">
        <v>221</v>
      </c>
      <c r="B107" s="63" t="s">
        <v>126</v>
      </c>
      <c r="C107" s="64"/>
      <c r="D107"/>
      <c r="E107"/>
      <c r="F107"/>
      <c r="G107" s="64"/>
      <c r="H107" s="16">
        <v>25238729</v>
      </c>
      <c r="I107" s="16"/>
      <c r="J107" s="16">
        <v>1834565</v>
      </c>
      <c r="K107" s="16">
        <v>1032600</v>
      </c>
      <c r="L107" s="16">
        <v>0</v>
      </c>
      <c r="M107" s="16">
        <v>-5470252</v>
      </c>
      <c r="N107" s="16">
        <v>-4595571</v>
      </c>
      <c r="O107" s="16">
        <v>0</v>
      </c>
      <c r="P107" s="16">
        <v>-1042819</v>
      </c>
      <c r="Q107" s="16">
        <v>-8241477</v>
      </c>
      <c r="R107" s="16">
        <v>25364064</v>
      </c>
      <c r="S107" s="16">
        <v>17122587</v>
      </c>
      <c r="T107" s="30"/>
      <c r="U107" s="30"/>
      <c r="V107" s="16">
        <v>32598825</v>
      </c>
      <c r="W107" s="16">
        <v>0</v>
      </c>
      <c r="X107" s="16">
        <v>0</v>
      </c>
      <c r="Y107" s="16">
        <v>-864486</v>
      </c>
      <c r="Z107" s="16">
        <v>0</v>
      </c>
      <c r="AA107" s="16">
        <v>0</v>
      </c>
      <c r="AB107" s="16">
        <v>31734339</v>
      </c>
      <c r="AC107" s="16">
        <v>0</v>
      </c>
      <c r="AD107" s="16">
        <v>0</v>
      </c>
      <c r="AE107" s="16">
        <v>0</v>
      </c>
      <c r="AF107" s="65">
        <v>0</v>
      </c>
      <c r="AG107" s="68">
        <v>0</v>
      </c>
      <c r="AH107" s="67">
        <v>0</v>
      </c>
    </row>
    <row r="108" spans="1:34" s="10" customFormat="1" ht="15" x14ac:dyDescent="0.25">
      <c r="A108" s="62">
        <v>222</v>
      </c>
      <c r="B108" s="63" t="s">
        <v>127</v>
      </c>
      <c r="C108" s="64"/>
      <c r="D108"/>
      <c r="E108"/>
      <c r="F108"/>
      <c r="G108" s="64"/>
      <c r="H108" s="16">
        <v>1929283</v>
      </c>
      <c r="I108" s="16"/>
      <c r="J108" s="16">
        <v>140762</v>
      </c>
      <c r="K108" s="16">
        <v>79229</v>
      </c>
      <c r="L108" s="16">
        <v>0</v>
      </c>
      <c r="M108" s="16">
        <v>-419722</v>
      </c>
      <c r="N108" s="16">
        <v>-352608</v>
      </c>
      <c r="O108" s="16">
        <v>0</v>
      </c>
      <c r="P108" s="16">
        <v>-80013</v>
      </c>
      <c r="Q108" s="16">
        <v>-632352</v>
      </c>
      <c r="R108" s="16">
        <v>1946130</v>
      </c>
      <c r="S108" s="16">
        <v>1313778</v>
      </c>
      <c r="T108" s="30"/>
      <c r="U108" s="30"/>
      <c r="V108" s="16">
        <v>2491898</v>
      </c>
      <c r="W108" s="16">
        <v>0</v>
      </c>
      <c r="X108" s="16">
        <v>0</v>
      </c>
      <c r="Y108" s="16">
        <v>-66082</v>
      </c>
      <c r="Z108" s="16">
        <v>0</v>
      </c>
      <c r="AA108" s="16">
        <v>0</v>
      </c>
      <c r="AB108" s="16">
        <v>2425816</v>
      </c>
      <c r="AC108" s="16">
        <v>0</v>
      </c>
      <c r="AD108" s="16">
        <v>0</v>
      </c>
      <c r="AE108" s="16">
        <v>0</v>
      </c>
      <c r="AF108" s="65">
        <v>0</v>
      </c>
      <c r="AG108" s="68">
        <v>0</v>
      </c>
      <c r="AH108" s="67">
        <v>0</v>
      </c>
    </row>
    <row r="109" spans="1:34" s="10" customFormat="1" ht="15" x14ac:dyDescent="0.25">
      <c r="A109" s="62">
        <v>223</v>
      </c>
      <c r="B109" s="63" t="s">
        <v>128</v>
      </c>
      <c r="C109" s="64"/>
      <c r="D109"/>
      <c r="E109"/>
      <c r="F109"/>
      <c r="G109" s="64"/>
      <c r="H109" s="16">
        <v>2165368</v>
      </c>
      <c r="I109" s="16"/>
      <c r="J109" s="16">
        <v>164906</v>
      </c>
      <c r="K109" s="16">
        <v>92819</v>
      </c>
      <c r="L109" s="16">
        <v>0</v>
      </c>
      <c r="M109" s="16">
        <v>-491710</v>
      </c>
      <c r="N109" s="16">
        <v>-413088</v>
      </c>
      <c r="O109" s="16">
        <v>0</v>
      </c>
      <c r="P109" s="16">
        <v>-93737</v>
      </c>
      <c r="Q109" s="16">
        <v>-740810</v>
      </c>
      <c r="R109" s="16">
        <v>2279931</v>
      </c>
      <c r="S109" s="16">
        <v>1539121</v>
      </c>
      <c r="T109" s="30"/>
      <c r="U109" s="30"/>
      <c r="V109" s="16">
        <v>2796829</v>
      </c>
      <c r="W109" s="16">
        <v>0</v>
      </c>
      <c r="X109" s="16">
        <v>0</v>
      </c>
      <c r="Y109" s="16">
        <v>-74169</v>
      </c>
      <c r="Z109" s="16">
        <v>0</v>
      </c>
      <c r="AA109" s="16">
        <v>0</v>
      </c>
      <c r="AB109" s="16">
        <v>2722660</v>
      </c>
      <c r="AC109" s="16">
        <v>0</v>
      </c>
      <c r="AD109" s="16">
        <v>0</v>
      </c>
      <c r="AE109" s="16">
        <v>0</v>
      </c>
      <c r="AF109" s="65">
        <v>0</v>
      </c>
      <c r="AG109" s="68">
        <v>0</v>
      </c>
      <c r="AH109" s="67">
        <v>0</v>
      </c>
    </row>
    <row r="110" spans="1:34" s="10" customFormat="1" ht="15" x14ac:dyDescent="0.25">
      <c r="A110" s="62">
        <v>226</v>
      </c>
      <c r="B110" s="63" t="s">
        <v>129</v>
      </c>
      <c r="C110" s="64"/>
      <c r="D110"/>
      <c r="E110"/>
      <c r="F110"/>
      <c r="G110" s="64"/>
      <c r="H110" s="16">
        <v>126819</v>
      </c>
      <c r="I110" s="16"/>
      <c r="J110" s="16">
        <v>9160</v>
      </c>
      <c r="K110" s="16">
        <v>5156</v>
      </c>
      <c r="L110" s="16">
        <v>0</v>
      </c>
      <c r="M110" s="16">
        <v>-27312</v>
      </c>
      <c r="N110" s="16">
        <v>-22946</v>
      </c>
      <c r="O110" s="16">
        <v>0</v>
      </c>
      <c r="P110" s="16">
        <v>-5207</v>
      </c>
      <c r="Q110" s="16">
        <v>-41149</v>
      </c>
      <c r="R110" s="16">
        <v>126647</v>
      </c>
      <c r="S110" s="16">
        <v>85498</v>
      </c>
      <c r="T110" s="30"/>
      <c r="U110" s="30"/>
      <c r="V110" s="16">
        <v>163800</v>
      </c>
      <c r="W110" s="16">
        <v>0</v>
      </c>
      <c r="X110" s="16">
        <v>0</v>
      </c>
      <c r="Y110" s="16">
        <v>-4344</v>
      </c>
      <c r="Z110" s="16">
        <v>0</v>
      </c>
      <c r="AA110" s="16">
        <v>0</v>
      </c>
      <c r="AB110" s="16">
        <v>159456</v>
      </c>
      <c r="AC110" s="16">
        <v>0</v>
      </c>
      <c r="AD110" s="16">
        <v>0</v>
      </c>
      <c r="AE110" s="16">
        <v>0</v>
      </c>
      <c r="AF110" s="65">
        <v>0</v>
      </c>
      <c r="AG110" s="68">
        <v>0</v>
      </c>
      <c r="AH110" s="67">
        <v>0</v>
      </c>
    </row>
    <row r="111" spans="1:34" s="10" customFormat="1" ht="15" x14ac:dyDescent="0.25">
      <c r="A111" s="62">
        <v>229</v>
      </c>
      <c r="B111" s="63" t="s">
        <v>130</v>
      </c>
      <c r="C111" s="64"/>
      <c r="D111"/>
      <c r="E111"/>
      <c r="F111"/>
      <c r="G111" s="64"/>
      <c r="H111" s="16">
        <v>9458534</v>
      </c>
      <c r="I111" s="16"/>
      <c r="J111" s="16">
        <v>686578</v>
      </c>
      <c r="K111" s="16">
        <v>386446</v>
      </c>
      <c r="L111" s="16">
        <v>0</v>
      </c>
      <c r="M111" s="16">
        <v>-2047216</v>
      </c>
      <c r="N111" s="16">
        <v>-1719873</v>
      </c>
      <c r="O111" s="16">
        <v>0</v>
      </c>
      <c r="P111" s="16">
        <v>-390271</v>
      </c>
      <c r="Q111" s="16">
        <v>-3084336</v>
      </c>
      <c r="R111" s="16">
        <v>9492393</v>
      </c>
      <c r="S111" s="16">
        <v>6408057</v>
      </c>
      <c r="T111" s="30"/>
      <c r="U111" s="30"/>
      <c r="V111" s="16">
        <v>12216824</v>
      </c>
      <c r="W111" s="16">
        <v>0</v>
      </c>
      <c r="X111" s="16">
        <v>0</v>
      </c>
      <c r="Y111" s="16">
        <v>-323977</v>
      </c>
      <c r="Z111" s="16">
        <v>0</v>
      </c>
      <c r="AA111" s="16">
        <v>0</v>
      </c>
      <c r="AB111" s="16">
        <v>11892847</v>
      </c>
      <c r="AC111" s="16">
        <v>0</v>
      </c>
      <c r="AD111" s="16">
        <v>0</v>
      </c>
      <c r="AE111" s="16">
        <v>0</v>
      </c>
      <c r="AF111" s="65">
        <v>0</v>
      </c>
      <c r="AG111" s="68">
        <v>0</v>
      </c>
      <c r="AH111" s="67">
        <v>0</v>
      </c>
    </row>
    <row r="112" spans="1:34" s="10" customFormat="1" ht="15" x14ac:dyDescent="0.25">
      <c r="A112" s="62">
        <v>230</v>
      </c>
      <c r="B112" s="63" t="s">
        <v>131</v>
      </c>
      <c r="C112" s="64"/>
      <c r="D112"/>
      <c r="E112"/>
      <c r="F112"/>
      <c r="G112" s="64"/>
      <c r="H112" s="16">
        <v>0</v>
      </c>
      <c r="I112" s="16"/>
      <c r="J112" s="16">
        <v>0</v>
      </c>
      <c r="K112" s="16">
        <v>0</v>
      </c>
      <c r="L112" s="16">
        <v>0</v>
      </c>
      <c r="M112" s="16">
        <v>0</v>
      </c>
      <c r="N112" s="16">
        <v>0</v>
      </c>
      <c r="O112" s="16">
        <v>0</v>
      </c>
      <c r="P112" s="16">
        <v>0</v>
      </c>
      <c r="Q112" s="16">
        <v>0</v>
      </c>
      <c r="R112" s="16">
        <v>0</v>
      </c>
      <c r="S112" s="16">
        <v>0</v>
      </c>
      <c r="T112" s="30"/>
      <c r="U112" s="30"/>
      <c r="V112" s="16">
        <v>0</v>
      </c>
      <c r="W112" s="16">
        <v>0</v>
      </c>
      <c r="X112" s="16">
        <v>0</v>
      </c>
      <c r="Y112" s="16">
        <v>0</v>
      </c>
      <c r="Z112" s="16">
        <v>0</v>
      </c>
      <c r="AA112" s="16">
        <v>0</v>
      </c>
      <c r="AB112" s="16">
        <v>0</v>
      </c>
      <c r="AC112" s="16">
        <v>0</v>
      </c>
      <c r="AD112" s="16">
        <v>0</v>
      </c>
      <c r="AE112" s="16">
        <v>0</v>
      </c>
      <c r="AF112" s="65">
        <v>0</v>
      </c>
      <c r="AG112" s="68">
        <v>0</v>
      </c>
      <c r="AH112" s="67">
        <v>0</v>
      </c>
    </row>
    <row r="113" spans="1:34" s="10" customFormat="1" ht="15" x14ac:dyDescent="0.25">
      <c r="A113" s="62">
        <v>231</v>
      </c>
      <c r="B113" s="63" t="s">
        <v>132</v>
      </c>
      <c r="C113" s="64"/>
      <c r="D113"/>
      <c r="E113"/>
      <c r="F113"/>
      <c r="G113" s="64"/>
      <c r="H113" s="16">
        <v>0</v>
      </c>
      <c r="I113" s="16"/>
      <c r="J113" s="16">
        <v>0</v>
      </c>
      <c r="K113" s="16">
        <v>0</v>
      </c>
      <c r="L113" s="16">
        <v>0</v>
      </c>
      <c r="M113" s="16">
        <v>0</v>
      </c>
      <c r="N113" s="16">
        <v>0</v>
      </c>
      <c r="O113" s="16">
        <v>0</v>
      </c>
      <c r="P113" s="16">
        <v>0</v>
      </c>
      <c r="Q113" s="16">
        <v>0</v>
      </c>
      <c r="R113" s="16">
        <v>0</v>
      </c>
      <c r="S113" s="16">
        <v>0</v>
      </c>
      <c r="T113" s="30"/>
      <c r="U113" s="30"/>
      <c r="V113" s="16">
        <v>0</v>
      </c>
      <c r="W113" s="16">
        <v>0</v>
      </c>
      <c r="X113" s="16">
        <v>0</v>
      </c>
      <c r="Y113" s="16">
        <v>0</v>
      </c>
      <c r="Z113" s="16">
        <v>0</v>
      </c>
      <c r="AA113" s="16">
        <v>0</v>
      </c>
      <c r="AB113" s="16">
        <v>0</v>
      </c>
      <c r="AC113" s="16">
        <v>0</v>
      </c>
      <c r="AD113" s="16">
        <v>0</v>
      </c>
      <c r="AE113" s="16">
        <v>0</v>
      </c>
      <c r="AF113" s="65">
        <v>0</v>
      </c>
      <c r="AG113" s="68">
        <v>0</v>
      </c>
      <c r="AH113" s="67">
        <v>0</v>
      </c>
    </row>
    <row r="114" spans="1:34" s="10" customFormat="1" ht="15" x14ac:dyDescent="0.25">
      <c r="A114" s="62">
        <v>232</v>
      </c>
      <c r="B114" s="63" t="s">
        <v>133</v>
      </c>
      <c r="C114" s="64"/>
      <c r="D114"/>
      <c r="E114"/>
      <c r="F114"/>
      <c r="G114" s="64"/>
      <c r="H114" s="16">
        <v>0</v>
      </c>
      <c r="I114" s="16"/>
      <c r="J114" s="16">
        <v>0</v>
      </c>
      <c r="K114" s="16">
        <v>0</v>
      </c>
      <c r="L114" s="16">
        <v>0</v>
      </c>
      <c r="M114" s="16">
        <v>0</v>
      </c>
      <c r="N114" s="16">
        <v>0</v>
      </c>
      <c r="O114" s="16">
        <v>0</v>
      </c>
      <c r="P114" s="16">
        <v>0</v>
      </c>
      <c r="Q114" s="16">
        <v>0</v>
      </c>
      <c r="R114" s="16">
        <v>0</v>
      </c>
      <c r="S114" s="16">
        <v>0</v>
      </c>
      <c r="T114" s="30"/>
      <c r="U114" s="30"/>
      <c r="V114" s="16">
        <v>0</v>
      </c>
      <c r="W114" s="16">
        <v>0</v>
      </c>
      <c r="X114" s="16">
        <v>0</v>
      </c>
      <c r="Y114" s="16">
        <v>0</v>
      </c>
      <c r="Z114" s="16">
        <v>0</v>
      </c>
      <c r="AA114" s="16">
        <v>0</v>
      </c>
      <c r="AB114" s="16">
        <v>0</v>
      </c>
      <c r="AC114" s="16">
        <v>0</v>
      </c>
      <c r="AD114" s="16">
        <v>0</v>
      </c>
      <c r="AE114" s="16">
        <v>0</v>
      </c>
      <c r="AF114" s="65">
        <v>0</v>
      </c>
      <c r="AG114" s="68">
        <v>0</v>
      </c>
      <c r="AH114" s="67">
        <v>0</v>
      </c>
    </row>
    <row r="115" spans="1:34" s="10" customFormat="1" ht="15" x14ac:dyDescent="0.25">
      <c r="A115" s="62">
        <v>233</v>
      </c>
      <c r="B115" s="63" t="s">
        <v>134</v>
      </c>
      <c r="C115" s="64"/>
      <c r="D115"/>
      <c r="E115"/>
      <c r="F115"/>
      <c r="G115" s="64"/>
      <c r="H115" s="16">
        <v>99860</v>
      </c>
      <c r="I115" s="16"/>
      <c r="J115" s="16">
        <v>6499</v>
      </c>
      <c r="K115" s="16">
        <v>3658</v>
      </c>
      <c r="L115" s="16">
        <v>0</v>
      </c>
      <c r="M115" s="16">
        <v>-19380</v>
      </c>
      <c r="N115" s="16">
        <v>-16281</v>
      </c>
      <c r="O115" s="16">
        <v>0</v>
      </c>
      <c r="P115" s="16">
        <v>-3694</v>
      </c>
      <c r="Q115" s="16">
        <v>-29198</v>
      </c>
      <c r="R115" s="16">
        <v>89857</v>
      </c>
      <c r="S115" s="16">
        <v>60659</v>
      </c>
      <c r="T115" s="30"/>
      <c r="U115" s="30"/>
      <c r="V115" s="16">
        <v>128982</v>
      </c>
      <c r="W115" s="16">
        <v>0</v>
      </c>
      <c r="X115" s="16">
        <v>0</v>
      </c>
      <c r="Y115" s="16">
        <v>-3420</v>
      </c>
      <c r="Z115" s="16">
        <v>0</v>
      </c>
      <c r="AA115" s="16">
        <v>0</v>
      </c>
      <c r="AB115" s="16">
        <v>125562</v>
      </c>
      <c r="AC115" s="16">
        <v>0</v>
      </c>
      <c r="AD115" s="16">
        <v>0</v>
      </c>
      <c r="AE115" s="16">
        <v>0</v>
      </c>
      <c r="AF115" s="65">
        <v>0</v>
      </c>
      <c r="AG115" s="68">
        <v>0</v>
      </c>
      <c r="AH115" s="67">
        <v>0</v>
      </c>
    </row>
    <row r="116" spans="1:34" s="10" customFormat="1" ht="15" x14ac:dyDescent="0.25">
      <c r="A116" s="62">
        <v>234</v>
      </c>
      <c r="B116" s="63" t="s">
        <v>135</v>
      </c>
      <c r="C116" s="64"/>
      <c r="D116"/>
      <c r="E116"/>
      <c r="F116"/>
      <c r="G116" s="64"/>
      <c r="H116" s="16">
        <v>774686</v>
      </c>
      <c r="I116" s="16"/>
      <c r="J116" s="16">
        <v>59359</v>
      </c>
      <c r="K116" s="16">
        <v>33410</v>
      </c>
      <c r="L116" s="16">
        <v>0</v>
      </c>
      <c r="M116" s="16">
        <v>-176995</v>
      </c>
      <c r="N116" s="16">
        <v>-148693</v>
      </c>
      <c r="O116" s="16">
        <v>0</v>
      </c>
      <c r="P116" s="16">
        <v>-33741</v>
      </c>
      <c r="Q116" s="16">
        <v>-266660</v>
      </c>
      <c r="R116" s="16">
        <v>820671</v>
      </c>
      <c r="S116" s="16">
        <v>554011</v>
      </c>
      <c r="T116" s="30"/>
      <c r="U116" s="30"/>
      <c r="V116" s="16">
        <v>1000601</v>
      </c>
      <c r="W116" s="16">
        <v>0</v>
      </c>
      <c r="X116" s="16">
        <v>0</v>
      </c>
      <c r="Y116" s="16">
        <v>-26535</v>
      </c>
      <c r="Z116" s="16">
        <v>0</v>
      </c>
      <c r="AA116" s="16">
        <v>0</v>
      </c>
      <c r="AB116" s="16">
        <v>974066</v>
      </c>
      <c r="AC116" s="16">
        <v>0</v>
      </c>
      <c r="AD116" s="16">
        <v>0</v>
      </c>
      <c r="AE116" s="16">
        <v>0</v>
      </c>
      <c r="AF116" s="65">
        <v>0</v>
      </c>
      <c r="AG116" s="68">
        <v>0</v>
      </c>
      <c r="AH116" s="67">
        <v>0</v>
      </c>
    </row>
    <row r="117" spans="1:34" s="10" customFormat="1" ht="15" x14ac:dyDescent="0.25">
      <c r="A117" s="62">
        <v>236</v>
      </c>
      <c r="B117" s="63" t="s">
        <v>136</v>
      </c>
      <c r="C117" s="64"/>
      <c r="D117"/>
      <c r="E117"/>
      <c r="F117"/>
      <c r="G117" s="64"/>
      <c r="H117" s="16">
        <v>66903907</v>
      </c>
      <c r="I117" s="16"/>
      <c r="J117" s="16">
        <v>4953256</v>
      </c>
      <c r="K117" s="16">
        <v>2787981</v>
      </c>
      <c r="L117" s="16">
        <v>0</v>
      </c>
      <c r="M117" s="16">
        <v>-14769472</v>
      </c>
      <c r="N117" s="16">
        <v>-12407868</v>
      </c>
      <c r="O117" s="16">
        <v>0</v>
      </c>
      <c r="P117" s="16">
        <v>-2815573</v>
      </c>
      <c r="Q117" s="16">
        <v>-22251676</v>
      </c>
      <c r="R117" s="16">
        <v>68482018</v>
      </c>
      <c r="S117" s="16">
        <v>46230342</v>
      </c>
      <c r="T117" s="30"/>
      <c r="U117" s="30"/>
      <c r="V117" s="16">
        <v>86414364</v>
      </c>
      <c r="W117" s="16">
        <v>0</v>
      </c>
      <c r="X117" s="16">
        <v>0</v>
      </c>
      <c r="Y117" s="16">
        <v>-2291617</v>
      </c>
      <c r="Z117" s="16">
        <v>0</v>
      </c>
      <c r="AA117" s="16">
        <v>0</v>
      </c>
      <c r="AB117" s="16">
        <v>84122747</v>
      </c>
      <c r="AC117" s="16">
        <v>0</v>
      </c>
      <c r="AD117" s="16">
        <v>0</v>
      </c>
      <c r="AE117" s="16">
        <v>0</v>
      </c>
      <c r="AF117" s="65">
        <v>0</v>
      </c>
      <c r="AG117" s="68">
        <v>0</v>
      </c>
      <c r="AH117" s="67">
        <v>0</v>
      </c>
    </row>
    <row r="118" spans="1:34" s="10" customFormat="1" ht="15" x14ac:dyDescent="0.25">
      <c r="A118" s="62">
        <v>238</v>
      </c>
      <c r="B118" s="63" t="s">
        <v>137</v>
      </c>
      <c r="C118" s="64"/>
      <c r="D118"/>
      <c r="E118"/>
      <c r="F118"/>
      <c r="G118" s="64"/>
      <c r="H118" s="16">
        <v>2119079</v>
      </c>
      <c r="I118" s="16"/>
      <c r="J118" s="16">
        <v>162314</v>
      </c>
      <c r="K118" s="16">
        <v>91360</v>
      </c>
      <c r="L118" s="16">
        <v>0</v>
      </c>
      <c r="M118" s="16">
        <v>-483985</v>
      </c>
      <c r="N118" s="16">
        <v>-406596</v>
      </c>
      <c r="O118" s="16">
        <v>0</v>
      </c>
      <c r="P118" s="16">
        <v>-92264</v>
      </c>
      <c r="Q118" s="16">
        <v>-729171</v>
      </c>
      <c r="R118" s="16">
        <v>2244104</v>
      </c>
      <c r="S118" s="16">
        <v>1514933</v>
      </c>
      <c r="T118" s="30"/>
      <c r="U118" s="30"/>
      <c r="V118" s="16">
        <v>2737042</v>
      </c>
      <c r="W118" s="16">
        <v>0</v>
      </c>
      <c r="X118" s="16">
        <v>0</v>
      </c>
      <c r="Y118" s="16">
        <v>-72583</v>
      </c>
      <c r="Z118" s="16">
        <v>0</v>
      </c>
      <c r="AA118" s="16">
        <v>0</v>
      </c>
      <c r="AB118" s="16">
        <v>2664459</v>
      </c>
      <c r="AC118" s="16">
        <v>0</v>
      </c>
      <c r="AD118" s="16">
        <v>0</v>
      </c>
      <c r="AE118" s="16">
        <v>0</v>
      </c>
      <c r="AF118" s="65">
        <v>0</v>
      </c>
      <c r="AG118" s="68">
        <v>0</v>
      </c>
      <c r="AH118" s="67">
        <v>0</v>
      </c>
    </row>
    <row r="119" spans="1:34" s="10" customFormat="1" ht="15" x14ac:dyDescent="0.25">
      <c r="A119" s="62">
        <v>239</v>
      </c>
      <c r="B119" s="63" t="s">
        <v>138</v>
      </c>
      <c r="C119" s="64"/>
      <c r="D119"/>
      <c r="E119"/>
      <c r="F119"/>
      <c r="G119" s="64"/>
      <c r="H119" s="16">
        <v>338210</v>
      </c>
      <c r="I119" s="16"/>
      <c r="J119" s="16">
        <v>25475</v>
      </c>
      <c r="K119" s="16">
        <v>14339</v>
      </c>
      <c r="L119" s="16">
        <v>0</v>
      </c>
      <c r="M119" s="16">
        <v>-75962</v>
      </c>
      <c r="N119" s="16">
        <v>-63815</v>
      </c>
      <c r="O119" s="16">
        <v>0</v>
      </c>
      <c r="P119" s="16">
        <v>-14481</v>
      </c>
      <c r="Q119" s="16">
        <v>-114444</v>
      </c>
      <c r="R119" s="16">
        <v>352212</v>
      </c>
      <c r="S119" s="16">
        <v>237768</v>
      </c>
      <c r="T119" s="30"/>
      <c r="U119" s="30"/>
      <c r="V119" s="16">
        <v>436837</v>
      </c>
      <c r="W119" s="16">
        <v>0</v>
      </c>
      <c r="X119" s="16">
        <v>0</v>
      </c>
      <c r="Y119" s="16">
        <v>-11584</v>
      </c>
      <c r="Z119" s="16">
        <v>0</v>
      </c>
      <c r="AA119" s="16">
        <v>0</v>
      </c>
      <c r="AB119" s="16">
        <v>425253</v>
      </c>
      <c r="AC119" s="16">
        <v>0</v>
      </c>
      <c r="AD119" s="16">
        <v>0</v>
      </c>
      <c r="AE119" s="16">
        <v>0</v>
      </c>
      <c r="AF119" s="65">
        <v>0</v>
      </c>
      <c r="AG119" s="68">
        <v>0</v>
      </c>
      <c r="AH119" s="67">
        <v>0</v>
      </c>
    </row>
    <row r="120" spans="1:34" s="10" customFormat="1" ht="15" x14ac:dyDescent="0.25">
      <c r="A120" s="62">
        <v>241</v>
      </c>
      <c r="B120" s="63" t="s">
        <v>139</v>
      </c>
      <c r="C120" s="64"/>
      <c r="D120"/>
      <c r="E120"/>
      <c r="F120"/>
      <c r="G120" s="64"/>
      <c r="H120" s="16">
        <v>1341219</v>
      </c>
      <c r="I120" s="16"/>
      <c r="J120" s="16">
        <v>87984</v>
      </c>
      <c r="K120" s="16">
        <v>49523</v>
      </c>
      <c r="L120" s="16">
        <v>0</v>
      </c>
      <c r="M120" s="16">
        <v>-262348</v>
      </c>
      <c r="N120" s="16">
        <v>-220400</v>
      </c>
      <c r="O120" s="16">
        <v>0</v>
      </c>
      <c r="P120" s="16">
        <v>-50013</v>
      </c>
      <c r="Q120" s="16">
        <v>-395254</v>
      </c>
      <c r="R120" s="16">
        <v>1216443</v>
      </c>
      <c r="S120" s="16">
        <v>821189</v>
      </c>
      <c r="T120" s="30"/>
      <c r="U120" s="30"/>
      <c r="V120" s="16">
        <v>1732343</v>
      </c>
      <c r="W120" s="16">
        <v>0</v>
      </c>
      <c r="X120" s="16">
        <v>0</v>
      </c>
      <c r="Y120" s="16">
        <v>-45940</v>
      </c>
      <c r="Z120" s="16">
        <v>0</v>
      </c>
      <c r="AA120" s="16">
        <v>0</v>
      </c>
      <c r="AB120" s="16">
        <v>1686403</v>
      </c>
      <c r="AC120" s="16">
        <v>0</v>
      </c>
      <c r="AD120" s="16">
        <v>0</v>
      </c>
      <c r="AE120" s="16">
        <v>0</v>
      </c>
      <c r="AF120" s="65">
        <v>0</v>
      </c>
      <c r="AG120" s="68">
        <v>0</v>
      </c>
      <c r="AH120" s="67">
        <v>0</v>
      </c>
    </row>
    <row r="121" spans="1:34" s="10" customFormat="1" ht="15" x14ac:dyDescent="0.25">
      <c r="A121" s="62">
        <v>242</v>
      </c>
      <c r="B121" s="63" t="s">
        <v>140</v>
      </c>
      <c r="C121" s="64"/>
      <c r="D121"/>
      <c r="E121"/>
      <c r="F121"/>
      <c r="G121" s="64"/>
      <c r="H121" s="16">
        <v>9583155</v>
      </c>
      <c r="I121" s="16"/>
      <c r="J121" s="16">
        <v>714438</v>
      </c>
      <c r="K121" s="16">
        <v>402127</v>
      </c>
      <c r="L121" s="16">
        <v>0</v>
      </c>
      <c r="M121" s="16">
        <v>-2130290</v>
      </c>
      <c r="N121" s="16">
        <v>-1789662</v>
      </c>
      <c r="O121" s="16">
        <v>0</v>
      </c>
      <c r="P121" s="16">
        <v>-406107</v>
      </c>
      <c r="Q121" s="16">
        <v>-3209494</v>
      </c>
      <c r="R121" s="16">
        <v>9877578</v>
      </c>
      <c r="S121" s="16">
        <v>6668084</v>
      </c>
      <c r="T121" s="30"/>
      <c r="U121" s="30"/>
      <c r="V121" s="16">
        <v>12377785</v>
      </c>
      <c r="W121" s="16">
        <v>0</v>
      </c>
      <c r="X121" s="16">
        <v>0</v>
      </c>
      <c r="Y121" s="16">
        <v>-328246</v>
      </c>
      <c r="Z121" s="16">
        <v>0</v>
      </c>
      <c r="AA121" s="16">
        <v>0</v>
      </c>
      <c r="AB121" s="16">
        <v>12049539</v>
      </c>
      <c r="AC121" s="16">
        <v>0</v>
      </c>
      <c r="AD121" s="16">
        <v>0</v>
      </c>
      <c r="AE121" s="16">
        <v>0</v>
      </c>
      <c r="AF121" s="65">
        <v>0</v>
      </c>
      <c r="AG121" s="68">
        <v>0</v>
      </c>
      <c r="AH121" s="67">
        <v>0</v>
      </c>
    </row>
    <row r="122" spans="1:34" s="10" customFormat="1" ht="15" x14ac:dyDescent="0.25">
      <c r="A122" s="62">
        <v>245</v>
      </c>
      <c r="B122" s="63" t="s">
        <v>141</v>
      </c>
      <c r="C122" s="64"/>
      <c r="D122"/>
      <c r="E122"/>
      <c r="F122"/>
      <c r="G122" s="64"/>
      <c r="H122" s="16">
        <v>495264</v>
      </c>
      <c r="I122" s="16"/>
      <c r="J122" s="16">
        <v>38837</v>
      </c>
      <c r="K122" s="16">
        <v>21860</v>
      </c>
      <c r="L122" s="16">
        <v>0</v>
      </c>
      <c r="M122" s="16">
        <v>-115805</v>
      </c>
      <c r="N122" s="16">
        <v>-97287</v>
      </c>
      <c r="O122" s="16">
        <v>0</v>
      </c>
      <c r="P122" s="16">
        <v>-22076</v>
      </c>
      <c r="Q122" s="16">
        <v>-174471</v>
      </c>
      <c r="R122" s="16">
        <v>536951</v>
      </c>
      <c r="S122" s="16">
        <v>362480</v>
      </c>
      <c r="T122" s="30"/>
      <c r="U122" s="30"/>
      <c r="V122" s="16">
        <v>639693</v>
      </c>
      <c r="W122" s="16">
        <v>0</v>
      </c>
      <c r="X122" s="16">
        <v>0</v>
      </c>
      <c r="Y122" s="16">
        <v>-16964</v>
      </c>
      <c r="Z122" s="16">
        <v>0</v>
      </c>
      <c r="AA122" s="16">
        <v>0</v>
      </c>
      <c r="AB122" s="16">
        <v>622729</v>
      </c>
      <c r="AC122" s="16">
        <v>0</v>
      </c>
      <c r="AD122" s="16">
        <v>0</v>
      </c>
      <c r="AE122" s="16">
        <v>0</v>
      </c>
      <c r="AF122" s="65">
        <v>0</v>
      </c>
      <c r="AG122" s="68">
        <v>0</v>
      </c>
      <c r="AH122" s="67">
        <v>0</v>
      </c>
    </row>
    <row r="123" spans="1:34" s="10" customFormat="1" ht="15" x14ac:dyDescent="0.25">
      <c r="A123" s="62">
        <v>246</v>
      </c>
      <c r="B123" s="63" t="s">
        <v>142</v>
      </c>
      <c r="C123" s="64"/>
      <c r="D123"/>
      <c r="E123"/>
      <c r="F123"/>
      <c r="G123" s="64"/>
      <c r="H123" s="16">
        <v>0</v>
      </c>
      <c r="I123" s="16"/>
      <c r="J123" s="16">
        <v>0</v>
      </c>
      <c r="K123" s="16">
        <v>0</v>
      </c>
      <c r="L123" s="16">
        <v>0</v>
      </c>
      <c r="M123" s="16">
        <v>0</v>
      </c>
      <c r="N123" s="16">
        <v>0</v>
      </c>
      <c r="O123" s="16">
        <v>0</v>
      </c>
      <c r="P123" s="16">
        <v>0</v>
      </c>
      <c r="Q123" s="16">
        <v>0</v>
      </c>
      <c r="R123" s="16">
        <v>0</v>
      </c>
      <c r="S123" s="16">
        <v>0</v>
      </c>
      <c r="T123" s="30"/>
      <c r="U123" s="30"/>
      <c r="V123" s="16">
        <v>0</v>
      </c>
      <c r="W123" s="16">
        <v>0</v>
      </c>
      <c r="X123" s="16">
        <v>0</v>
      </c>
      <c r="Y123" s="16">
        <v>0</v>
      </c>
      <c r="Z123" s="16">
        <v>0</v>
      </c>
      <c r="AA123" s="16">
        <v>0</v>
      </c>
      <c r="AB123" s="16">
        <v>0</v>
      </c>
      <c r="AC123" s="16">
        <v>0</v>
      </c>
      <c r="AD123" s="16">
        <v>0</v>
      </c>
      <c r="AE123" s="16">
        <v>0</v>
      </c>
      <c r="AF123" s="65">
        <v>0</v>
      </c>
      <c r="AG123" s="68">
        <v>0</v>
      </c>
      <c r="AH123" s="67">
        <v>0</v>
      </c>
    </row>
    <row r="124" spans="1:34" s="10" customFormat="1" ht="15" x14ac:dyDescent="0.25">
      <c r="A124" s="62">
        <v>247</v>
      </c>
      <c r="B124" s="63" t="s">
        <v>143</v>
      </c>
      <c r="C124" s="64"/>
      <c r="D124"/>
      <c r="E124"/>
      <c r="F124"/>
      <c r="G124" s="64"/>
      <c r="H124" s="16">
        <v>39956062</v>
      </c>
      <c r="I124" s="16"/>
      <c r="J124" s="16">
        <v>2961061</v>
      </c>
      <c r="K124" s="16">
        <v>1666658</v>
      </c>
      <c r="L124" s="16">
        <v>0</v>
      </c>
      <c r="M124" s="16">
        <v>-8829205</v>
      </c>
      <c r="N124" s="16">
        <v>-7417436</v>
      </c>
      <c r="O124" s="16">
        <v>0</v>
      </c>
      <c r="P124" s="16">
        <v>-1683152</v>
      </c>
      <c r="Q124" s="16">
        <v>-13302074</v>
      </c>
      <c r="R124" s="16">
        <v>40938616</v>
      </c>
      <c r="S124" s="16">
        <v>27636542</v>
      </c>
      <c r="T124" s="30"/>
      <c r="U124" s="30"/>
      <c r="V124" s="16">
        <v>51608012</v>
      </c>
      <c r="W124" s="16">
        <v>0</v>
      </c>
      <c r="X124" s="16">
        <v>0</v>
      </c>
      <c r="Y124" s="16">
        <v>-1368590</v>
      </c>
      <c r="Z124" s="16">
        <v>0</v>
      </c>
      <c r="AA124" s="16">
        <v>0</v>
      </c>
      <c r="AB124" s="16">
        <v>50239422</v>
      </c>
      <c r="AC124" s="16">
        <v>0</v>
      </c>
      <c r="AD124" s="16">
        <v>0</v>
      </c>
      <c r="AE124" s="16">
        <v>0</v>
      </c>
      <c r="AF124" s="65">
        <v>0</v>
      </c>
      <c r="AG124" s="68">
        <v>0</v>
      </c>
      <c r="AH124" s="67">
        <v>0</v>
      </c>
    </row>
    <row r="125" spans="1:34" s="10" customFormat="1" ht="15" x14ac:dyDescent="0.25">
      <c r="A125" s="62">
        <v>261</v>
      </c>
      <c r="B125" s="63" t="s">
        <v>144</v>
      </c>
      <c r="C125" s="64"/>
      <c r="D125"/>
      <c r="E125"/>
      <c r="F125"/>
      <c r="G125" s="64"/>
      <c r="H125" s="16">
        <v>2553787</v>
      </c>
      <c r="I125" s="16"/>
      <c r="J125" s="16">
        <v>175558</v>
      </c>
      <c r="K125" s="16">
        <v>98815</v>
      </c>
      <c r="L125" s="16">
        <v>0</v>
      </c>
      <c r="M125" s="16">
        <v>-523473</v>
      </c>
      <c r="N125" s="16">
        <v>-439773</v>
      </c>
      <c r="O125" s="16">
        <v>0</v>
      </c>
      <c r="P125" s="16">
        <v>-99792</v>
      </c>
      <c r="Q125" s="16">
        <v>-788665</v>
      </c>
      <c r="R125" s="16">
        <v>2427211</v>
      </c>
      <c r="S125" s="16">
        <v>1638546</v>
      </c>
      <c r="T125" s="30"/>
      <c r="U125" s="30"/>
      <c r="V125" s="16">
        <v>3298520</v>
      </c>
      <c r="W125" s="16">
        <v>0</v>
      </c>
      <c r="X125" s="16">
        <v>0</v>
      </c>
      <c r="Y125" s="16">
        <v>-87473</v>
      </c>
      <c r="Z125" s="16">
        <v>0</v>
      </c>
      <c r="AA125" s="16">
        <v>0</v>
      </c>
      <c r="AB125" s="16">
        <v>3211047</v>
      </c>
      <c r="AC125" s="16">
        <v>0</v>
      </c>
      <c r="AD125" s="16">
        <v>0</v>
      </c>
      <c r="AE125" s="16">
        <v>0</v>
      </c>
      <c r="AF125" s="65">
        <v>0</v>
      </c>
      <c r="AG125" s="68">
        <v>0</v>
      </c>
      <c r="AH125" s="67">
        <v>0</v>
      </c>
    </row>
    <row r="126" spans="1:34" s="10" customFormat="1" ht="15" x14ac:dyDescent="0.25">
      <c r="A126" s="62">
        <v>262</v>
      </c>
      <c r="B126" s="63" t="s">
        <v>145</v>
      </c>
      <c r="C126" s="64"/>
      <c r="D126"/>
      <c r="E126"/>
      <c r="F126"/>
      <c r="G126" s="64"/>
      <c r="H126" s="16">
        <v>9207025</v>
      </c>
      <c r="I126" s="16"/>
      <c r="J126" s="16">
        <v>640074</v>
      </c>
      <c r="K126" s="16">
        <v>360271</v>
      </c>
      <c r="L126" s="16">
        <v>0</v>
      </c>
      <c r="M126" s="16">
        <v>-1908553</v>
      </c>
      <c r="N126" s="16">
        <v>-1603380</v>
      </c>
      <c r="O126" s="16">
        <v>0</v>
      </c>
      <c r="P126" s="16">
        <v>-363836</v>
      </c>
      <c r="Q126" s="16">
        <v>-2875424</v>
      </c>
      <c r="R126" s="16">
        <v>8849440</v>
      </c>
      <c r="S126" s="16">
        <v>5974016</v>
      </c>
      <c r="T126" s="30"/>
      <c r="U126" s="30"/>
      <c r="V126" s="16">
        <v>11891968</v>
      </c>
      <c r="W126" s="16">
        <v>0</v>
      </c>
      <c r="X126" s="16">
        <v>0</v>
      </c>
      <c r="Y126" s="16">
        <v>-315362</v>
      </c>
      <c r="Z126" s="16">
        <v>0</v>
      </c>
      <c r="AA126" s="16">
        <v>0</v>
      </c>
      <c r="AB126" s="16">
        <v>11576606</v>
      </c>
      <c r="AC126" s="16">
        <v>0</v>
      </c>
      <c r="AD126" s="16">
        <v>0</v>
      </c>
      <c r="AE126" s="16">
        <v>0</v>
      </c>
      <c r="AF126" s="65">
        <v>0</v>
      </c>
      <c r="AG126" s="68">
        <v>0</v>
      </c>
      <c r="AH126" s="67">
        <v>0</v>
      </c>
    </row>
    <row r="127" spans="1:34" s="10" customFormat="1" ht="15" x14ac:dyDescent="0.25">
      <c r="A127" s="62">
        <v>263</v>
      </c>
      <c r="B127" s="63" t="s">
        <v>146</v>
      </c>
      <c r="C127" s="64"/>
      <c r="D127"/>
      <c r="E127"/>
      <c r="F127"/>
      <c r="G127" s="64"/>
      <c r="H127" s="16">
        <v>241061</v>
      </c>
      <c r="I127" s="16"/>
      <c r="J127" s="16">
        <v>14567</v>
      </c>
      <c r="K127" s="16">
        <v>8199</v>
      </c>
      <c r="L127" s="16">
        <v>0</v>
      </c>
      <c r="M127" s="16">
        <v>-43436</v>
      </c>
      <c r="N127" s="16">
        <v>-36490</v>
      </c>
      <c r="O127" s="16">
        <v>0</v>
      </c>
      <c r="P127" s="16">
        <v>-8280</v>
      </c>
      <c r="Q127" s="16">
        <v>-65440</v>
      </c>
      <c r="R127" s="16">
        <v>201397</v>
      </c>
      <c r="S127" s="16">
        <v>135957</v>
      </c>
      <c r="T127" s="30"/>
      <c r="U127" s="30"/>
      <c r="V127" s="16">
        <v>311360</v>
      </c>
      <c r="W127" s="16">
        <v>0</v>
      </c>
      <c r="X127" s="16">
        <v>0</v>
      </c>
      <c r="Y127" s="16">
        <v>-8257</v>
      </c>
      <c r="Z127" s="16">
        <v>0</v>
      </c>
      <c r="AA127" s="16">
        <v>0</v>
      </c>
      <c r="AB127" s="16">
        <v>303103</v>
      </c>
      <c r="AC127" s="16">
        <v>0</v>
      </c>
      <c r="AD127" s="16">
        <v>0</v>
      </c>
      <c r="AE127" s="16">
        <v>0</v>
      </c>
      <c r="AF127" s="65">
        <v>0</v>
      </c>
      <c r="AG127" s="68">
        <v>0</v>
      </c>
      <c r="AH127" s="67">
        <v>0</v>
      </c>
    </row>
    <row r="128" spans="1:34" s="10" customFormat="1" ht="15" x14ac:dyDescent="0.25">
      <c r="A128" s="62">
        <v>268</v>
      </c>
      <c r="B128" s="63" t="s">
        <v>147</v>
      </c>
      <c r="C128" s="64"/>
      <c r="D128"/>
      <c r="E128"/>
      <c r="F128"/>
      <c r="G128" s="64"/>
      <c r="H128" s="16">
        <v>3295282</v>
      </c>
      <c r="I128" s="16"/>
      <c r="J128" s="16">
        <v>236496</v>
      </c>
      <c r="K128" s="16">
        <v>133114</v>
      </c>
      <c r="L128" s="16">
        <v>0</v>
      </c>
      <c r="M128" s="16">
        <v>-705178</v>
      </c>
      <c r="N128" s="16">
        <v>-592420</v>
      </c>
      <c r="O128" s="16">
        <v>0</v>
      </c>
      <c r="P128" s="16">
        <v>-134431</v>
      </c>
      <c r="Q128" s="16">
        <v>-1062419</v>
      </c>
      <c r="R128" s="16">
        <v>3269707</v>
      </c>
      <c r="S128" s="16">
        <v>2207288</v>
      </c>
      <c r="T128" s="30"/>
      <c r="U128" s="30"/>
      <c r="V128" s="16">
        <v>4256250</v>
      </c>
      <c r="W128" s="16">
        <v>0</v>
      </c>
      <c r="X128" s="16">
        <v>0</v>
      </c>
      <c r="Y128" s="16">
        <v>-112871</v>
      </c>
      <c r="Z128" s="16">
        <v>0</v>
      </c>
      <c r="AA128" s="16">
        <v>0</v>
      </c>
      <c r="AB128" s="16">
        <v>4143379</v>
      </c>
      <c r="AC128" s="16">
        <v>0</v>
      </c>
      <c r="AD128" s="16">
        <v>0</v>
      </c>
      <c r="AE128" s="16">
        <v>0</v>
      </c>
      <c r="AF128" s="65">
        <v>0</v>
      </c>
      <c r="AG128" s="68">
        <v>0</v>
      </c>
      <c r="AH128" s="67">
        <v>0</v>
      </c>
    </row>
    <row r="129" spans="1:34" s="10" customFormat="1" ht="15" x14ac:dyDescent="0.25">
      <c r="A129" s="62">
        <v>270</v>
      </c>
      <c r="B129" s="63" t="s">
        <v>148</v>
      </c>
      <c r="C129" s="64"/>
      <c r="D129"/>
      <c r="E129"/>
      <c r="F129"/>
      <c r="G129" s="64"/>
      <c r="H129" s="16">
        <v>566716</v>
      </c>
      <c r="I129" s="16"/>
      <c r="J129" s="16">
        <v>70571</v>
      </c>
      <c r="K129" s="16">
        <v>39721</v>
      </c>
      <c r="L129" s="16">
        <v>0</v>
      </c>
      <c r="M129" s="16">
        <v>-210426</v>
      </c>
      <c r="N129" s="16">
        <v>-176779</v>
      </c>
      <c r="O129" s="16">
        <v>0</v>
      </c>
      <c r="P129" s="16">
        <v>-40114</v>
      </c>
      <c r="Q129" s="16">
        <v>-317027</v>
      </c>
      <c r="R129" s="16">
        <v>975684</v>
      </c>
      <c r="S129" s="16">
        <v>658657</v>
      </c>
      <c r="T129" s="30"/>
      <c r="U129" s="30"/>
      <c r="V129" s="16">
        <v>731982</v>
      </c>
      <c r="W129" s="16">
        <v>0</v>
      </c>
      <c r="X129" s="16">
        <v>0</v>
      </c>
      <c r="Y129" s="16">
        <v>-19411</v>
      </c>
      <c r="Z129" s="16">
        <v>0</v>
      </c>
      <c r="AA129" s="16">
        <v>0</v>
      </c>
      <c r="AB129" s="16">
        <v>712571</v>
      </c>
      <c r="AC129" s="16">
        <v>0</v>
      </c>
      <c r="AD129" s="16">
        <v>0</v>
      </c>
      <c r="AE129" s="16">
        <v>0</v>
      </c>
      <c r="AF129" s="65">
        <v>0</v>
      </c>
      <c r="AG129" s="68">
        <v>0</v>
      </c>
      <c r="AH129" s="67">
        <v>0</v>
      </c>
    </row>
    <row r="130" spans="1:34" s="10" customFormat="1" ht="15" x14ac:dyDescent="0.25">
      <c r="A130" s="62">
        <v>275</v>
      </c>
      <c r="B130" s="63" t="s">
        <v>149</v>
      </c>
      <c r="C130" s="64"/>
      <c r="D130"/>
      <c r="E130"/>
      <c r="F130"/>
      <c r="G130" s="64"/>
      <c r="H130" s="16">
        <v>1443244</v>
      </c>
      <c r="I130" s="16"/>
      <c r="J130" s="16">
        <v>101918</v>
      </c>
      <c r="K130" s="16">
        <v>57365</v>
      </c>
      <c r="L130" s="16">
        <v>0</v>
      </c>
      <c r="M130" s="16">
        <v>-303895</v>
      </c>
      <c r="N130" s="16">
        <v>-255304</v>
      </c>
      <c r="O130" s="16">
        <v>0</v>
      </c>
      <c r="P130" s="16">
        <v>-57933</v>
      </c>
      <c r="Q130" s="16">
        <v>-457849</v>
      </c>
      <c r="R130" s="16">
        <v>1409082</v>
      </c>
      <c r="S130" s="16">
        <v>951233</v>
      </c>
      <c r="T130" s="30"/>
      <c r="U130" s="30"/>
      <c r="V130" s="16">
        <v>1864121</v>
      </c>
      <c r="W130" s="16">
        <v>0</v>
      </c>
      <c r="X130" s="16">
        <v>0</v>
      </c>
      <c r="Y130" s="16">
        <v>-49434</v>
      </c>
      <c r="Z130" s="16">
        <v>0</v>
      </c>
      <c r="AA130" s="16">
        <v>0</v>
      </c>
      <c r="AB130" s="16">
        <v>1814687</v>
      </c>
      <c r="AC130" s="16">
        <v>0</v>
      </c>
      <c r="AD130" s="16">
        <v>0</v>
      </c>
      <c r="AE130" s="16">
        <v>0</v>
      </c>
      <c r="AF130" s="65">
        <v>0</v>
      </c>
      <c r="AG130" s="68">
        <v>0</v>
      </c>
      <c r="AH130" s="67">
        <v>0</v>
      </c>
    </row>
    <row r="131" spans="1:34" s="10" customFormat="1" ht="15" x14ac:dyDescent="0.25">
      <c r="A131" s="62">
        <v>276</v>
      </c>
      <c r="B131" s="63" t="s">
        <v>150</v>
      </c>
      <c r="C131" s="64"/>
      <c r="D131"/>
      <c r="E131"/>
      <c r="F131"/>
      <c r="G131" s="64"/>
      <c r="H131" s="16">
        <v>1966948</v>
      </c>
      <c r="I131" s="16"/>
      <c r="J131" s="16">
        <v>143618</v>
      </c>
      <c r="K131" s="16">
        <v>80836</v>
      </c>
      <c r="L131" s="16">
        <v>0</v>
      </c>
      <c r="M131" s="16">
        <v>-428235</v>
      </c>
      <c r="N131" s="16">
        <v>-359761</v>
      </c>
      <c r="O131" s="16">
        <v>0</v>
      </c>
      <c r="P131" s="16">
        <v>-81636</v>
      </c>
      <c r="Q131" s="16">
        <v>-645178</v>
      </c>
      <c r="R131" s="16">
        <v>1985609</v>
      </c>
      <c r="S131" s="16">
        <v>1340431</v>
      </c>
      <c r="T131" s="30"/>
      <c r="U131" s="30"/>
      <c r="V131" s="16">
        <v>2540550</v>
      </c>
      <c r="W131" s="16">
        <v>0</v>
      </c>
      <c r="X131" s="16">
        <v>0</v>
      </c>
      <c r="Y131" s="16">
        <v>-67373</v>
      </c>
      <c r="Z131" s="16">
        <v>0</v>
      </c>
      <c r="AA131" s="16">
        <v>0</v>
      </c>
      <c r="AB131" s="16">
        <v>2473177</v>
      </c>
      <c r="AC131" s="16">
        <v>0</v>
      </c>
      <c r="AD131" s="16">
        <v>0</v>
      </c>
      <c r="AE131" s="16">
        <v>0</v>
      </c>
      <c r="AF131" s="65">
        <v>0</v>
      </c>
      <c r="AG131" s="68">
        <v>0</v>
      </c>
      <c r="AH131" s="67">
        <v>0</v>
      </c>
    </row>
    <row r="132" spans="1:34" s="10" customFormat="1" ht="15" x14ac:dyDescent="0.25">
      <c r="A132" s="62">
        <v>277</v>
      </c>
      <c r="B132" s="63" t="s">
        <v>151</v>
      </c>
      <c r="C132" s="64"/>
      <c r="D132"/>
      <c r="E132"/>
      <c r="F132"/>
      <c r="G132" s="64"/>
      <c r="H132" s="16">
        <v>751594</v>
      </c>
      <c r="I132" s="16"/>
      <c r="J132" s="16">
        <v>54859</v>
      </c>
      <c r="K132" s="16">
        <v>30878</v>
      </c>
      <c r="L132" s="16">
        <v>0</v>
      </c>
      <c r="M132" s="16">
        <v>-163577</v>
      </c>
      <c r="N132" s="16">
        <v>-137422</v>
      </c>
      <c r="O132" s="16">
        <v>0</v>
      </c>
      <c r="P132" s="16">
        <v>-31183</v>
      </c>
      <c r="Q132" s="16">
        <v>-246445</v>
      </c>
      <c r="R132" s="16">
        <v>758463</v>
      </c>
      <c r="S132" s="16">
        <v>512018</v>
      </c>
      <c r="T132" s="30"/>
      <c r="U132" s="30"/>
      <c r="V132" s="16">
        <v>970774</v>
      </c>
      <c r="W132" s="16">
        <v>0</v>
      </c>
      <c r="X132" s="16">
        <v>0</v>
      </c>
      <c r="Y132" s="16">
        <v>-25744</v>
      </c>
      <c r="Z132" s="16">
        <v>0</v>
      </c>
      <c r="AA132" s="16">
        <v>0</v>
      </c>
      <c r="AB132" s="16">
        <v>945030</v>
      </c>
      <c r="AC132" s="16">
        <v>0</v>
      </c>
      <c r="AD132" s="16">
        <v>0</v>
      </c>
      <c r="AE132" s="16">
        <v>0</v>
      </c>
      <c r="AF132" s="65">
        <v>0</v>
      </c>
      <c r="AG132" s="68">
        <v>0</v>
      </c>
      <c r="AH132" s="67">
        <v>0</v>
      </c>
    </row>
    <row r="133" spans="1:34" s="10" customFormat="1" ht="15" x14ac:dyDescent="0.25">
      <c r="A133" s="62">
        <v>278</v>
      </c>
      <c r="B133" s="63" t="s">
        <v>152</v>
      </c>
      <c r="C133" s="64"/>
      <c r="D133"/>
      <c r="E133"/>
      <c r="F133"/>
      <c r="G133" s="64"/>
      <c r="H133" s="16">
        <v>1094954</v>
      </c>
      <c r="I133" s="16"/>
      <c r="J133" s="16">
        <v>85391</v>
      </c>
      <c r="K133" s="16">
        <v>48063</v>
      </c>
      <c r="L133" s="16">
        <v>0</v>
      </c>
      <c r="M133" s="16">
        <v>-254617</v>
      </c>
      <c r="N133" s="16">
        <v>-213904</v>
      </c>
      <c r="O133" s="16">
        <v>0</v>
      </c>
      <c r="P133" s="16">
        <v>-48539</v>
      </c>
      <c r="Q133" s="16">
        <v>-383606</v>
      </c>
      <c r="R133" s="16">
        <v>1180590</v>
      </c>
      <c r="S133" s="16">
        <v>796984</v>
      </c>
      <c r="T133" s="30"/>
      <c r="U133" s="30"/>
      <c r="V133" s="16">
        <v>1414264</v>
      </c>
      <c r="W133" s="16">
        <v>0</v>
      </c>
      <c r="X133" s="16">
        <v>0</v>
      </c>
      <c r="Y133" s="16">
        <v>-37505</v>
      </c>
      <c r="Z133" s="16">
        <v>0</v>
      </c>
      <c r="AA133" s="16">
        <v>0</v>
      </c>
      <c r="AB133" s="16">
        <v>1376759</v>
      </c>
      <c r="AC133" s="16">
        <v>0</v>
      </c>
      <c r="AD133" s="16">
        <v>0</v>
      </c>
      <c r="AE133" s="16">
        <v>0</v>
      </c>
      <c r="AF133" s="65">
        <v>0</v>
      </c>
      <c r="AG133" s="68">
        <v>0</v>
      </c>
      <c r="AH133" s="67">
        <v>0</v>
      </c>
    </row>
    <row r="134" spans="1:34" s="10" customFormat="1" ht="15" x14ac:dyDescent="0.25">
      <c r="A134" s="62">
        <v>279</v>
      </c>
      <c r="B134" s="63" t="s">
        <v>153</v>
      </c>
      <c r="C134" s="64"/>
      <c r="D134"/>
      <c r="E134"/>
      <c r="F134"/>
      <c r="G134" s="64"/>
      <c r="H134" s="16">
        <v>1486593</v>
      </c>
      <c r="I134" s="16"/>
      <c r="J134" s="16">
        <v>97452</v>
      </c>
      <c r="K134" s="16">
        <v>54852</v>
      </c>
      <c r="L134" s="16">
        <v>0</v>
      </c>
      <c r="M134" s="16">
        <v>-290581</v>
      </c>
      <c r="N134" s="16">
        <v>-244117</v>
      </c>
      <c r="O134" s="16">
        <v>0</v>
      </c>
      <c r="P134" s="16">
        <v>-55395</v>
      </c>
      <c r="Q134" s="16">
        <v>-437789</v>
      </c>
      <c r="R134" s="16">
        <v>1347339</v>
      </c>
      <c r="S134" s="16">
        <v>909550</v>
      </c>
      <c r="T134" s="30"/>
      <c r="U134" s="30"/>
      <c r="V134" s="16">
        <v>1920113</v>
      </c>
      <c r="W134" s="16">
        <v>0</v>
      </c>
      <c r="X134" s="16">
        <v>0</v>
      </c>
      <c r="Y134" s="16">
        <v>-50919</v>
      </c>
      <c r="Z134" s="16">
        <v>0</v>
      </c>
      <c r="AA134" s="16">
        <v>0</v>
      </c>
      <c r="AB134" s="16">
        <v>1869194</v>
      </c>
      <c r="AC134" s="16">
        <v>0</v>
      </c>
      <c r="AD134" s="16">
        <v>0</v>
      </c>
      <c r="AE134" s="16">
        <v>0</v>
      </c>
      <c r="AF134" s="65">
        <v>0</v>
      </c>
      <c r="AG134" s="68">
        <v>0</v>
      </c>
      <c r="AH134" s="67">
        <v>0</v>
      </c>
    </row>
    <row r="135" spans="1:34" s="10" customFormat="1" ht="15" x14ac:dyDescent="0.25">
      <c r="A135" s="62">
        <v>280</v>
      </c>
      <c r="B135" s="63" t="s">
        <v>154</v>
      </c>
      <c r="C135" s="64"/>
      <c r="D135"/>
      <c r="E135"/>
      <c r="F135"/>
      <c r="G135" s="64"/>
      <c r="H135" s="16">
        <v>16031008</v>
      </c>
      <c r="I135" s="16"/>
      <c r="J135" s="16">
        <v>1159414</v>
      </c>
      <c r="K135" s="16">
        <v>652586</v>
      </c>
      <c r="L135" s="16">
        <v>0</v>
      </c>
      <c r="M135" s="16">
        <v>-3457107</v>
      </c>
      <c r="N135" s="16">
        <v>-2904324</v>
      </c>
      <c r="O135" s="16">
        <v>0</v>
      </c>
      <c r="P135" s="16">
        <v>-659044</v>
      </c>
      <c r="Q135" s="16">
        <v>-5208475</v>
      </c>
      <c r="R135" s="16">
        <v>16029662</v>
      </c>
      <c r="S135" s="16">
        <v>10821187</v>
      </c>
      <c r="T135" s="30"/>
      <c r="U135" s="30"/>
      <c r="V135" s="16">
        <v>20705958</v>
      </c>
      <c r="W135" s="16">
        <v>0</v>
      </c>
      <c r="X135" s="16">
        <v>0</v>
      </c>
      <c r="Y135" s="16">
        <v>-549100</v>
      </c>
      <c r="Z135" s="16">
        <v>0</v>
      </c>
      <c r="AA135" s="16">
        <v>0</v>
      </c>
      <c r="AB135" s="16">
        <v>20156858</v>
      </c>
      <c r="AC135" s="16">
        <v>0</v>
      </c>
      <c r="AD135" s="16">
        <v>0</v>
      </c>
      <c r="AE135" s="16">
        <v>0</v>
      </c>
      <c r="AF135" s="65">
        <v>0</v>
      </c>
      <c r="AG135" s="68">
        <v>0</v>
      </c>
      <c r="AH135" s="67">
        <v>0</v>
      </c>
    </row>
    <row r="136" spans="1:34" s="10" customFormat="1" ht="15" x14ac:dyDescent="0.25">
      <c r="A136" s="62">
        <v>282</v>
      </c>
      <c r="B136" s="63" t="s">
        <v>155</v>
      </c>
      <c r="C136" s="64"/>
      <c r="D136"/>
      <c r="E136"/>
      <c r="F136"/>
      <c r="G136" s="64"/>
      <c r="H136" s="16">
        <v>2171403</v>
      </c>
      <c r="I136" s="16"/>
      <c r="J136" s="16">
        <v>159612</v>
      </c>
      <c r="K136" s="16">
        <v>89839</v>
      </c>
      <c r="L136" s="16">
        <v>0</v>
      </c>
      <c r="M136" s="16">
        <v>-475929</v>
      </c>
      <c r="N136" s="16">
        <v>-399827</v>
      </c>
      <c r="O136" s="16">
        <v>0</v>
      </c>
      <c r="P136" s="16">
        <v>-90728</v>
      </c>
      <c r="Q136" s="16">
        <v>-717033</v>
      </c>
      <c r="R136" s="16">
        <v>2206743</v>
      </c>
      <c r="S136" s="16">
        <v>1489710</v>
      </c>
      <c r="T136" s="30"/>
      <c r="U136" s="30"/>
      <c r="V136" s="16">
        <v>2804628</v>
      </c>
      <c r="W136" s="16">
        <v>0</v>
      </c>
      <c r="X136" s="16">
        <v>0</v>
      </c>
      <c r="Y136" s="16">
        <v>-74376</v>
      </c>
      <c r="Z136" s="16">
        <v>0</v>
      </c>
      <c r="AA136" s="16">
        <v>0</v>
      </c>
      <c r="AB136" s="16">
        <v>2730252</v>
      </c>
      <c r="AC136" s="16">
        <v>0</v>
      </c>
      <c r="AD136" s="16">
        <v>0</v>
      </c>
      <c r="AE136" s="16">
        <v>0</v>
      </c>
      <c r="AF136" s="65">
        <v>0</v>
      </c>
      <c r="AG136" s="68">
        <v>0</v>
      </c>
      <c r="AH136" s="67">
        <v>0</v>
      </c>
    </row>
    <row r="137" spans="1:34" s="10" customFormat="1" ht="15" x14ac:dyDescent="0.25">
      <c r="A137" s="62">
        <v>283</v>
      </c>
      <c r="B137" s="63" t="s">
        <v>156</v>
      </c>
      <c r="C137" s="64"/>
      <c r="D137"/>
      <c r="E137"/>
      <c r="F137"/>
      <c r="G137" s="64"/>
      <c r="H137" s="16">
        <v>4539388</v>
      </c>
      <c r="I137" s="16"/>
      <c r="J137" s="16">
        <v>310851</v>
      </c>
      <c r="K137" s="16">
        <v>174965</v>
      </c>
      <c r="L137" s="16">
        <v>0</v>
      </c>
      <c r="M137" s="16">
        <v>-926888</v>
      </c>
      <c r="N137" s="16">
        <v>-778680</v>
      </c>
      <c r="O137" s="16">
        <v>0</v>
      </c>
      <c r="P137" s="16">
        <v>-176697</v>
      </c>
      <c r="Q137" s="16">
        <v>-1396449</v>
      </c>
      <c r="R137" s="16">
        <v>4297725</v>
      </c>
      <c r="S137" s="16">
        <v>2901276</v>
      </c>
      <c r="T137" s="30"/>
      <c r="U137" s="30"/>
      <c r="V137" s="16">
        <v>5863159</v>
      </c>
      <c r="W137" s="16">
        <v>0</v>
      </c>
      <c r="X137" s="16">
        <v>0</v>
      </c>
      <c r="Y137" s="16">
        <v>-155485</v>
      </c>
      <c r="Z137" s="16">
        <v>0</v>
      </c>
      <c r="AA137" s="16">
        <v>0</v>
      </c>
      <c r="AB137" s="16">
        <v>5707674</v>
      </c>
      <c r="AC137" s="16">
        <v>0</v>
      </c>
      <c r="AD137" s="16">
        <v>0</v>
      </c>
      <c r="AE137" s="16">
        <v>0</v>
      </c>
      <c r="AF137" s="65">
        <v>0</v>
      </c>
      <c r="AG137" s="68">
        <v>0</v>
      </c>
      <c r="AH137" s="67">
        <v>0</v>
      </c>
    </row>
    <row r="138" spans="1:34" s="10" customFormat="1" ht="15" x14ac:dyDescent="0.25">
      <c r="A138" s="62">
        <v>284</v>
      </c>
      <c r="B138" s="63" t="s">
        <v>157</v>
      </c>
      <c r="C138" s="64"/>
      <c r="D138"/>
      <c r="E138"/>
      <c r="F138"/>
      <c r="G138" s="64"/>
      <c r="H138" s="16">
        <v>584783</v>
      </c>
      <c r="I138" s="16"/>
      <c r="J138" s="16">
        <v>39887</v>
      </c>
      <c r="K138" s="16">
        <v>22451</v>
      </c>
      <c r="L138" s="16">
        <v>0</v>
      </c>
      <c r="M138" s="16">
        <v>-118933</v>
      </c>
      <c r="N138" s="16">
        <v>-99917</v>
      </c>
      <c r="O138" s="16">
        <v>0</v>
      </c>
      <c r="P138" s="16">
        <v>-22673</v>
      </c>
      <c r="Q138" s="16">
        <v>-179185</v>
      </c>
      <c r="R138" s="16">
        <v>551464</v>
      </c>
      <c r="S138" s="16">
        <v>372279</v>
      </c>
      <c r="T138" s="30"/>
      <c r="U138" s="30"/>
      <c r="V138" s="16">
        <v>755314</v>
      </c>
      <c r="W138" s="16">
        <v>0</v>
      </c>
      <c r="X138" s="16">
        <v>0</v>
      </c>
      <c r="Y138" s="16">
        <v>-20030</v>
      </c>
      <c r="Z138" s="16">
        <v>0</v>
      </c>
      <c r="AA138" s="16">
        <v>0</v>
      </c>
      <c r="AB138" s="16">
        <v>735284</v>
      </c>
      <c r="AC138" s="16">
        <v>0</v>
      </c>
      <c r="AD138" s="16">
        <v>0</v>
      </c>
      <c r="AE138" s="16">
        <v>0</v>
      </c>
      <c r="AF138" s="65">
        <v>0</v>
      </c>
      <c r="AG138" s="68">
        <v>0</v>
      </c>
      <c r="AH138" s="67">
        <v>0</v>
      </c>
    </row>
    <row r="139" spans="1:34" s="10" customFormat="1" ht="15" x14ac:dyDescent="0.25">
      <c r="A139" s="62">
        <v>285</v>
      </c>
      <c r="B139" s="63" t="s">
        <v>158</v>
      </c>
      <c r="C139" s="64"/>
      <c r="D139"/>
      <c r="E139"/>
      <c r="F139"/>
      <c r="G139" s="64"/>
      <c r="H139" s="16">
        <v>2004112</v>
      </c>
      <c r="I139" s="16"/>
      <c r="J139" s="16">
        <v>144999</v>
      </c>
      <c r="K139" s="16">
        <v>81614</v>
      </c>
      <c r="L139" s="16">
        <v>0</v>
      </c>
      <c r="M139" s="16">
        <v>-432354</v>
      </c>
      <c r="N139" s="16">
        <v>-363222</v>
      </c>
      <c r="O139" s="16">
        <v>0</v>
      </c>
      <c r="P139" s="16">
        <v>-82422</v>
      </c>
      <c r="Q139" s="16">
        <v>-651385</v>
      </c>
      <c r="R139" s="16">
        <v>2004708</v>
      </c>
      <c r="S139" s="16">
        <v>1353323</v>
      </c>
      <c r="T139" s="30"/>
      <c r="U139" s="30"/>
      <c r="V139" s="16">
        <v>2588549</v>
      </c>
      <c r="W139" s="16">
        <v>0</v>
      </c>
      <c r="X139" s="16">
        <v>0</v>
      </c>
      <c r="Y139" s="16">
        <v>-68646</v>
      </c>
      <c r="Z139" s="16">
        <v>0</v>
      </c>
      <c r="AA139" s="16">
        <v>0</v>
      </c>
      <c r="AB139" s="16">
        <v>2519903</v>
      </c>
      <c r="AC139" s="16">
        <v>0</v>
      </c>
      <c r="AD139" s="16">
        <v>0</v>
      </c>
      <c r="AE139" s="16">
        <v>0</v>
      </c>
      <c r="AF139" s="65">
        <v>0</v>
      </c>
      <c r="AG139" s="68">
        <v>0</v>
      </c>
      <c r="AH139" s="67">
        <v>0</v>
      </c>
    </row>
    <row r="140" spans="1:34" s="10" customFormat="1" ht="15" x14ac:dyDescent="0.25">
      <c r="A140" s="62">
        <v>286</v>
      </c>
      <c r="B140" s="63" t="s">
        <v>159</v>
      </c>
      <c r="C140" s="64"/>
      <c r="D140"/>
      <c r="E140"/>
      <c r="F140"/>
      <c r="G140" s="64"/>
      <c r="H140" s="16">
        <v>2792873</v>
      </c>
      <c r="I140" s="16"/>
      <c r="J140" s="16">
        <v>195143</v>
      </c>
      <c r="K140" s="16">
        <v>109838</v>
      </c>
      <c r="L140" s="16">
        <v>0</v>
      </c>
      <c r="M140" s="16">
        <v>-581870</v>
      </c>
      <c r="N140" s="16">
        <v>-488831</v>
      </c>
      <c r="O140" s="16">
        <v>0</v>
      </c>
      <c r="P140" s="16">
        <v>-110925</v>
      </c>
      <c r="Q140" s="16">
        <v>-876645</v>
      </c>
      <c r="R140" s="16">
        <v>2697978</v>
      </c>
      <c r="S140" s="16">
        <v>1821333</v>
      </c>
      <c r="T140" s="30"/>
      <c r="U140" s="30"/>
      <c r="V140" s="16">
        <v>3607326</v>
      </c>
      <c r="W140" s="16">
        <v>0</v>
      </c>
      <c r="X140" s="16">
        <v>0</v>
      </c>
      <c r="Y140" s="16">
        <v>-95662</v>
      </c>
      <c r="Z140" s="16">
        <v>0</v>
      </c>
      <c r="AA140" s="16">
        <v>0</v>
      </c>
      <c r="AB140" s="16">
        <v>3511664</v>
      </c>
      <c r="AC140" s="16">
        <v>0</v>
      </c>
      <c r="AD140" s="16">
        <v>0</v>
      </c>
      <c r="AE140" s="16">
        <v>0</v>
      </c>
      <c r="AF140" s="65">
        <v>0</v>
      </c>
      <c r="AG140" s="68">
        <v>0</v>
      </c>
      <c r="AH140" s="67">
        <v>0</v>
      </c>
    </row>
    <row r="141" spans="1:34" s="10" customFormat="1" ht="15" x14ac:dyDescent="0.25">
      <c r="A141" s="62">
        <v>287</v>
      </c>
      <c r="B141" s="63" t="s">
        <v>160</v>
      </c>
      <c r="C141" s="64"/>
      <c r="D141"/>
      <c r="E141"/>
      <c r="F141"/>
      <c r="G141" s="64"/>
      <c r="H141" s="16">
        <v>811251</v>
      </c>
      <c r="I141" s="16"/>
      <c r="J141" s="16">
        <v>57202</v>
      </c>
      <c r="K141" s="16">
        <v>32197</v>
      </c>
      <c r="L141" s="16">
        <v>0</v>
      </c>
      <c r="M141" s="16">
        <v>-170563</v>
      </c>
      <c r="N141" s="16">
        <v>-143291</v>
      </c>
      <c r="O141" s="16">
        <v>0</v>
      </c>
      <c r="P141" s="16">
        <v>-32515</v>
      </c>
      <c r="Q141" s="16">
        <v>-256970</v>
      </c>
      <c r="R141" s="16">
        <v>790860</v>
      </c>
      <c r="S141" s="16">
        <v>533890</v>
      </c>
      <c r="T141" s="30"/>
      <c r="U141" s="30"/>
      <c r="V141" s="16">
        <v>1047827</v>
      </c>
      <c r="W141" s="16">
        <v>0</v>
      </c>
      <c r="X141" s="16">
        <v>0</v>
      </c>
      <c r="Y141" s="16">
        <v>-27787</v>
      </c>
      <c r="Z141" s="16">
        <v>0</v>
      </c>
      <c r="AA141" s="16">
        <v>0</v>
      </c>
      <c r="AB141" s="16">
        <v>1020040</v>
      </c>
      <c r="AC141" s="16">
        <v>0</v>
      </c>
      <c r="AD141" s="16">
        <v>0</v>
      </c>
      <c r="AE141" s="16">
        <v>0</v>
      </c>
      <c r="AF141" s="65">
        <v>0</v>
      </c>
      <c r="AG141" s="68">
        <v>0</v>
      </c>
      <c r="AH141" s="67">
        <v>0</v>
      </c>
    </row>
    <row r="142" spans="1:34" s="10" customFormat="1" ht="15" x14ac:dyDescent="0.25">
      <c r="A142" s="62">
        <v>288</v>
      </c>
      <c r="B142" s="63" t="s">
        <v>161</v>
      </c>
      <c r="C142" s="64"/>
      <c r="D142"/>
      <c r="E142"/>
      <c r="F142"/>
      <c r="G142" s="64"/>
      <c r="H142" s="16">
        <v>1348560</v>
      </c>
      <c r="I142" s="16"/>
      <c r="J142" s="16">
        <v>93247</v>
      </c>
      <c r="K142" s="16">
        <v>52485</v>
      </c>
      <c r="L142" s="16">
        <v>0</v>
      </c>
      <c r="M142" s="16">
        <v>-278043</v>
      </c>
      <c r="N142" s="16">
        <v>-233583</v>
      </c>
      <c r="O142" s="16">
        <v>0</v>
      </c>
      <c r="P142" s="16">
        <v>-53004</v>
      </c>
      <c r="Q142" s="16">
        <v>-418898</v>
      </c>
      <c r="R142" s="16">
        <v>1289201</v>
      </c>
      <c r="S142" s="16">
        <v>870303</v>
      </c>
      <c r="T142" s="30"/>
      <c r="U142" s="30"/>
      <c r="V142" s="16">
        <v>1741825</v>
      </c>
      <c r="W142" s="16">
        <v>0</v>
      </c>
      <c r="X142" s="16">
        <v>0</v>
      </c>
      <c r="Y142" s="16">
        <v>-46191</v>
      </c>
      <c r="Z142" s="16">
        <v>0</v>
      </c>
      <c r="AA142" s="16">
        <v>0</v>
      </c>
      <c r="AB142" s="16">
        <v>1695634</v>
      </c>
      <c r="AC142" s="16">
        <v>0</v>
      </c>
      <c r="AD142" s="16">
        <v>0</v>
      </c>
      <c r="AE142" s="16">
        <v>0</v>
      </c>
      <c r="AF142" s="65">
        <v>0</v>
      </c>
      <c r="AG142" s="68">
        <v>0</v>
      </c>
      <c r="AH142" s="67">
        <v>0</v>
      </c>
    </row>
    <row r="143" spans="1:34" s="10" customFormat="1" ht="15" x14ac:dyDescent="0.25">
      <c r="A143" s="62">
        <v>290</v>
      </c>
      <c r="B143" s="63" t="s">
        <v>162</v>
      </c>
      <c r="C143" s="64"/>
      <c r="D143"/>
      <c r="E143"/>
      <c r="F143"/>
      <c r="G143" s="64"/>
      <c r="H143" s="16">
        <v>2962944</v>
      </c>
      <c r="I143" s="16"/>
      <c r="J143" s="16">
        <v>218746</v>
      </c>
      <c r="K143" s="16">
        <v>123123</v>
      </c>
      <c r="L143" s="16">
        <v>0</v>
      </c>
      <c r="M143" s="16">
        <v>-652251</v>
      </c>
      <c r="N143" s="16">
        <v>-547958</v>
      </c>
      <c r="O143" s="16">
        <v>0</v>
      </c>
      <c r="P143" s="16">
        <v>-124342</v>
      </c>
      <c r="Q143" s="16">
        <v>-982682</v>
      </c>
      <c r="R143" s="16">
        <v>3024313</v>
      </c>
      <c r="S143" s="16">
        <v>2041631</v>
      </c>
      <c r="T143" s="30"/>
      <c r="U143" s="30"/>
      <c r="V143" s="16">
        <v>3826996</v>
      </c>
      <c r="W143" s="16">
        <v>0</v>
      </c>
      <c r="X143" s="16">
        <v>0</v>
      </c>
      <c r="Y143" s="16">
        <v>-101488</v>
      </c>
      <c r="Z143" s="16">
        <v>0</v>
      </c>
      <c r="AA143" s="16">
        <v>0</v>
      </c>
      <c r="AB143" s="16">
        <v>3725508</v>
      </c>
      <c r="AC143" s="16">
        <v>0</v>
      </c>
      <c r="AD143" s="16">
        <v>0</v>
      </c>
      <c r="AE143" s="16">
        <v>0</v>
      </c>
      <c r="AF143" s="65">
        <v>0</v>
      </c>
      <c r="AG143" s="68">
        <v>0</v>
      </c>
      <c r="AH143" s="67">
        <v>0</v>
      </c>
    </row>
    <row r="144" spans="1:34" s="10" customFormat="1" ht="15" x14ac:dyDescent="0.25">
      <c r="A144" s="62">
        <v>291</v>
      </c>
      <c r="B144" s="63" t="s">
        <v>163</v>
      </c>
      <c r="C144" s="64"/>
      <c r="D144"/>
      <c r="E144"/>
      <c r="F144"/>
      <c r="G144" s="64"/>
      <c r="H144" s="16">
        <v>1975127</v>
      </c>
      <c r="I144" s="16"/>
      <c r="J144" s="16">
        <v>150809</v>
      </c>
      <c r="K144" s="16">
        <v>84884</v>
      </c>
      <c r="L144" s="16">
        <v>0</v>
      </c>
      <c r="M144" s="16">
        <v>-449679</v>
      </c>
      <c r="N144" s="16">
        <v>-377776</v>
      </c>
      <c r="O144" s="16">
        <v>0</v>
      </c>
      <c r="P144" s="16">
        <v>-85724</v>
      </c>
      <c r="Q144" s="16">
        <v>-677486</v>
      </c>
      <c r="R144" s="16">
        <v>2085037</v>
      </c>
      <c r="S144" s="16">
        <v>1407551</v>
      </c>
      <c r="T144" s="30"/>
      <c r="U144" s="30"/>
      <c r="V144" s="16">
        <v>2551113</v>
      </c>
      <c r="W144" s="16">
        <v>0</v>
      </c>
      <c r="X144" s="16">
        <v>0</v>
      </c>
      <c r="Y144" s="16">
        <v>-67653</v>
      </c>
      <c r="Z144" s="16">
        <v>0</v>
      </c>
      <c r="AA144" s="16">
        <v>0</v>
      </c>
      <c r="AB144" s="16">
        <v>2483460</v>
      </c>
      <c r="AC144" s="16">
        <v>0</v>
      </c>
      <c r="AD144" s="16">
        <v>0</v>
      </c>
      <c r="AE144" s="16">
        <v>0</v>
      </c>
      <c r="AF144" s="65">
        <v>0</v>
      </c>
      <c r="AG144" s="68">
        <v>0</v>
      </c>
      <c r="AH144" s="67">
        <v>0</v>
      </c>
    </row>
    <row r="145" spans="1:34" s="10" customFormat="1" ht="15" x14ac:dyDescent="0.25">
      <c r="A145" s="62">
        <v>292</v>
      </c>
      <c r="B145" s="63" t="s">
        <v>164</v>
      </c>
      <c r="C145" s="64"/>
      <c r="D145"/>
      <c r="E145"/>
      <c r="F145"/>
      <c r="G145" s="64"/>
      <c r="H145" s="16">
        <v>1568235</v>
      </c>
      <c r="I145" s="16"/>
      <c r="J145" s="16">
        <v>115009</v>
      </c>
      <c r="K145" s="16">
        <v>64734</v>
      </c>
      <c r="L145" s="16">
        <v>0</v>
      </c>
      <c r="M145" s="16">
        <v>-342929</v>
      </c>
      <c r="N145" s="16">
        <v>-288096</v>
      </c>
      <c r="O145" s="16">
        <v>0</v>
      </c>
      <c r="P145" s="16">
        <v>-65374</v>
      </c>
      <c r="Q145" s="16">
        <v>-516656</v>
      </c>
      <c r="R145" s="16">
        <v>1590072</v>
      </c>
      <c r="S145" s="16">
        <v>1073416</v>
      </c>
      <c r="T145" s="30"/>
      <c r="U145" s="30"/>
      <c r="V145" s="16">
        <v>2025562</v>
      </c>
      <c r="W145" s="16">
        <v>0</v>
      </c>
      <c r="X145" s="16">
        <v>0</v>
      </c>
      <c r="Y145" s="16">
        <v>-53716</v>
      </c>
      <c r="Z145" s="16">
        <v>0</v>
      </c>
      <c r="AA145" s="16">
        <v>0</v>
      </c>
      <c r="AB145" s="16">
        <v>1971846</v>
      </c>
      <c r="AC145" s="16">
        <v>0</v>
      </c>
      <c r="AD145" s="16">
        <v>0</v>
      </c>
      <c r="AE145" s="16">
        <v>0</v>
      </c>
      <c r="AF145" s="65">
        <v>0</v>
      </c>
      <c r="AG145" s="68">
        <v>0</v>
      </c>
      <c r="AH145" s="67">
        <v>0</v>
      </c>
    </row>
    <row r="146" spans="1:34" s="10" customFormat="1" ht="15" x14ac:dyDescent="0.25">
      <c r="A146" s="62">
        <v>293</v>
      </c>
      <c r="B146" s="63" t="s">
        <v>165</v>
      </c>
      <c r="C146" s="64"/>
      <c r="D146"/>
      <c r="E146"/>
      <c r="F146"/>
      <c r="G146" s="64"/>
      <c r="H146" s="16">
        <v>3954991</v>
      </c>
      <c r="I146" s="16"/>
      <c r="J146" s="16">
        <v>264301</v>
      </c>
      <c r="K146" s="16">
        <v>148764</v>
      </c>
      <c r="L146" s="16">
        <v>0</v>
      </c>
      <c r="M146" s="16">
        <v>-788085</v>
      </c>
      <c r="N146" s="16">
        <v>-662073</v>
      </c>
      <c r="O146" s="16">
        <v>0</v>
      </c>
      <c r="P146" s="16">
        <v>-150236</v>
      </c>
      <c r="Q146" s="16">
        <v>-1187329</v>
      </c>
      <c r="R146" s="16">
        <v>3654138</v>
      </c>
      <c r="S146" s="16">
        <v>2466809</v>
      </c>
      <c r="T146" s="30"/>
      <c r="U146" s="30"/>
      <c r="V146" s="16">
        <v>5108342</v>
      </c>
      <c r="W146" s="16">
        <v>0</v>
      </c>
      <c r="X146" s="16">
        <v>0</v>
      </c>
      <c r="Y146" s="16">
        <v>-135468</v>
      </c>
      <c r="Z146" s="16">
        <v>0</v>
      </c>
      <c r="AA146" s="16">
        <v>0</v>
      </c>
      <c r="AB146" s="16">
        <v>4972874</v>
      </c>
      <c r="AC146" s="16">
        <v>0</v>
      </c>
      <c r="AD146" s="16">
        <v>0</v>
      </c>
      <c r="AE146" s="16">
        <v>0</v>
      </c>
      <c r="AF146" s="65">
        <v>0</v>
      </c>
      <c r="AG146" s="68">
        <v>0</v>
      </c>
      <c r="AH146" s="67">
        <v>0</v>
      </c>
    </row>
    <row r="147" spans="1:34" s="10" customFormat="1" ht="15" x14ac:dyDescent="0.25">
      <c r="A147" s="62">
        <v>294</v>
      </c>
      <c r="B147" s="63" t="s">
        <v>166</v>
      </c>
      <c r="C147" s="64"/>
      <c r="D147"/>
      <c r="E147"/>
      <c r="F147"/>
      <c r="G147" s="64"/>
      <c r="H147" s="16">
        <v>1475241</v>
      </c>
      <c r="I147" s="16"/>
      <c r="J147" s="16">
        <v>106178</v>
      </c>
      <c r="K147" s="16">
        <v>59763</v>
      </c>
      <c r="L147" s="16">
        <v>0</v>
      </c>
      <c r="M147" s="16">
        <v>-316600</v>
      </c>
      <c r="N147" s="16">
        <v>-265976</v>
      </c>
      <c r="O147" s="16">
        <v>0</v>
      </c>
      <c r="P147" s="16">
        <v>-60355</v>
      </c>
      <c r="Q147" s="16">
        <v>-476990</v>
      </c>
      <c r="R147" s="16">
        <v>1467985</v>
      </c>
      <c r="S147" s="16">
        <v>990995</v>
      </c>
      <c r="T147" s="30"/>
      <c r="U147" s="30"/>
      <c r="V147" s="16">
        <v>1905451</v>
      </c>
      <c r="W147" s="16">
        <v>0</v>
      </c>
      <c r="X147" s="16">
        <v>0</v>
      </c>
      <c r="Y147" s="16">
        <v>-50531</v>
      </c>
      <c r="Z147" s="16">
        <v>0</v>
      </c>
      <c r="AA147" s="16">
        <v>0</v>
      </c>
      <c r="AB147" s="16">
        <v>1854920</v>
      </c>
      <c r="AC147" s="16">
        <v>0</v>
      </c>
      <c r="AD147" s="16">
        <v>0</v>
      </c>
      <c r="AE147" s="16">
        <v>0</v>
      </c>
      <c r="AF147" s="65">
        <v>0</v>
      </c>
      <c r="AG147" s="68">
        <v>0</v>
      </c>
      <c r="AH147" s="67">
        <v>0</v>
      </c>
    </row>
    <row r="148" spans="1:34" s="10" customFormat="1" ht="15" x14ac:dyDescent="0.25">
      <c r="A148" s="62">
        <v>295</v>
      </c>
      <c r="B148" s="63" t="s">
        <v>167</v>
      </c>
      <c r="C148" s="64"/>
      <c r="D148"/>
      <c r="E148"/>
      <c r="F148"/>
      <c r="G148" s="64"/>
      <c r="H148" s="16">
        <v>9677115</v>
      </c>
      <c r="I148" s="16"/>
      <c r="J148" s="16">
        <v>620806</v>
      </c>
      <c r="K148" s="16">
        <v>349426</v>
      </c>
      <c r="L148" s="16">
        <v>0</v>
      </c>
      <c r="M148" s="16">
        <v>-1851103</v>
      </c>
      <c r="N148" s="16">
        <v>-1555115</v>
      </c>
      <c r="O148" s="16">
        <v>0</v>
      </c>
      <c r="P148" s="16">
        <v>-352884</v>
      </c>
      <c r="Q148" s="16">
        <v>-2788870</v>
      </c>
      <c r="R148" s="16">
        <v>8583056</v>
      </c>
      <c r="S148" s="16">
        <v>5794186</v>
      </c>
      <c r="T148" s="30"/>
      <c r="U148" s="30"/>
      <c r="V148" s="16">
        <v>12499148</v>
      </c>
      <c r="W148" s="16">
        <v>0</v>
      </c>
      <c r="X148" s="16">
        <v>0</v>
      </c>
      <c r="Y148" s="16">
        <v>-331464</v>
      </c>
      <c r="Z148" s="16">
        <v>0</v>
      </c>
      <c r="AA148" s="16">
        <v>0</v>
      </c>
      <c r="AB148" s="16">
        <v>12167684</v>
      </c>
      <c r="AC148" s="16">
        <v>0</v>
      </c>
      <c r="AD148" s="16">
        <v>0</v>
      </c>
      <c r="AE148" s="16">
        <v>0</v>
      </c>
      <c r="AF148" s="65">
        <v>0</v>
      </c>
      <c r="AG148" s="68">
        <v>0</v>
      </c>
      <c r="AH148" s="67">
        <v>0</v>
      </c>
    </row>
    <row r="149" spans="1:34" s="10" customFormat="1" ht="15" x14ac:dyDescent="0.25">
      <c r="A149" s="62">
        <v>296</v>
      </c>
      <c r="B149" s="63" t="s">
        <v>168</v>
      </c>
      <c r="C149" s="64"/>
      <c r="D149"/>
      <c r="E149"/>
      <c r="F149"/>
      <c r="G149" s="64"/>
      <c r="H149" s="16">
        <v>1388808</v>
      </c>
      <c r="I149" s="16"/>
      <c r="J149" s="16">
        <v>99565</v>
      </c>
      <c r="K149" s="16">
        <v>56041</v>
      </c>
      <c r="L149" s="16">
        <v>0</v>
      </c>
      <c r="M149" s="16">
        <v>-296878</v>
      </c>
      <c r="N149" s="16">
        <v>-249408</v>
      </c>
      <c r="O149" s="16">
        <v>0</v>
      </c>
      <c r="P149" s="16">
        <v>-56595</v>
      </c>
      <c r="Q149" s="16">
        <v>-447275</v>
      </c>
      <c r="R149" s="16">
        <v>1376545</v>
      </c>
      <c r="S149" s="16">
        <v>929270</v>
      </c>
      <c r="T149" s="30"/>
      <c r="U149" s="30"/>
      <c r="V149" s="16">
        <v>1793811</v>
      </c>
      <c r="W149" s="16">
        <v>0</v>
      </c>
      <c r="X149" s="16">
        <v>0</v>
      </c>
      <c r="Y149" s="16">
        <v>-47570</v>
      </c>
      <c r="Z149" s="16">
        <v>0</v>
      </c>
      <c r="AA149" s="16">
        <v>0</v>
      </c>
      <c r="AB149" s="16">
        <v>1746241</v>
      </c>
      <c r="AC149" s="16">
        <v>0</v>
      </c>
      <c r="AD149" s="16">
        <v>0</v>
      </c>
      <c r="AE149" s="16">
        <v>0</v>
      </c>
      <c r="AF149" s="65">
        <v>0</v>
      </c>
      <c r="AG149" s="68">
        <v>0</v>
      </c>
      <c r="AH149" s="67">
        <v>0</v>
      </c>
    </row>
    <row r="150" spans="1:34" s="10" customFormat="1" ht="15" x14ac:dyDescent="0.25">
      <c r="A150" s="62">
        <v>297</v>
      </c>
      <c r="B150" s="63" t="s">
        <v>169</v>
      </c>
      <c r="C150" s="64"/>
      <c r="D150"/>
      <c r="E150"/>
      <c r="F150"/>
      <c r="G150" s="64"/>
      <c r="H150" s="16">
        <v>2344375</v>
      </c>
      <c r="I150" s="16"/>
      <c r="J150" s="16">
        <v>171770</v>
      </c>
      <c r="K150" s="16">
        <v>96682</v>
      </c>
      <c r="L150" s="16">
        <v>0</v>
      </c>
      <c r="M150" s="16">
        <v>-512176</v>
      </c>
      <c r="N150" s="16">
        <v>-430282</v>
      </c>
      <c r="O150" s="16">
        <v>0</v>
      </c>
      <c r="P150" s="16">
        <v>-97639</v>
      </c>
      <c r="Q150" s="16">
        <v>-771645</v>
      </c>
      <c r="R150" s="16">
        <v>2374829</v>
      </c>
      <c r="S150" s="16">
        <v>1603184</v>
      </c>
      <c r="T150" s="30"/>
      <c r="U150" s="30"/>
      <c r="V150" s="16">
        <v>3028038</v>
      </c>
      <c r="W150" s="16">
        <v>0</v>
      </c>
      <c r="X150" s="16">
        <v>0</v>
      </c>
      <c r="Y150" s="16">
        <v>-80300</v>
      </c>
      <c r="Z150" s="16">
        <v>0</v>
      </c>
      <c r="AA150" s="16">
        <v>0</v>
      </c>
      <c r="AB150" s="16">
        <v>2947738</v>
      </c>
      <c r="AC150" s="16">
        <v>0</v>
      </c>
      <c r="AD150" s="16">
        <v>0</v>
      </c>
      <c r="AE150" s="16">
        <v>0</v>
      </c>
      <c r="AF150" s="65">
        <v>0</v>
      </c>
      <c r="AG150" s="68">
        <v>0</v>
      </c>
      <c r="AH150" s="67">
        <v>0</v>
      </c>
    </row>
    <row r="151" spans="1:34" s="10" customFormat="1" ht="15" x14ac:dyDescent="0.25">
      <c r="A151" s="62">
        <v>298</v>
      </c>
      <c r="B151" s="63" t="s">
        <v>170</v>
      </c>
      <c r="C151" s="64"/>
      <c r="D151"/>
      <c r="E151"/>
      <c r="F151"/>
      <c r="G151" s="64"/>
      <c r="H151" s="16">
        <v>2479882</v>
      </c>
      <c r="I151" s="16"/>
      <c r="J151" s="16">
        <v>182016</v>
      </c>
      <c r="K151" s="16">
        <v>102449</v>
      </c>
      <c r="L151" s="16">
        <v>0</v>
      </c>
      <c r="M151" s="16">
        <v>-542731</v>
      </c>
      <c r="N151" s="16">
        <v>-455949</v>
      </c>
      <c r="O151" s="16">
        <v>0</v>
      </c>
      <c r="P151" s="16">
        <v>-103463</v>
      </c>
      <c r="Q151" s="16">
        <v>-817678</v>
      </c>
      <c r="R151" s="16">
        <v>2516492</v>
      </c>
      <c r="S151" s="16">
        <v>1698814</v>
      </c>
      <c r="T151" s="30"/>
      <c r="U151" s="30"/>
      <c r="V151" s="16">
        <v>3203065</v>
      </c>
      <c r="W151" s="16">
        <v>0</v>
      </c>
      <c r="X151" s="16">
        <v>0</v>
      </c>
      <c r="Y151" s="16">
        <v>-84942</v>
      </c>
      <c r="Z151" s="16">
        <v>0</v>
      </c>
      <c r="AA151" s="16">
        <v>0</v>
      </c>
      <c r="AB151" s="16">
        <v>3118123</v>
      </c>
      <c r="AC151" s="16">
        <v>0</v>
      </c>
      <c r="AD151" s="16">
        <v>0</v>
      </c>
      <c r="AE151" s="16">
        <v>0</v>
      </c>
      <c r="AF151" s="65">
        <v>0</v>
      </c>
      <c r="AG151" s="68">
        <v>0</v>
      </c>
      <c r="AH151" s="67">
        <v>0</v>
      </c>
    </row>
    <row r="152" spans="1:34" s="10" customFormat="1" ht="15" x14ac:dyDescent="0.25">
      <c r="A152" s="62">
        <v>299</v>
      </c>
      <c r="B152" s="63" t="s">
        <v>171</v>
      </c>
      <c r="C152" s="64"/>
      <c r="D152"/>
      <c r="E152"/>
      <c r="F152"/>
      <c r="G152" s="64"/>
      <c r="H152" s="16">
        <v>1477371</v>
      </c>
      <c r="I152" s="16"/>
      <c r="J152" s="16">
        <v>108897</v>
      </c>
      <c r="K152" s="16">
        <v>61294</v>
      </c>
      <c r="L152" s="16">
        <v>0</v>
      </c>
      <c r="M152" s="16">
        <v>-324706</v>
      </c>
      <c r="N152" s="16">
        <v>-272786</v>
      </c>
      <c r="O152" s="16">
        <v>0</v>
      </c>
      <c r="P152" s="16">
        <v>-61900</v>
      </c>
      <c r="Q152" s="16">
        <v>-489201</v>
      </c>
      <c r="R152" s="16">
        <v>1505572</v>
      </c>
      <c r="S152" s="16">
        <v>1016371</v>
      </c>
      <c r="T152" s="30"/>
      <c r="U152" s="30"/>
      <c r="V152" s="16">
        <v>1908201</v>
      </c>
      <c r="W152" s="16">
        <v>0</v>
      </c>
      <c r="X152" s="16">
        <v>0</v>
      </c>
      <c r="Y152" s="16">
        <v>-50603</v>
      </c>
      <c r="Z152" s="16">
        <v>0</v>
      </c>
      <c r="AA152" s="16">
        <v>0</v>
      </c>
      <c r="AB152" s="16">
        <v>1857598</v>
      </c>
      <c r="AC152" s="16">
        <v>0</v>
      </c>
      <c r="AD152" s="16">
        <v>0</v>
      </c>
      <c r="AE152" s="16">
        <v>0</v>
      </c>
      <c r="AF152" s="65">
        <v>0</v>
      </c>
      <c r="AG152" s="68">
        <v>0</v>
      </c>
      <c r="AH152" s="67">
        <v>0</v>
      </c>
    </row>
    <row r="153" spans="1:34" s="10" customFormat="1" ht="15" x14ac:dyDescent="0.25">
      <c r="A153" s="62">
        <v>301</v>
      </c>
      <c r="B153" s="63" t="s">
        <v>172</v>
      </c>
      <c r="C153" s="64"/>
      <c r="D153"/>
      <c r="E153"/>
      <c r="F153"/>
      <c r="G153" s="64"/>
      <c r="H153" s="16">
        <v>4970387</v>
      </c>
      <c r="I153" s="16"/>
      <c r="J153" s="16">
        <v>360032</v>
      </c>
      <c r="K153" s="16">
        <v>202647</v>
      </c>
      <c r="L153" s="16">
        <v>0</v>
      </c>
      <c r="M153" s="16">
        <v>-1073532</v>
      </c>
      <c r="N153" s="16">
        <v>-901877</v>
      </c>
      <c r="O153" s="16">
        <v>0</v>
      </c>
      <c r="P153" s="16">
        <v>-204652</v>
      </c>
      <c r="Q153" s="16">
        <v>-1617382</v>
      </c>
      <c r="R153" s="16">
        <v>4977677</v>
      </c>
      <c r="S153" s="16">
        <v>3360295</v>
      </c>
      <c r="T153" s="30"/>
      <c r="U153" s="30"/>
      <c r="V153" s="16">
        <v>6419847</v>
      </c>
      <c r="W153" s="16">
        <v>0</v>
      </c>
      <c r="X153" s="16">
        <v>0</v>
      </c>
      <c r="Y153" s="16">
        <v>-170248</v>
      </c>
      <c r="Z153" s="16">
        <v>0</v>
      </c>
      <c r="AA153" s="16">
        <v>0</v>
      </c>
      <c r="AB153" s="16">
        <v>6249599</v>
      </c>
      <c r="AC153" s="16">
        <v>0</v>
      </c>
      <c r="AD153" s="16">
        <v>0</v>
      </c>
      <c r="AE153" s="16">
        <v>0</v>
      </c>
      <c r="AF153" s="65">
        <v>0</v>
      </c>
      <c r="AG153" s="68">
        <v>0</v>
      </c>
      <c r="AH153" s="67">
        <v>0</v>
      </c>
    </row>
    <row r="154" spans="1:34" s="10" customFormat="1" ht="15" x14ac:dyDescent="0.25">
      <c r="A154" s="62">
        <v>305</v>
      </c>
      <c r="B154" s="63" t="s">
        <v>173</v>
      </c>
      <c r="C154" s="64"/>
      <c r="D154"/>
      <c r="E154"/>
      <c r="F154"/>
      <c r="G154" s="64"/>
      <c r="H154" s="16">
        <v>0</v>
      </c>
      <c r="I154" s="16"/>
      <c r="J154" s="16">
        <v>0</v>
      </c>
      <c r="K154" s="16">
        <v>0</v>
      </c>
      <c r="L154" s="16">
        <v>0</v>
      </c>
      <c r="M154" s="16">
        <v>0</v>
      </c>
      <c r="N154" s="16">
        <v>0</v>
      </c>
      <c r="O154" s="16">
        <v>0</v>
      </c>
      <c r="P154" s="16">
        <v>0</v>
      </c>
      <c r="Q154" s="16">
        <v>0</v>
      </c>
      <c r="R154" s="16">
        <v>0</v>
      </c>
      <c r="S154" s="16">
        <v>0</v>
      </c>
      <c r="T154" s="30"/>
      <c r="U154" s="30"/>
      <c r="V154" s="16">
        <v>0</v>
      </c>
      <c r="W154" s="16">
        <v>0</v>
      </c>
      <c r="X154" s="16">
        <v>0</v>
      </c>
      <c r="Y154" s="16">
        <v>0</v>
      </c>
      <c r="Z154" s="16">
        <v>0</v>
      </c>
      <c r="AA154" s="16">
        <v>0</v>
      </c>
      <c r="AB154" s="16">
        <v>0</v>
      </c>
      <c r="AC154" s="16">
        <v>0</v>
      </c>
      <c r="AD154" s="16">
        <v>0</v>
      </c>
      <c r="AE154" s="16">
        <v>0</v>
      </c>
      <c r="AF154" s="65">
        <v>0</v>
      </c>
      <c r="AG154" s="68">
        <v>0</v>
      </c>
      <c r="AH154" s="67">
        <v>0</v>
      </c>
    </row>
    <row r="155" spans="1:34" s="10" customFormat="1" ht="15" x14ac:dyDescent="0.25">
      <c r="A155" s="62">
        <v>310</v>
      </c>
      <c r="B155" s="63" t="s">
        <v>174</v>
      </c>
      <c r="C155" s="64"/>
      <c r="D155"/>
      <c r="E155"/>
      <c r="F155"/>
      <c r="G155" s="64"/>
      <c r="H155" s="16">
        <v>1304233</v>
      </c>
      <c r="I155" s="16"/>
      <c r="J155" s="16">
        <v>89241</v>
      </c>
      <c r="K155" s="16">
        <v>50230</v>
      </c>
      <c r="L155" s="16">
        <v>0</v>
      </c>
      <c r="M155" s="16">
        <v>-266098</v>
      </c>
      <c r="N155" s="16">
        <v>-223549</v>
      </c>
      <c r="O155" s="16">
        <v>0</v>
      </c>
      <c r="P155" s="16">
        <v>-50727</v>
      </c>
      <c r="Q155" s="16">
        <v>-400903</v>
      </c>
      <c r="R155" s="16">
        <v>1233819</v>
      </c>
      <c r="S155" s="16">
        <v>832916</v>
      </c>
      <c r="T155" s="30"/>
      <c r="U155" s="30"/>
      <c r="V155" s="16">
        <v>1684572</v>
      </c>
      <c r="W155" s="16">
        <v>0</v>
      </c>
      <c r="X155" s="16">
        <v>0</v>
      </c>
      <c r="Y155" s="16">
        <v>-44673</v>
      </c>
      <c r="Z155" s="16">
        <v>0</v>
      </c>
      <c r="AA155" s="16">
        <v>0</v>
      </c>
      <c r="AB155" s="16">
        <v>1639899</v>
      </c>
      <c r="AC155" s="16">
        <v>0</v>
      </c>
      <c r="AD155" s="16">
        <v>0</v>
      </c>
      <c r="AE155" s="16">
        <v>0</v>
      </c>
      <c r="AF155" s="65">
        <v>0</v>
      </c>
      <c r="AG155" s="68">
        <v>0</v>
      </c>
      <c r="AH155" s="67">
        <v>0</v>
      </c>
    </row>
    <row r="156" spans="1:34" s="10" customFormat="1" ht="15" x14ac:dyDescent="0.25">
      <c r="A156" s="62">
        <v>311</v>
      </c>
      <c r="B156" s="63" t="s">
        <v>175</v>
      </c>
      <c r="C156" s="64"/>
      <c r="D156"/>
      <c r="E156"/>
      <c r="F156"/>
      <c r="G156" s="64"/>
      <c r="H156" s="16">
        <v>0</v>
      </c>
      <c r="I156" s="16"/>
      <c r="J156" s="16">
        <v>0</v>
      </c>
      <c r="K156" s="16">
        <v>0</v>
      </c>
      <c r="L156" s="16">
        <v>0</v>
      </c>
      <c r="M156" s="16">
        <v>0</v>
      </c>
      <c r="N156" s="16">
        <v>0</v>
      </c>
      <c r="O156" s="16">
        <v>0</v>
      </c>
      <c r="P156" s="16">
        <v>0</v>
      </c>
      <c r="Q156" s="16">
        <v>0</v>
      </c>
      <c r="R156" s="16">
        <v>0</v>
      </c>
      <c r="S156" s="16">
        <v>0</v>
      </c>
      <c r="T156" s="30"/>
      <c r="U156" s="30"/>
      <c r="V156" s="16">
        <v>0</v>
      </c>
      <c r="W156" s="16">
        <v>0</v>
      </c>
      <c r="X156" s="16">
        <v>0</v>
      </c>
      <c r="Y156" s="16">
        <v>0</v>
      </c>
      <c r="Z156" s="16">
        <v>0</v>
      </c>
      <c r="AA156" s="16">
        <v>0</v>
      </c>
      <c r="AB156" s="16">
        <v>0</v>
      </c>
      <c r="AC156" s="16">
        <v>0</v>
      </c>
      <c r="AD156" s="16">
        <v>0</v>
      </c>
      <c r="AE156" s="16">
        <v>0</v>
      </c>
      <c r="AF156" s="65">
        <v>0</v>
      </c>
      <c r="AG156" s="68">
        <v>0</v>
      </c>
      <c r="AH156" s="67">
        <v>0</v>
      </c>
    </row>
    <row r="157" spans="1:34" s="10" customFormat="1" ht="15" x14ac:dyDescent="0.25">
      <c r="A157" s="62">
        <v>319</v>
      </c>
      <c r="B157" s="63" t="s">
        <v>176</v>
      </c>
      <c r="C157" s="64"/>
      <c r="D157"/>
      <c r="E157"/>
      <c r="F157"/>
      <c r="G157" s="64"/>
      <c r="H157" s="16">
        <v>0</v>
      </c>
      <c r="I157" s="16"/>
      <c r="J157" s="16">
        <v>0</v>
      </c>
      <c r="K157" s="16">
        <v>0</v>
      </c>
      <c r="L157" s="16">
        <v>0</v>
      </c>
      <c r="M157" s="16">
        <v>0</v>
      </c>
      <c r="N157" s="16">
        <v>0</v>
      </c>
      <c r="O157" s="16">
        <v>0</v>
      </c>
      <c r="P157" s="16">
        <v>0</v>
      </c>
      <c r="Q157" s="16">
        <v>0</v>
      </c>
      <c r="R157" s="16">
        <v>0</v>
      </c>
      <c r="S157" s="16">
        <v>0</v>
      </c>
      <c r="T157" s="30"/>
      <c r="U157" s="30"/>
      <c r="V157" s="16">
        <v>0</v>
      </c>
      <c r="W157" s="16">
        <v>0</v>
      </c>
      <c r="X157" s="16">
        <v>0</v>
      </c>
      <c r="Y157" s="16">
        <v>0</v>
      </c>
      <c r="Z157" s="16">
        <v>0</v>
      </c>
      <c r="AA157" s="16">
        <v>0</v>
      </c>
      <c r="AB157" s="16">
        <v>0</v>
      </c>
      <c r="AC157" s="16">
        <v>0</v>
      </c>
      <c r="AD157" s="16">
        <v>0</v>
      </c>
      <c r="AE157" s="16">
        <v>0</v>
      </c>
      <c r="AF157" s="65">
        <v>0</v>
      </c>
      <c r="AG157" s="68">
        <v>0</v>
      </c>
      <c r="AH157" s="67">
        <v>0</v>
      </c>
    </row>
    <row r="158" spans="1:34" s="10" customFormat="1" ht="15" x14ac:dyDescent="0.25">
      <c r="A158" s="62">
        <v>320</v>
      </c>
      <c r="B158" s="63" t="s">
        <v>177</v>
      </c>
      <c r="C158" s="64"/>
      <c r="D158"/>
      <c r="E158"/>
      <c r="F158"/>
      <c r="G158" s="64"/>
      <c r="H158" s="16">
        <v>789311</v>
      </c>
      <c r="I158" s="16"/>
      <c r="J158" s="16">
        <v>61063</v>
      </c>
      <c r="K158" s="16">
        <v>34370</v>
      </c>
      <c r="L158" s="16">
        <v>0</v>
      </c>
      <c r="M158" s="16">
        <v>-182077</v>
      </c>
      <c r="N158" s="16">
        <v>-152963</v>
      </c>
      <c r="O158" s="16">
        <v>0</v>
      </c>
      <c r="P158" s="16">
        <v>-34710</v>
      </c>
      <c r="Q158" s="16">
        <v>-274317</v>
      </c>
      <c r="R158" s="16">
        <v>844237</v>
      </c>
      <c r="S158" s="16">
        <v>569920</v>
      </c>
      <c r="T158" s="30"/>
      <c r="U158" s="30"/>
      <c r="V158" s="16">
        <v>1019490</v>
      </c>
      <c r="W158" s="16">
        <v>0</v>
      </c>
      <c r="X158" s="16">
        <v>0</v>
      </c>
      <c r="Y158" s="16">
        <v>-27036</v>
      </c>
      <c r="Z158" s="16">
        <v>0</v>
      </c>
      <c r="AA158" s="16">
        <v>0</v>
      </c>
      <c r="AB158" s="16">
        <v>992454</v>
      </c>
      <c r="AC158" s="16">
        <v>0</v>
      </c>
      <c r="AD158" s="16">
        <v>0</v>
      </c>
      <c r="AE158" s="16">
        <v>0</v>
      </c>
      <c r="AF158" s="65">
        <v>0</v>
      </c>
      <c r="AG158" s="68">
        <v>0</v>
      </c>
      <c r="AH158" s="67">
        <v>0</v>
      </c>
    </row>
    <row r="159" spans="1:34" s="10" customFormat="1" ht="15" x14ac:dyDescent="0.25">
      <c r="A159" s="62">
        <v>325</v>
      </c>
      <c r="B159" s="63" t="s">
        <v>178</v>
      </c>
      <c r="C159" s="64"/>
      <c r="D159"/>
      <c r="E159"/>
      <c r="F159"/>
      <c r="G159" s="64"/>
      <c r="H159" s="16">
        <v>0</v>
      </c>
      <c r="I159" s="16"/>
      <c r="J159" s="16">
        <v>0</v>
      </c>
      <c r="K159" s="16">
        <v>0</v>
      </c>
      <c r="L159" s="16">
        <v>0</v>
      </c>
      <c r="M159" s="16">
        <v>0</v>
      </c>
      <c r="N159" s="16">
        <v>0</v>
      </c>
      <c r="O159" s="16">
        <v>0</v>
      </c>
      <c r="P159" s="16">
        <v>0</v>
      </c>
      <c r="Q159" s="16">
        <v>0</v>
      </c>
      <c r="R159" s="16">
        <v>0</v>
      </c>
      <c r="S159" s="16">
        <v>0</v>
      </c>
      <c r="T159" s="30"/>
      <c r="U159" s="30"/>
      <c r="V159" s="16">
        <v>0</v>
      </c>
      <c r="W159" s="16">
        <v>0</v>
      </c>
      <c r="X159" s="16">
        <v>0</v>
      </c>
      <c r="Y159" s="16">
        <v>0</v>
      </c>
      <c r="Z159" s="16">
        <v>0</v>
      </c>
      <c r="AA159" s="16">
        <v>0</v>
      </c>
      <c r="AB159" s="16">
        <v>0</v>
      </c>
      <c r="AC159" s="16">
        <v>0</v>
      </c>
      <c r="AD159" s="16">
        <v>0</v>
      </c>
      <c r="AE159" s="16">
        <v>0</v>
      </c>
      <c r="AF159" s="65">
        <v>0</v>
      </c>
      <c r="AG159" s="68">
        <v>0</v>
      </c>
      <c r="AH159" s="67">
        <v>0</v>
      </c>
    </row>
    <row r="160" spans="1:34" s="10" customFormat="1" ht="15" x14ac:dyDescent="0.25">
      <c r="A160" s="62">
        <v>326</v>
      </c>
      <c r="B160" s="63" t="s">
        <v>179</v>
      </c>
      <c r="C160" s="64"/>
      <c r="D160"/>
      <c r="E160"/>
      <c r="F160"/>
      <c r="G160" s="64"/>
      <c r="H160" s="16">
        <v>0</v>
      </c>
      <c r="I160" s="16"/>
      <c r="J160" s="16">
        <v>0</v>
      </c>
      <c r="K160" s="16">
        <v>0</v>
      </c>
      <c r="L160" s="16">
        <v>0</v>
      </c>
      <c r="M160" s="16">
        <v>0</v>
      </c>
      <c r="N160" s="16">
        <v>0</v>
      </c>
      <c r="O160" s="16">
        <v>0</v>
      </c>
      <c r="P160" s="16">
        <v>0</v>
      </c>
      <c r="Q160" s="16">
        <v>0</v>
      </c>
      <c r="R160" s="16">
        <v>0</v>
      </c>
      <c r="S160" s="16">
        <v>0</v>
      </c>
      <c r="T160" s="30"/>
      <c r="U160" s="30"/>
      <c r="V160" s="16">
        <v>0</v>
      </c>
      <c r="W160" s="16">
        <v>0</v>
      </c>
      <c r="X160" s="16">
        <v>0</v>
      </c>
      <c r="Y160" s="16">
        <v>0</v>
      </c>
      <c r="Z160" s="16">
        <v>0</v>
      </c>
      <c r="AA160" s="16">
        <v>0</v>
      </c>
      <c r="AB160" s="16">
        <v>0</v>
      </c>
      <c r="AC160" s="16">
        <v>0</v>
      </c>
      <c r="AD160" s="16">
        <v>0</v>
      </c>
      <c r="AE160" s="16">
        <v>0</v>
      </c>
      <c r="AF160" s="65">
        <v>0</v>
      </c>
      <c r="AG160" s="68">
        <v>0</v>
      </c>
      <c r="AH160" s="67">
        <v>0</v>
      </c>
    </row>
    <row r="161" spans="1:34" s="10" customFormat="1" ht="15" x14ac:dyDescent="0.25">
      <c r="A161" s="62">
        <v>330</v>
      </c>
      <c r="B161" s="63" t="s">
        <v>180</v>
      </c>
      <c r="C161" s="64"/>
      <c r="D161"/>
      <c r="E161"/>
      <c r="F161"/>
      <c r="G161" s="64"/>
      <c r="H161" s="16">
        <v>3106</v>
      </c>
      <c r="I161" s="16"/>
      <c r="J161" s="16">
        <v>504</v>
      </c>
      <c r="K161" s="16">
        <v>284</v>
      </c>
      <c r="L161" s="16">
        <v>0</v>
      </c>
      <c r="M161" s="16">
        <v>-1503</v>
      </c>
      <c r="N161" s="16">
        <v>-1263</v>
      </c>
      <c r="O161" s="16">
        <v>0</v>
      </c>
      <c r="P161" s="16">
        <v>-287</v>
      </c>
      <c r="Q161" s="16">
        <v>-2265</v>
      </c>
      <c r="R161" s="16">
        <v>6969</v>
      </c>
      <c r="S161" s="16">
        <v>4704</v>
      </c>
      <c r="T161" s="30"/>
      <c r="U161" s="30"/>
      <c r="V161" s="16">
        <v>4012</v>
      </c>
      <c r="W161" s="16">
        <v>0</v>
      </c>
      <c r="X161" s="16">
        <v>0</v>
      </c>
      <c r="Y161" s="16">
        <v>-106</v>
      </c>
      <c r="Z161" s="16">
        <v>0</v>
      </c>
      <c r="AA161" s="16">
        <v>0</v>
      </c>
      <c r="AB161" s="16">
        <v>3906</v>
      </c>
      <c r="AC161" s="16">
        <v>0</v>
      </c>
      <c r="AD161" s="16">
        <v>0</v>
      </c>
      <c r="AE161" s="16">
        <v>0</v>
      </c>
      <c r="AF161" s="65">
        <v>0</v>
      </c>
      <c r="AG161" s="68">
        <v>0</v>
      </c>
      <c r="AH161" s="67">
        <v>0</v>
      </c>
    </row>
    <row r="162" spans="1:34" s="10" customFormat="1" ht="15" x14ac:dyDescent="0.25">
      <c r="A162" s="62">
        <v>350</v>
      </c>
      <c r="B162" s="63" t="s">
        <v>181</v>
      </c>
      <c r="C162" s="64"/>
      <c r="D162"/>
      <c r="E162"/>
      <c r="F162"/>
      <c r="G162" s="64"/>
      <c r="H162" s="16">
        <v>319904</v>
      </c>
      <c r="I162" s="16"/>
      <c r="J162" s="16">
        <v>25631</v>
      </c>
      <c r="K162" s="16">
        <v>14427</v>
      </c>
      <c r="L162" s="16">
        <v>0</v>
      </c>
      <c r="M162" s="16">
        <v>-76426</v>
      </c>
      <c r="N162" s="16">
        <v>-64206</v>
      </c>
      <c r="O162" s="16">
        <v>0</v>
      </c>
      <c r="P162" s="16">
        <v>-14570</v>
      </c>
      <c r="Q162" s="16">
        <v>-115144</v>
      </c>
      <c r="R162" s="16">
        <v>354369</v>
      </c>
      <c r="S162" s="16">
        <v>239225</v>
      </c>
      <c r="T162" s="30"/>
      <c r="U162" s="30"/>
      <c r="V162" s="16">
        <v>413191</v>
      </c>
      <c r="W162" s="16">
        <v>0</v>
      </c>
      <c r="X162" s="16">
        <v>0</v>
      </c>
      <c r="Y162" s="16">
        <v>-10957</v>
      </c>
      <c r="Z162" s="16">
        <v>0</v>
      </c>
      <c r="AA162" s="16">
        <v>0</v>
      </c>
      <c r="AB162" s="16">
        <v>402234</v>
      </c>
      <c r="AC162" s="16">
        <v>0</v>
      </c>
      <c r="AD162" s="16">
        <v>0</v>
      </c>
      <c r="AE162" s="16">
        <v>0</v>
      </c>
      <c r="AF162" s="65">
        <v>0</v>
      </c>
      <c r="AG162" s="68">
        <v>0</v>
      </c>
      <c r="AH162" s="67">
        <v>0</v>
      </c>
    </row>
    <row r="163" spans="1:34" s="10" customFormat="1" ht="15" x14ac:dyDescent="0.25">
      <c r="A163" s="62">
        <v>360</v>
      </c>
      <c r="B163" s="63" t="s">
        <v>182</v>
      </c>
      <c r="C163" s="64"/>
      <c r="D163"/>
      <c r="E163"/>
      <c r="F163"/>
      <c r="G163" s="64"/>
      <c r="H163" s="16">
        <v>303056</v>
      </c>
      <c r="I163" s="16"/>
      <c r="J163" s="16">
        <v>19211</v>
      </c>
      <c r="K163" s="16">
        <v>10813</v>
      </c>
      <c r="L163" s="16">
        <v>0</v>
      </c>
      <c r="M163" s="16">
        <v>-57280</v>
      </c>
      <c r="N163" s="16">
        <v>-48123</v>
      </c>
      <c r="O163" s="16">
        <v>0</v>
      </c>
      <c r="P163" s="16">
        <v>-10920</v>
      </c>
      <c r="Q163" s="16">
        <v>-86299</v>
      </c>
      <c r="R163" s="16">
        <v>265600</v>
      </c>
      <c r="S163" s="16">
        <v>179301</v>
      </c>
      <c r="T163" s="30"/>
      <c r="U163" s="30"/>
      <c r="V163" s="16">
        <v>391432</v>
      </c>
      <c r="W163" s="16">
        <v>0</v>
      </c>
      <c r="X163" s="16">
        <v>0</v>
      </c>
      <c r="Y163" s="16">
        <v>-10380</v>
      </c>
      <c r="Z163" s="16">
        <v>0</v>
      </c>
      <c r="AA163" s="16">
        <v>0</v>
      </c>
      <c r="AB163" s="16">
        <v>381052</v>
      </c>
      <c r="AC163" s="16">
        <v>0</v>
      </c>
      <c r="AD163" s="16">
        <v>0</v>
      </c>
      <c r="AE163" s="16">
        <v>0</v>
      </c>
      <c r="AF163" s="65">
        <v>0</v>
      </c>
      <c r="AG163" s="68">
        <v>0</v>
      </c>
      <c r="AH163" s="67">
        <v>0</v>
      </c>
    </row>
    <row r="164" spans="1:34" s="10" customFormat="1" ht="15" x14ac:dyDescent="0.25">
      <c r="A164" s="62">
        <v>400</v>
      </c>
      <c r="B164" s="63" t="s">
        <v>183</v>
      </c>
      <c r="C164" s="64"/>
      <c r="D164"/>
      <c r="E164"/>
      <c r="F164"/>
      <c r="G164" s="64"/>
      <c r="H164" s="16">
        <v>59630</v>
      </c>
      <c r="I164" s="16"/>
      <c r="J164" s="16">
        <v>6279</v>
      </c>
      <c r="K164" s="16">
        <v>3534</v>
      </c>
      <c r="L164" s="16">
        <v>0</v>
      </c>
      <c r="M164" s="16">
        <v>-18721</v>
      </c>
      <c r="N164" s="16">
        <v>-15728</v>
      </c>
      <c r="O164" s="16">
        <v>0</v>
      </c>
      <c r="P164" s="16">
        <v>-3569</v>
      </c>
      <c r="Q164" s="16">
        <v>-28205</v>
      </c>
      <c r="R164" s="16">
        <v>86806</v>
      </c>
      <c r="S164" s="16">
        <v>58601</v>
      </c>
      <c r="T164" s="30"/>
      <c r="U164" s="30"/>
      <c r="V164" s="16">
        <v>77020</v>
      </c>
      <c r="W164" s="16">
        <v>0</v>
      </c>
      <c r="X164" s="16">
        <v>0</v>
      </c>
      <c r="Y164" s="16">
        <v>-2042</v>
      </c>
      <c r="Z164" s="16">
        <v>0</v>
      </c>
      <c r="AA164" s="16">
        <v>0</v>
      </c>
      <c r="AB164" s="16">
        <v>74978</v>
      </c>
      <c r="AC164" s="16">
        <v>0</v>
      </c>
      <c r="AD164" s="16">
        <v>0</v>
      </c>
      <c r="AE164" s="16">
        <v>0</v>
      </c>
      <c r="AF164" s="65">
        <v>0</v>
      </c>
      <c r="AG164" s="68">
        <v>0</v>
      </c>
      <c r="AH164" s="67">
        <v>0</v>
      </c>
    </row>
    <row r="165" spans="1:34" s="10" customFormat="1" ht="15" x14ac:dyDescent="0.25">
      <c r="A165" s="62">
        <v>402</v>
      </c>
      <c r="B165" s="63" t="s">
        <v>184</v>
      </c>
      <c r="C165" s="64"/>
      <c r="D165"/>
      <c r="E165"/>
      <c r="F165"/>
      <c r="G165" s="64"/>
      <c r="H165" s="16">
        <v>1708568</v>
      </c>
      <c r="I165" s="16"/>
      <c r="J165" s="16">
        <v>125691</v>
      </c>
      <c r="K165" s="16">
        <v>70746</v>
      </c>
      <c r="L165" s="16">
        <v>0</v>
      </c>
      <c r="M165" s="16">
        <v>-374780</v>
      </c>
      <c r="N165" s="16">
        <v>-314856</v>
      </c>
      <c r="O165" s="16">
        <v>0</v>
      </c>
      <c r="P165" s="16">
        <v>-71447</v>
      </c>
      <c r="Q165" s="16">
        <v>-564646</v>
      </c>
      <c r="R165" s="16">
        <v>1737766</v>
      </c>
      <c r="S165" s="16">
        <v>1173120</v>
      </c>
      <c r="T165" s="30"/>
      <c r="U165" s="30"/>
      <c r="V165" s="16">
        <v>2206817</v>
      </c>
      <c r="W165" s="16">
        <v>0</v>
      </c>
      <c r="X165" s="16">
        <v>0</v>
      </c>
      <c r="Y165" s="16">
        <v>-58522</v>
      </c>
      <c r="Z165" s="16">
        <v>0</v>
      </c>
      <c r="AA165" s="16">
        <v>0</v>
      </c>
      <c r="AB165" s="16">
        <v>2148295</v>
      </c>
      <c r="AC165" s="16">
        <v>0</v>
      </c>
      <c r="AD165" s="16">
        <v>0</v>
      </c>
      <c r="AE165" s="16">
        <v>0</v>
      </c>
      <c r="AF165" s="65">
        <v>0</v>
      </c>
      <c r="AG165" s="68">
        <v>0</v>
      </c>
      <c r="AH165" s="67">
        <v>0</v>
      </c>
    </row>
    <row r="166" spans="1:34" s="10" customFormat="1" ht="15" x14ac:dyDescent="0.25">
      <c r="A166" s="62">
        <v>403</v>
      </c>
      <c r="B166" s="63" t="s">
        <v>185</v>
      </c>
      <c r="C166" s="64"/>
      <c r="D166"/>
      <c r="E166"/>
      <c r="F166"/>
      <c r="G166" s="64"/>
      <c r="H166" s="16">
        <v>5391645</v>
      </c>
      <c r="I166" s="16"/>
      <c r="J166" s="16">
        <v>387336</v>
      </c>
      <c r="K166" s="16">
        <v>218015</v>
      </c>
      <c r="L166" s="16">
        <v>0</v>
      </c>
      <c r="M166" s="16">
        <v>-1154948</v>
      </c>
      <c r="N166" s="16">
        <v>-970273</v>
      </c>
      <c r="O166" s="16">
        <v>0</v>
      </c>
      <c r="P166" s="16">
        <v>-220173</v>
      </c>
      <c r="Q166" s="16">
        <v>-1740043</v>
      </c>
      <c r="R166" s="16">
        <v>5355172</v>
      </c>
      <c r="S166" s="16">
        <v>3615129</v>
      </c>
      <c r="T166" s="30"/>
      <c r="U166" s="30"/>
      <c r="V166" s="16">
        <v>6963952</v>
      </c>
      <c r="W166" s="16">
        <v>0</v>
      </c>
      <c r="X166" s="16">
        <v>0</v>
      </c>
      <c r="Y166" s="16">
        <v>-184677</v>
      </c>
      <c r="Z166" s="16">
        <v>0</v>
      </c>
      <c r="AA166" s="16">
        <v>0</v>
      </c>
      <c r="AB166" s="16">
        <v>6779275</v>
      </c>
      <c r="AC166" s="16">
        <v>0</v>
      </c>
      <c r="AD166" s="16">
        <v>0</v>
      </c>
      <c r="AE166" s="16">
        <v>0</v>
      </c>
      <c r="AF166" s="65">
        <v>0</v>
      </c>
      <c r="AG166" s="68">
        <v>0</v>
      </c>
      <c r="AH166" s="67">
        <v>0</v>
      </c>
    </row>
    <row r="167" spans="1:34" s="10" customFormat="1" ht="15" x14ac:dyDescent="0.25">
      <c r="A167" s="62">
        <v>405</v>
      </c>
      <c r="B167" s="63" t="s">
        <v>186</v>
      </c>
      <c r="C167" s="64"/>
      <c r="D167"/>
      <c r="E167"/>
      <c r="F167"/>
      <c r="G167" s="64"/>
      <c r="H167" s="16">
        <v>30644</v>
      </c>
      <c r="I167" s="16"/>
      <c r="J167" s="16">
        <v>2224</v>
      </c>
      <c r="K167" s="16">
        <v>1252</v>
      </c>
      <c r="L167" s="16">
        <v>0</v>
      </c>
      <c r="M167" s="16">
        <v>-6630</v>
      </c>
      <c r="N167" s="16">
        <v>-5571</v>
      </c>
      <c r="O167" s="16">
        <v>0</v>
      </c>
      <c r="P167" s="16">
        <v>-1264</v>
      </c>
      <c r="Q167" s="16">
        <v>-9989</v>
      </c>
      <c r="R167" s="16">
        <v>30748</v>
      </c>
      <c r="S167" s="16">
        <v>20759</v>
      </c>
      <c r="T167" s="30"/>
      <c r="U167" s="30"/>
      <c r="V167" s="16">
        <v>39582</v>
      </c>
      <c r="W167" s="16">
        <v>0</v>
      </c>
      <c r="X167" s="16">
        <v>0</v>
      </c>
      <c r="Y167" s="16">
        <v>-1050</v>
      </c>
      <c r="Z167" s="16">
        <v>0</v>
      </c>
      <c r="AA167" s="16">
        <v>0</v>
      </c>
      <c r="AB167" s="16">
        <v>38532</v>
      </c>
      <c r="AC167" s="16">
        <v>0</v>
      </c>
      <c r="AD167" s="16">
        <v>0</v>
      </c>
      <c r="AE167" s="16">
        <v>0</v>
      </c>
      <c r="AF167" s="65">
        <v>0</v>
      </c>
      <c r="AG167" s="68">
        <v>0</v>
      </c>
      <c r="AH167" s="67">
        <v>0</v>
      </c>
    </row>
    <row r="168" spans="1:34" s="10" customFormat="1" ht="15" x14ac:dyDescent="0.25">
      <c r="A168" s="62">
        <v>407</v>
      </c>
      <c r="B168" s="63" t="s">
        <v>187</v>
      </c>
      <c r="C168" s="64"/>
      <c r="D168"/>
      <c r="E168"/>
      <c r="F168"/>
      <c r="G168" s="64"/>
      <c r="H168" s="16">
        <v>33398</v>
      </c>
      <c r="I168" s="16"/>
      <c r="J168" s="16">
        <v>1322</v>
      </c>
      <c r="K168" s="16">
        <v>744</v>
      </c>
      <c r="L168" s="16">
        <v>0</v>
      </c>
      <c r="M168" s="16">
        <v>-3942</v>
      </c>
      <c r="N168" s="16">
        <v>-3312</v>
      </c>
      <c r="O168" s="16">
        <v>0</v>
      </c>
      <c r="P168" s="16">
        <v>-752</v>
      </c>
      <c r="Q168" s="16">
        <v>-5940</v>
      </c>
      <c r="R168" s="16">
        <v>18280</v>
      </c>
      <c r="S168" s="16">
        <v>12340</v>
      </c>
      <c r="T168" s="30"/>
      <c r="U168" s="30"/>
      <c r="V168" s="16">
        <v>43138</v>
      </c>
      <c r="W168" s="16">
        <v>0</v>
      </c>
      <c r="X168" s="16">
        <v>0</v>
      </c>
      <c r="Y168" s="16">
        <v>-1144</v>
      </c>
      <c r="Z168" s="16">
        <v>0</v>
      </c>
      <c r="AA168" s="16">
        <v>0</v>
      </c>
      <c r="AB168" s="16">
        <v>41994</v>
      </c>
      <c r="AC168" s="16">
        <v>0</v>
      </c>
      <c r="AD168" s="16">
        <v>0</v>
      </c>
      <c r="AE168" s="16">
        <v>0</v>
      </c>
      <c r="AF168" s="65">
        <v>0</v>
      </c>
      <c r="AG168" s="68">
        <v>0</v>
      </c>
      <c r="AH168" s="67">
        <v>0</v>
      </c>
    </row>
    <row r="169" spans="1:34" s="10" customFormat="1" ht="15" x14ac:dyDescent="0.25">
      <c r="A169" s="62">
        <v>408</v>
      </c>
      <c r="B169" s="63" t="s">
        <v>188</v>
      </c>
      <c r="C169" s="64"/>
      <c r="D169"/>
      <c r="E169"/>
      <c r="F169"/>
      <c r="G169" s="64"/>
      <c r="H169" s="16">
        <v>0</v>
      </c>
      <c r="I169" s="16"/>
      <c r="J169" s="16">
        <v>0</v>
      </c>
      <c r="K169" s="16">
        <v>0</v>
      </c>
      <c r="L169" s="16">
        <v>0</v>
      </c>
      <c r="M169" s="16">
        <v>0</v>
      </c>
      <c r="N169" s="16">
        <v>0</v>
      </c>
      <c r="O169" s="16">
        <v>0</v>
      </c>
      <c r="P169" s="16">
        <v>0</v>
      </c>
      <c r="Q169" s="16">
        <v>0</v>
      </c>
      <c r="R169" s="16">
        <v>0</v>
      </c>
      <c r="S169" s="16">
        <v>0</v>
      </c>
      <c r="T169" s="30"/>
      <c r="U169" s="30"/>
      <c r="V169" s="16">
        <v>0</v>
      </c>
      <c r="W169" s="16">
        <v>0</v>
      </c>
      <c r="X169" s="16">
        <v>0</v>
      </c>
      <c r="Y169" s="16">
        <v>0</v>
      </c>
      <c r="Z169" s="16">
        <v>0</v>
      </c>
      <c r="AA169" s="16">
        <v>0</v>
      </c>
      <c r="AB169" s="16">
        <v>0</v>
      </c>
      <c r="AC169" s="16">
        <v>0</v>
      </c>
      <c r="AD169" s="16">
        <v>0</v>
      </c>
      <c r="AE169" s="16">
        <v>0</v>
      </c>
      <c r="AF169" s="65">
        <v>0</v>
      </c>
      <c r="AG169" s="68">
        <v>0</v>
      </c>
      <c r="AH169" s="67">
        <v>0</v>
      </c>
    </row>
    <row r="170" spans="1:34" s="10" customFormat="1" ht="15" x14ac:dyDescent="0.25">
      <c r="A170" s="62">
        <v>409</v>
      </c>
      <c r="B170" s="63" t="s">
        <v>189</v>
      </c>
      <c r="C170" s="64"/>
      <c r="D170"/>
      <c r="E170"/>
      <c r="F170"/>
      <c r="G170" s="64"/>
      <c r="H170" s="16">
        <v>2246729</v>
      </c>
      <c r="I170" s="16"/>
      <c r="J170" s="16">
        <v>155095</v>
      </c>
      <c r="K170" s="16">
        <v>87296</v>
      </c>
      <c r="L170" s="16">
        <v>0</v>
      </c>
      <c r="M170" s="16">
        <v>-462456</v>
      </c>
      <c r="N170" s="16">
        <v>-388511</v>
      </c>
      <c r="O170" s="16">
        <v>0</v>
      </c>
      <c r="P170" s="16">
        <v>-88160</v>
      </c>
      <c r="Q170" s="16">
        <v>-696736</v>
      </c>
      <c r="R170" s="16">
        <v>2144288</v>
      </c>
      <c r="S170" s="16">
        <v>1447552</v>
      </c>
      <c r="T170" s="30"/>
      <c r="U170" s="30"/>
      <c r="V170" s="16">
        <v>2901918</v>
      </c>
      <c r="W170" s="16">
        <v>0</v>
      </c>
      <c r="X170" s="16">
        <v>0</v>
      </c>
      <c r="Y170" s="16">
        <v>-76956</v>
      </c>
      <c r="Z170" s="16">
        <v>0</v>
      </c>
      <c r="AA170" s="16">
        <v>0</v>
      </c>
      <c r="AB170" s="16">
        <v>2824962</v>
      </c>
      <c r="AC170" s="16">
        <v>0</v>
      </c>
      <c r="AD170" s="16">
        <v>0</v>
      </c>
      <c r="AE170" s="16">
        <v>0</v>
      </c>
      <c r="AF170" s="65">
        <v>0</v>
      </c>
      <c r="AG170" s="68">
        <v>0</v>
      </c>
      <c r="AH170" s="67">
        <v>0</v>
      </c>
    </row>
    <row r="171" spans="1:34" s="10" customFormat="1" ht="15" x14ac:dyDescent="0.25">
      <c r="A171" s="62">
        <v>411</v>
      </c>
      <c r="B171" s="63" t="s">
        <v>190</v>
      </c>
      <c r="C171" s="64"/>
      <c r="D171"/>
      <c r="E171"/>
      <c r="F171"/>
      <c r="G171" s="64"/>
      <c r="H171" s="16">
        <v>2864541</v>
      </c>
      <c r="I171" s="16"/>
      <c r="J171" s="16">
        <v>209606</v>
      </c>
      <c r="K171" s="16">
        <v>117978</v>
      </c>
      <c r="L171" s="16">
        <v>0</v>
      </c>
      <c r="M171" s="16">
        <v>-624996</v>
      </c>
      <c r="N171" s="16">
        <v>-525061</v>
      </c>
      <c r="O171" s="16">
        <v>0</v>
      </c>
      <c r="P171" s="16">
        <v>-119146</v>
      </c>
      <c r="Q171" s="16">
        <v>-941619</v>
      </c>
      <c r="R171" s="16">
        <v>2897938</v>
      </c>
      <c r="S171" s="16">
        <v>1956319</v>
      </c>
      <c r="T171" s="30"/>
      <c r="U171" s="30"/>
      <c r="V171" s="16">
        <v>3699896</v>
      </c>
      <c r="W171" s="16">
        <v>0</v>
      </c>
      <c r="X171" s="16">
        <v>0</v>
      </c>
      <c r="Y171" s="16">
        <v>-98117</v>
      </c>
      <c r="Z171" s="16">
        <v>0</v>
      </c>
      <c r="AA171" s="16">
        <v>0</v>
      </c>
      <c r="AB171" s="16">
        <v>3601779</v>
      </c>
      <c r="AC171" s="16">
        <v>0</v>
      </c>
      <c r="AD171" s="16">
        <v>0</v>
      </c>
      <c r="AE171" s="16">
        <v>0</v>
      </c>
      <c r="AF171" s="65">
        <v>0</v>
      </c>
      <c r="AG171" s="68">
        <v>0</v>
      </c>
      <c r="AH171" s="67">
        <v>0</v>
      </c>
    </row>
    <row r="172" spans="1:34" s="10" customFormat="1" ht="15" x14ac:dyDescent="0.25">
      <c r="A172" s="62">
        <v>413</v>
      </c>
      <c r="B172" s="63" t="s">
        <v>191</v>
      </c>
      <c r="C172" s="64"/>
      <c r="D172"/>
      <c r="E172"/>
      <c r="F172"/>
      <c r="G172" s="64"/>
      <c r="H172" s="16">
        <v>101397</v>
      </c>
      <c r="I172" s="16"/>
      <c r="J172" s="16">
        <v>6567</v>
      </c>
      <c r="K172" s="16">
        <v>3696</v>
      </c>
      <c r="L172" s="16">
        <v>0</v>
      </c>
      <c r="M172" s="16">
        <v>-19581</v>
      </c>
      <c r="N172" s="16">
        <v>-16451</v>
      </c>
      <c r="O172" s="16">
        <v>0</v>
      </c>
      <c r="P172" s="16">
        <v>-3733</v>
      </c>
      <c r="Q172" s="16">
        <v>-29502</v>
      </c>
      <c r="R172" s="16">
        <v>90797</v>
      </c>
      <c r="S172" s="16">
        <v>61295</v>
      </c>
      <c r="T172" s="30"/>
      <c r="U172" s="30"/>
      <c r="V172" s="16">
        <v>130964</v>
      </c>
      <c r="W172" s="16">
        <v>0</v>
      </c>
      <c r="X172" s="16">
        <v>0</v>
      </c>
      <c r="Y172" s="16">
        <v>-3473</v>
      </c>
      <c r="Z172" s="16">
        <v>0</v>
      </c>
      <c r="AA172" s="16">
        <v>0</v>
      </c>
      <c r="AB172" s="16">
        <v>127491</v>
      </c>
      <c r="AC172" s="16">
        <v>0</v>
      </c>
      <c r="AD172" s="16">
        <v>0</v>
      </c>
      <c r="AE172" s="16">
        <v>0</v>
      </c>
      <c r="AF172" s="65">
        <v>0</v>
      </c>
      <c r="AG172" s="68">
        <v>0</v>
      </c>
      <c r="AH172" s="67">
        <v>0</v>
      </c>
    </row>
    <row r="173" spans="1:34" s="10" customFormat="1" ht="15" x14ac:dyDescent="0.25">
      <c r="A173" s="62">
        <v>417</v>
      </c>
      <c r="B173" s="63" t="s">
        <v>192</v>
      </c>
      <c r="C173" s="64"/>
      <c r="D173"/>
      <c r="E173"/>
      <c r="F173"/>
      <c r="G173" s="64"/>
      <c r="H173" s="16">
        <v>48133</v>
      </c>
      <c r="I173" s="16"/>
      <c r="J173" s="16">
        <v>2908</v>
      </c>
      <c r="K173" s="16">
        <v>1637</v>
      </c>
      <c r="L173" s="16">
        <v>0</v>
      </c>
      <c r="M173" s="16">
        <v>-8672</v>
      </c>
      <c r="N173" s="16">
        <v>-7285</v>
      </c>
      <c r="O173" s="16">
        <v>0</v>
      </c>
      <c r="P173" s="16">
        <v>-1653</v>
      </c>
      <c r="Q173" s="16">
        <v>-13065</v>
      </c>
      <c r="R173" s="16">
        <v>40208</v>
      </c>
      <c r="S173" s="16">
        <v>27143</v>
      </c>
      <c r="T173" s="30"/>
      <c r="U173" s="30"/>
      <c r="V173" s="16">
        <v>62170</v>
      </c>
      <c r="W173" s="16">
        <v>0</v>
      </c>
      <c r="X173" s="16">
        <v>0</v>
      </c>
      <c r="Y173" s="16">
        <v>-1649</v>
      </c>
      <c r="Z173" s="16">
        <v>0</v>
      </c>
      <c r="AA173" s="16">
        <v>0</v>
      </c>
      <c r="AB173" s="16">
        <v>60521</v>
      </c>
      <c r="AC173" s="16">
        <v>0</v>
      </c>
      <c r="AD173" s="16">
        <v>0</v>
      </c>
      <c r="AE173" s="16">
        <v>0</v>
      </c>
      <c r="AF173" s="65">
        <v>0</v>
      </c>
      <c r="AG173" s="68">
        <v>0</v>
      </c>
      <c r="AH173" s="67">
        <v>0</v>
      </c>
    </row>
    <row r="174" spans="1:34" s="10" customFormat="1" ht="15" x14ac:dyDescent="0.25">
      <c r="A174" s="62">
        <v>423</v>
      </c>
      <c r="B174" s="63" t="s">
        <v>193</v>
      </c>
      <c r="C174" s="64"/>
      <c r="D174"/>
      <c r="E174"/>
      <c r="F174"/>
      <c r="G174" s="64"/>
      <c r="H174" s="16">
        <v>412977</v>
      </c>
      <c r="I174" s="16"/>
      <c r="J174" s="16">
        <v>31178</v>
      </c>
      <c r="K174" s="16">
        <v>17549</v>
      </c>
      <c r="L174" s="16">
        <v>0</v>
      </c>
      <c r="M174" s="16">
        <v>-92967</v>
      </c>
      <c r="N174" s="16">
        <v>-78100</v>
      </c>
      <c r="O174" s="16">
        <v>0</v>
      </c>
      <c r="P174" s="16">
        <v>-17722</v>
      </c>
      <c r="Q174" s="16">
        <v>-140062</v>
      </c>
      <c r="R174" s="16">
        <v>431055</v>
      </c>
      <c r="S174" s="16">
        <v>290993</v>
      </c>
      <c r="T174" s="30"/>
      <c r="U174" s="30"/>
      <c r="V174" s="16">
        <v>533412</v>
      </c>
      <c r="W174" s="16">
        <v>0</v>
      </c>
      <c r="X174" s="16">
        <v>0</v>
      </c>
      <c r="Y174" s="16">
        <v>-14146</v>
      </c>
      <c r="Z174" s="16">
        <v>0</v>
      </c>
      <c r="AA174" s="16">
        <v>0</v>
      </c>
      <c r="AB174" s="16">
        <v>519266</v>
      </c>
      <c r="AC174" s="16">
        <v>0</v>
      </c>
      <c r="AD174" s="16">
        <v>0</v>
      </c>
      <c r="AE174" s="16">
        <v>0</v>
      </c>
      <c r="AF174" s="65">
        <v>0</v>
      </c>
      <c r="AG174" s="68">
        <v>0</v>
      </c>
      <c r="AH174" s="67">
        <v>0</v>
      </c>
    </row>
    <row r="175" spans="1:34" s="10" customFormat="1" ht="15" x14ac:dyDescent="0.25">
      <c r="A175" s="62">
        <v>425</v>
      </c>
      <c r="B175" s="63" t="s">
        <v>194</v>
      </c>
      <c r="C175" s="64"/>
      <c r="D175"/>
      <c r="E175"/>
      <c r="F175"/>
      <c r="G175" s="64"/>
      <c r="H175" s="16">
        <v>1419564</v>
      </c>
      <c r="I175" s="16"/>
      <c r="J175" s="16">
        <v>108872</v>
      </c>
      <c r="K175" s="16">
        <v>61280</v>
      </c>
      <c r="L175" s="16">
        <v>0</v>
      </c>
      <c r="M175" s="16">
        <v>-324630</v>
      </c>
      <c r="N175" s="16">
        <v>-272724</v>
      </c>
      <c r="O175" s="16">
        <v>0</v>
      </c>
      <c r="P175" s="16">
        <v>-61886</v>
      </c>
      <c r="Q175" s="16">
        <v>-489088</v>
      </c>
      <c r="R175" s="16">
        <v>1505228</v>
      </c>
      <c r="S175" s="16">
        <v>1016140</v>
      </c>
      <c r="T175" s="30"/>
      <c r="U175" s="30"/>
      <c r="V175" s="16">
        <v>1833534</v>
      </c>
      <c r="W175" s="16">
        <v>0</v>
      </c>
      <c r="X175" s="16">
        <v>0</v>
      </c>
      <c r="Y175" s="16">
        <v>-48623</v>
      </c>
      <c r="Z175" s="16">
        <v>0</v>
      </c>
      <c r="AA175" s="16">
        <v>0</v>
      </c>
      <c r="AB175" s="16">
        <v>1784911</v>
      </c>
      <c r="AC175" s="16">
        <v>0</v>
      </c>
      <c r="AD175" s="16">
        <v>0</v>
      </c>
      <c r="AE175" s="16">
        <v>0</v>
      </c>
      <c r="AF175" s="65">
        <v>0</v>
      </c>
      <c r="AG175" s="68">
        <v>0</v>
      </c>
      <c r="AH175" s="67">
        <v>0</v>
      </c>
    </row>
    <row r="176" spans="1:34" s="10" customFormat="1" ht="15" x14ac:dyDescent="0.25">
      <c r="A176" s="62">
        <v>440</v>
      </c>
      <c r="B176" s="63" t="s">
        <v>195</v>
      </c>
      <c r="C176" s="64"/>
      <c r="D176"/>
      <c r="E176"/>
      <c r="F176"/>
      <c r="G176" s="64"/>
      <c r="H176" s="16">
        <v>9043226</v>
      </c>
      <c r="I176" s="16"/>
      <c r="J176" s="16">
        <v>648117</v>
      </c>
      <c r="K176" s="16">
        <v>364798</v>
      </c>
      <c r="L176" s="16">
        <v>0</v>
      </c>
      <c r="M176" s="16">
        <v>-1932535</v>
      </c>
      <c r="N176" s="16">
        <v>-1623528</v>
      </c>
      <c r="O176" s="16">
        <v>0</v>
      </c>
      <c r="P176" s="16">
        <v>-368408</v>
      </c>
      <c r="Q176" s="16">
        <v>-2911556</v>
      </c>
      <c r="R176" s="16">
        <v>8960640</v>
      </c>
      <c r="S176" s="16">
        <v>6049084</v>
      </c>
      <c r="T176" s="30"/>
      <c r="U176" s="30"/>
      <c r="V176" s="16">
        <v>11680403</v>
      </c>
      <c r="W176" s="16">
        <v>0</v>
      </c>
      <c r="X176" s="16">
        <v>0</v>
      </c>
      <c r="Y176" s="16">
        <v>-309752</v>
      </c>
      <c r="Z176" s="16">
        <v>0</v>
      </c>
      <c r="AA176" s="16">
        <v>0</v>
      </c>
      <c r="AB176" s="16">
        <v>11370651</v>
      </c>
      <c r="AC176" s="16">
        <v>0</v>
      </c>
      <c r="AD176" s="16">
        <v>0</v>
      </c>
      <c r="AE176" s="16">
        <v>0</v>
      </c>
      <c r="AF176" s="65">
        <v>0</v>
      </c>
      <c r="AG176" s="68">
        <v>0</v>
      </c>
      <c r="AH176" s="67">
        <v>0</v>
      </c>
    </row>
    <row r="177" spans="1:34" s="10" customFormat="1" ht="15" x14ac:dyDescent="0.25">
      <c r="A177" s="62">
        <v>450</v>
      </c>
      <c r="B177" s="63" t="s">
        <v>196</v>
      </c>
      <c r="C177" s="64"/>
      <c r="D177"/>
      <c r="E177"/>
      <c r="F177"/>
      <c r="G177" s="64"/>
      <c r="H177" s="16">
        <v>0</v>
      </c>
      <c r="I177" s="16"/>
      <c r="J177" s="16">
        <v>0</v>
      </c>
      <c r="K177" s="16">
        <v>0</v>
      </c>
      <c r="L177" s="16">
        <v>0</v>
      </c>
      <c r="M177" s="16">
        <v>0</v>
      </c>
      <c r="N177" s="16">
        <v>0</v>
      </c>
      <c r="O177" s="16">
        <v>0</v>
      </c>
      <c r="P177" s="16">
        <v>0</v>
      </c>
      <c r="Q177" s="16">
        <v>0</v>
      </c>
      <c r="R177" s="16">
        <v>0</v>
      </c>
      <c r="S177" s="16">
        <v>0</v>
      </c>
      <c r="T177" s="30"/>
      <c r="U177" s="30"/>
      <c r="V177" s="16">
        <v>0</v>
      </c>
      <c r="W177" s="16">
        <v>0</v>
      </c>
      <c r="X177" s="16">
        <v>0</v>
      </c>
      <c r="Y177" s="16">
        <v>0</v>
      </c>
      <c r="Z177" s="16">
        <v>0</v>
      </c>
      <c r="AA177" s="16">
        <v>0</v>
      </c>
      <c r="AB177" s="16">
        <v>0</v>
      </c>
      <c r="AC177" s="16">
        <v>0</v>
      </c>
      <c r="AD177" s="16">
        <v>0</v>
      </c>
      <c r="AE177" s="16">
        <v>0</v>
      </c>
      <c r="AF177" s="65">
        <v>0</v>
      </c>
      <c r="AG177" s="68">
        <v>0</v>
      </c>
      <c r="AH177" s="67">
        <v>0</v>
      </c>
    </row>
    <row r="178" spans="1:34" s="10" customFormat="1" ht="15" x14ac:dyDescent="0.25">
      <c r="A178" s="62">
        <v>451</v>
      </c>
      <c r="B178" s="63" t="s">
        <v>197</v>
      </c>
      <c r="C178" s="64"/>
      <c r="D178"/>
      <c r="E178"/>
      <c r="F178"/>
      <c r="G178" s="64"/>
      <c r="H178" s="16">
        <v>0</v>
      </c>
      <c r="I178" s="16"/>
      <c r="J178" s="16">
        <v>0</v>
      </c>
      <c r="K178" s="16">
        <v>0</v>
      </c>
      <c r="L178" s="16">
        <v>0</v>
      </c>
      <c r="M178" s="16">
        <v>0</v>
      </c>
      <c r="N178" s="16">
        <v>0</v>
      </c>
      <c r="O178" s="16">
        <v>0</v>
      </c>
      <c r="P178" s="16">
        <v>0</v>
      </c>
      <c r="Q178" s="16">
        <v>0</v>
      </c>
      <c r="R178" s="16">
        <v>0</v>
      </c>
      <c r="S178" s="16">
        <v>0</v>
      </c>
      <c r="T178" s="30"/>
      <c r="U178" s="30"/>
      <c r="V178" s="16">
        <v>0</v>
      </c>
      <c r="W178" s="16">
        <v>0</v>
      </c>
      <c r="X178" s="16">
        <v>0</v>
      </c>
      <c r="Y178" s="16">
        <v>0</v>
      </c>
      <c r="Z178" s="16">
        <v>0</v>
      </c>
      <c r="AA178" s="16">
        <v>0</v>
      </c>
      <c r="AB178" s="16">
        <v>0</v>
      </c>
      <c r="AC178" s="16">
        <v>0</v>
      </c>
      <c r="AD178" s="16">
        <v>0</v>
      </c>
      <c r="AE178" s="16">
        <v>0</v>
      </c>
      <c r="AF178" s="65">
        <v>0</v>
      </c>
      <c r="AG178" s="68">
        <v>0</v>
      </c>
      <c r="AH178" s="67">
        <v>0</v>
      </c>
    </row>
    <row r="179" spans="1:34" s="10" customFormat="1" ht="15" x14ac:dyDescent="0.25">
      <c r="A179" s="62">
        <v>452</v>
      </c>
      <c r="B179" s="63" t="s">
        <v>198</v>
      </c>
      <c r="C179" s="64"/>
      <c r="D179"/>
      <c r="E179"/>
      <c r="F179"/>
      <c r="G179" s="64"/>
      <c r="H179" s="16">
        <v>0</v>
      </c>
      <c r="I179" s="16"/>
      <c r="J179" s="16">
        <v>0</v>
      </c>
      <c r="K179" s="16">
        <v>0</v>
      </c>
      <c r="L179" s="16">
        <v>0</v>
      </c>
      <c r="M179" s="16">
        <v>0</v>
      </c>
      <c r="N179" s="16">
        <v>0</v>
      </c>
      <c r="O179" s="16">
        <v>0</v>
      </c>
      <c r="P179" s="16">
        <v>0</v>
      </c>
      <c r="Q179" s="16">
        <v>0</v>
      </c>
      <c r="R179" s="16">
        <v>0</v>
      </c>
      <c r="S179" s="16">
        <v>0</v>
      </c>
      <c r="T179" s="30"/>
      <c r="U179" s="30"/>
      <c r="V179" s="16">
        <v>0</v>
      </c>
      <c r="W179" s="16">
        <v>0</v>
      </c>
      <c r="X179" s="16">
        <v>0</v>
      </c>
      <c r="Y179" s="16">
        <v>0</v>
      </c>
      <c r="Z179" s="16">
        <v>0</v>
      </c>
      <c r="AA179" s="16">
        <v>0</v>
      </c>
      <c r="AB179" s="16">
        <v>0</v>
      </c>
      <c r="AC179" s="16">
        <v>0</v>
      </c>
      <c r="AD179" s="16">
        <v>0</v>
      </c>
      <c r="AE179" s="16">
        <v>0</v>
      </c>
      <c r="AF179" s="65">
        <v>0</v>
      </c>
      <c r="AG179" s="68">
        <v>0</v>
      </c>
      <c r="AH179" s="67">
        <v>0</v>
      </c>
    </row>
    <row r="180" spans="1:34" s="10" customFormat="1" ht="15" x14ac:dyDescent="0.25">
      <c r="A180" s="62">
        <v>453</v>
      </c>
      <c r="B180" s="63" t="s">
        <v>199</v>
      </c>
      <c r="C180" s="64"/>
      <c r="D180"/>
      <c r="E180"/>
      <c r="F180"/>
      <c r="G180" s="64"/>
      <c r="H180" s="16">
        <v>0</v>
      </c>
      <c r="I180" s="16"/>
      <c r="J180" s="16">
        <v>0</v>
      </c>
      <c r="K180" s="16">
        <v>0</v>
      </c>
      <c r="L180" s="16">
        <v>0</v>
      </c>
      <c r="M180" s="16">
        <v>0</v>
      </c>
      <c r="N180" s="16">
        <v>0</v>
      </c>
      <c r="O180" s="16">
        <v>0</v>
      </c>
      <c r="P180" s="16">
        <v>0</v>
      </c>
      <c r="Q180" s="16">
        <v>0</v>
      </c>
      <c r="R180" s="16">
        <v>0</v>
      </c>
      <c r="S180" s="16">
        <v>0</v>
      </c>
      <c r="T180" s="30"/>
      <c r="U180" s="30"/>
      <c r="V180" s="16">
        <v>0</v>
      </c>
      <c r="W180" s="16">
        <v>0</v>
      </c>
      <c r="X180" s="16">
        <v>0</v>
      </c>
      <c r="Y180" s="16">
        <v>0</v>
      </c>
      <c r="Z180" s="16">
        <v>0</v>
      </c>
      <c r="AA180" s="16">
        <v>0</v>
      </c>
      <c r="AB180" s="16">
        <v>0</v>
      </c>
      <c r="AC180" s="16">
        <v>0</v>
      </c>
      <c r="AD180" s="16">
        <v>0</v>
      </c>
      <c r="AE180" s="16">
        <v>0</v>
      </c>
      <c r="AF180" s="65">
        <v>0</v>
      </c>
      <c r="AG180" s="68">
        <v>0</v>
      </c>
      <c r="AH180" s="67">
        <v>0</v>
      </c>
    </row>
    <row r="181" spans="1:34" s="10" customFormat="1" ht="15" x14ac:dyDescent="0.25">
      <c r="A181" s="62">
        <v>454</v>
      </c>
      <c r="B181" s="63" t="s">
        <v>200</v>
      </c>
      <c r="C181" s="64"/>
      <c r="D181"/>
      <c r="E181"/>
      <c r="F181"/>
      <c r="G181" s="64"/>
      <c r="H181" s="16">
        <v>37497</v>
      </c>
      <c r="I181" s="16"/>
      <c r="J181" s="16">
        <v>3104</v>
      </c>
      <c r="K181" s="16">
        <v>1747</v>
      </c>
      <c r="L181" s="16">
        <v>0</v>
      </c>
      <c r="M181" s="16">
        <v>-9257</v>
      </c>
      <c r="N181" s="16">
        <v>-7777</v>
      </c>
      <c r="O181" s="16">
        <v>0</v>
      </c>
      <c r="P181" s="16">
        <v>-1765</v>
      </c>
      <c r="Q181" s="16">
        <v>-13948</v>
      </c>
      <c r="R181" s="16">
        <v>42921</v>
      </c>
      <c r="S181" s="16">
        <v>28973</v>
      </c>
      <c r="T181" s="30"/>
      <c r="U181" s="30"/>
      <c r="V181" s="16">
        <v>48433</v>
      </c>
      <c r="W181" s="16">
        <v>0</v>
      </c>
      <c r="X181" s="16">
        <v>0</v>
      </c>
      <c r="Y181" s="16">
        <v>-1284</v>
      </c>
      <c r="Z181" s="16">
        <v>0</v>
      </c>
      <c r="AA181" s="16">
        <v>0</v>
      </c>
      <c r="AB181" s="16">
        <v>47149</v>
      </c>
      <c r="AC181" s="16">
        <v>0</v>
      </c>
      <c r="AD181" s="16">
        <v>0</v>
      </c>
      <c r="AE181" s="16">
        <v>0</v>
      </c>
      <c r="AF181" s="65">
        <v>0</v>
      </c>
      <c r="AG181" s="68">
        <v>0</v>
      </c>
      <c r="AH181" s="67">
        <v>0</v>
      </c>
    </row>
    <row r="182" spans="1:34" s="10" customFormat="1" ht="15" x14ac:dyDescent="0.25">
      <c r="A182" s="62">
        <v>501</v>
      </c>
      <c r="B182" s="63" t="s">
        <v>201</v>
      </c>
      <c r="C182" s="64"/>
      <c r="D182"/>
      <c r="E182"/>
      <c r="F182"/>
      <c r="G182" s="64"/>
      <c r="H182" s="16">
        <v>91069205</v>
      </c>
      <c r="I182" s="16"/>
      <c r="J182" s="16">
        <v>6526977</v>
      </c>
      <c r="K182" s="16">
        <v>3673757</v>
      </c>
      <c r="L182" s="16">
        <v>0</v>
      </c>
      <c r="M182" s="16">
        <v>-19461961</v>
      </c>
      <c r="N182" s="16">
        <v>-16350012</v>
      </c>
      <c r="O182" s="16">
        <v>0</v>
      </c>
      <c r="P182" s="16">
        <v>-3710120</v>
      </c>
      <c r="Q182" s="16">
        <v>-29321359</v>
      </c>
      <c r="R182" s="16">
        <v>90239653</v>
      </c>
      <c r="S182" s="16">
        <v>60918294</v>
      </c>
      <c r="T182" s="30"/>
      <c r="U182" s="30"/>
      <c r="V182" s="17">
        <v>117626737</v>
      </c>
      <c r="W182" s="16">
        <v>0</v>
      </c>
      <c r="X182" s="16">
        <v>0</v>
      </c>
      <c r="Y182" s="16">
        <v>-3119340</v>
      </c>
      <c r="Z182" s="16">
        <v>0</v>
      </c>
      <c r="AA182" s="16">
        <v>0</v>
      </c>
      <c r="AB182" s="16">
        <v>114507397</v>
      </c>
      <c r="AC182" s="16">
        <v>0</v>
      </c>
      <c r="AD182" s="16">
        <v>0</v>
      </c>
      <c r="AE182" s="17">
        <v>-3</v>
      </c>
      <c r="AF182" s="65">
        <v>0</v>
      </c>
      <c r="AG182" s="68">
        <v>0</v>
      </c>
      <c r="AH182" s="67">
        <v>0</v>
      </c>
    </row>
    <row r="183" spans="1:34" s="10" customFormat="1" ht="15" x14ac:dyDescent="0.25">
      <c r="A183" s="62">
        <v>502</v>
      </c>
      <c r="B183" s="63" t="s">
        <v>202</v>
      </c>
      <c r="C183" s="64"/>
      <c r="D183"/>
      <c r="E183"/>
      <c r="F183"/>
      <c r="G183" s="64"/>
      <c r="H183" s="16">
        <v>0</v>
      </c>
      <c r="I183" s="16"/>
      <c r="J183" s="16">
        <v>0</v>
      </c>
      <c r="K183" s="16">
        <v>0</v>
      </c>
      <c r="L183" s="16">
        <v>0</v>
      </c>
      <c r="M183" s="16">
        <v>0</v>
      </c>
      <c r="N183" s="16">
        <v>0</v>
      </c>
      <c r="O183" s="16">
        <v>0</v>
      </c>
      <c r="P183" s="16">
        <v>0</v>
      </c>
      <c r="Q183" s="16">
        <v>0</v>
      </c>
      <c r="R183" s="16">
        <v>0</v>
      </c>
      <c r="S183" s="16">
        <v>0</v>
      </c>
      <c r="T183" s="30"/>
      <c r="U183" s="30"/>
      <c r="V183" s="16">
        <v>0</v>
      </c>
      <c r="W183" s="16">
        <v>0</v>
      </c>
      <c r="X183" s="16">
        <v>0</v>
      </c>
      <c r="Y183" s="16">
        <v>0</v>
      </c>
      <c r="Z183" s="16">
        <v>0</v>
      </c>
      <c r="AA183" s="16">
        <v>0</v>
      </c>
      <c r="AB183" s="16">
        <v>0</v>
      </c>
      <c r="AC183" s="16">
        <v>0</v>
      </c>
      <c r="AD183" s="16">
        <v>0</v>
      </c>
      <c r="AE183" s="16">
        <v>0</v>
      </c>
      <c r="AF183" s="65">
        <v>0</v>
      </c>
      <c r="AG183" s="68">
        <v>0</v>
      </c>
      <c r="AH183" s="67">
        <v>0</v>
      </c>
    </row>
    <row r="184" spans="1:34" s="10" customFormat="1" ht="15" x14ac:dyDescent="0.25">
      <c r="A184" s="62">
        <v>505</v>
      </c>
      <c r="B184" s="63" t="s">
        <v>203</v>
      </c>
      <c r="C184" s="64"/>
      <c r="D184"/>
      <c r="E184"/>
      <c r="F184"/>
      <c r="G184" s="64"/>
      <c r="H184" s="16">
        <v>653646</v>
      </c>
      <c r="I184" s="16"/>
      <c r="J184" s="16">
        <v>46760</v>
      </c>
      <c r="K184" s="16">
        <v>26319</v>
      </c>
      <c r="L184" s="16">
        <v>0</v>
      </c>
      <c r="M184" s="16">
        <v>-139430</v>
      </c>
      <c r="N184" s="16">
        <v>-117134</v>
      </c>
      <c r="O184" s="16">
        <v>0</v>
      </c>
      <c r="P184" s="16">
        <v>-26580</v>
      </c>
      <c r="Q184" s="16">
        <v>-210065</v>
      </c>
      <c r="R184" s="16">
        <v>646493</v>
      </c>
      <c r="S184" s="16">
        <v>436428</v>
      </c>
      <c r="T184" s="30"/>
      <c r="U184" s="30"/>
      <c r="V184" s="16">
        <v>844263</v>
      </c>
      <c r="W184" s="16">
        <v>0</v>
      </c>
      <c r="X184" s="16">
        <v>0</v>
      </c>
      <c r="Y184" s="16">
        <v>-22389</v>
      </c>
      <c r="Z184" s="16">
        <v>0</v>
      </c>
      <c r="AA184" s="16">
        <v>0</v>
      </c>
      <c r="AB184" s="16">
        <v>821874</v>
      </c>
      <c r="AC184" s="16">
        <v>0</v>
      </c>
      <c r="AD184" s="16">
        <v>0</v>
      </c>
      <c r="AE184" s="16">
        <v>0</v>
      </c>
      <c r="AF184" s="65">
        <v>0</v>
      </c>
      <c r="AG184" s="68">
        <v>0</v>
      </c>
      <c r="AH184" s="67">
        <v>0</v>
      </c>
    </row>
    <row r="185" spans="1:34" s="10" customFormat="1" ht="15" x14ac:dyDescent="0.25">
      <c r="A185" s="62">
        <v>506</v>
      </c>
      <c r="B185" s="63" t="s">
        <v>204</v>
      </c>
      <c r="C185" s="64"/>
      <c r="D185"/>
      <c r="E185"/>
      <c r="F185"/>
      <c r="G185" s="64"/>
      <c r="H185" s="16">
        <v>255241</v>
      </c>
      <c r="I185" s="16"/>
      <c r="J185" s="16">
        <v>17522</v>
      </c>
      <c r="K185" s="16">
        <v>9863</v>
      </c>
      <c r="L185" s="16">
        <v>0</v>
      </c>
      <c r="M185" s="16">
        <v>-52249</v>
      </c>
      <c r="N185" s="16">
        <v>-43894</v>
      </c>
      <c r="O185" s="16">
        <v>0</v>
      </c>
      <c r="P185" s="16">
        <v>-9960</v>
      </c>
      <c r="Q185" s="16">
        <v>-78718</v>
      </c>
      <c r="R185" s="16">
        <v>242260</v>
      </c>
      <c r="S185" s="16">
        <v>163542</v>
      </c>
      <c r="T185" s="30"/>
      <c r="U185" s="30"/>
      <c r="V185" s="16">
        <v>329676</v>
      </c>
      <c r="W185" s="16">
        <v>0</v>
      </c>
      <c r="X185" s="16">
        <v>0</v>
      </c>
      <c r="Y185" s="16">
        <v>-8743</v>
      </c>
      <c r="Z185" s="16">
        <v>0</v>
      </c>
      <c r="AA185" s="16">
        <v>0</v>
      </c>
      <c r="AB185" s="16">
        <v>320933</v>
      </c>
      <c r="AC185" s="16">
        <v>0</v>
      </c>
      <c r="AD185" s="16">
        <v>0</v>
      </c>
      <c r="AE185" s="16">
        <v>0</v>
      </c>
      <c r="AF185" s="65">
        <v>0</v>
      </c>
      <c r="AG185" s="68">
        <v>0</v>
      </c>
      <c r="AH185" s="67">
        <v>0</v>
      </c>
    </row>
    <row r="186" spans="1:34" s="10" customFormat="1" ht="15" x14ac:dyDescent="0.25">
      <c r="A186" s="62">
        <v>507</v>
      </c>
      <c r="B186" s="63" t="s">
        <v>205</v>
      </c>
      <c r="C186" s="64"/>
      <c r="D186"/>
      <c r="E186"/>
      <c r="F186"/>
      <c r="G186" s="64"/>
      <c r="H186" s="16">
        <v>0</v>
      </c>
      <c r="I186" s="16"/>
      <c r="J186" s="16">
        <v>0</v>
      </c>
      <c r="K186" s="16">
        <v>0</v>
      </c>
      <c r="L186" s="16">
        <v>0</v>
      </c>
      <c r="M186" s="16">
        <v>0</v>
      </c>
      <c r="N186" s="16">
        <v>0</v>
      </c>
      <c r="O186" s="16">
        <v>0</v>
      </c>
      <c r="P186" s="16">
        <v>0</v>
      </c>
      <c r="Q186" s="16">
        <v>0</v>
      </c>
      <c r="R186" s="16">
        <v>0</v>
      </c>
      <c r="S186" s="16">
        <v>0</v>
      </c>
      <c r="T186" s="30"/>
      <c r="U186" s="30"/>
      <c r="V186" s="16">
        <v>0</v>
      </c>
      <c r="W186" s="16">
        <v>0</v>
      </c>
      <c r="X186" s="16">
        <v>0</v>
      </c>
      <c r="Y186" s="16">
        <v>0</v>
      </c>
      <c r="Z186" s="16">
        <v>0</v>
      </c>
      <c r="AA186" s="16">
        <v>0</v>
      </c>
      <c r="AB186" s="16">
        <v>0</v>
      </c>
      <c r="AC186" s="16">
        <v>0</v>
      </c>
      <c r="AD186" s="16">
        <v>0</v>
      </c>
      <c r="AE186" s="16">
        <v>0</v>
      </c>
      <c r="AF186" s="65">
        <v>0</v>
      </c>
      <c r="AG186" s="68">
        <v>0</v>
      </c>
      <c r="AH186" s="67">
        <v>0</v>
      </c>
    </row>
    <row r="187" spans="1:34" s="10" customFormat="1" ht="15" x14ac:dyDescent="0.25">
      <c r="A187" s="62">
        <v>601</v>
      </c>
      <c r="B187" s="63" t="s">
        <v>206</v>
      </c>
      <c r="C187" s="64"/>
      <c r="D187"/>
      <c r="E187"/>
      <c r="F187"/>
      <c r="G187" s="64"/>
      <c r="H187" s="16">
        <v>33962987</v>
      </c>
      <c r="I187" s="16"/>
      <c r="J187" s="16">
        <v>2452466</v>
      </c>
      <c r="K187" s="16">
        <v>1380391</v>
      </c>
      <c r="L187" s="16">
        <v>0</v>
      </c>
      <c r="M187" s="16">
        <v>-7312688</v>
      </c>
      <c r="N187" s="16">
        <v>-6143408</v>
      </c>
      <c r="O187" s="16">
        <v>0</v>
      </c>
      <c r="P187" s="16">
        <v>-1394052</v>
      </c>
      <c r="Q187" s="16">
        <v>-11017291</v>
      </c>
      <c r="R187" s="16">
        <v>33906950</v>
      </c>
      <c r="S187" s="16">
        <v>22889659</v>
      </c>
      <c r="T187" s="30"/>
      <c r="U187" s="30"/>
      <c r="V187" s="16">
        <v>43867240</v>
      </c>
      <c r="W187" s="16">
        <v>0</v>
      </c>
      <c r="X187" s="16">
        <v>0</v>
      </c>
      <c r="Y187" s="16">
        <v>-1163312</v>
      </c>
      <c r="Z187" s="16">
        <v>0</v>
      </c>
      <c r="AA187" s="16">
        <v>0</v>
      </c>
      <c r="AB187" s="16">
        <v>42703928</v>
      </c>
      <c r="AC187" s="16">
        <v>0</v>
      </c>
      <c r="AD187" s="16">
        <v>0</v>
      </c>
      <c r="AE187" s="16">
        <v>0</v>
      </c>
      <c r="AF187" s="65">
        <v>0</v>
      </c>
      <c r="AG187" s="68">
        <v>0</v>
      </c>
      <c r="AH187" s="67">
        <v>0</v>
      </c>
    </row>
    <row r="188" spans="1:34" s="10" customFormat="1" ht="15" x14ac:dyDescent="0.25">
      <c r="A188" s="62">
        <v>602</v>
      </c>
      <c r="B188" s="63" t="s">
        <v>207</v>
      </c>
      <c r="C188" s="64"/>
      <c r="D188"/>
      <c r="E188"/>
      <c r="F188"/>
      <c r="G188" s="64"/>
      <c r="H188" s="16">
        <v>4657016</v>
      </c>
      <c r="I188" s="16"/>
      <c r="J188" s="16">
        <v>348736</v>
      </c>
      <c r="K188" s="16">
        <v>196289</v>
      </c>
      <c r="L188" s="16">
        <v>0</v>
      </c>
      <c r="M188" s="16">
        <v>-1039850</v>
      </c>
      <c r="N188" s="16">
        <v>-873580</v>
      </c>
      <c r="O188" s="16">
        <v>0</v>
      </c>
      <c r="P188" s="16">
        <v>-198231</v>
      </c>
      <c r="Q188" s="16">
        <v>-1566636</v>
      </c>
      <c r="R188" s="16">
        <v>4821498</v>
      </c>
      <c r="S188" s="16">
        <v>3254862</v>
      </c>
      <c r="T188" s="30"/>
      <c r="U188" s="30"/>
      <c r="V188" s="16">
        <v>6015090</v>
      </c>
      <c r="W188" s="16">
        <v>0</v>
      </c>
      <c r="X188" s="16">
        <v>0</v>
      </c>
      <c r="Y188" s="16">
        <v>-159514</v>
      </c>
      <c r="Z188" s="16">
        <v>0</v>
      </c>
      <c r="AA188" s="16">
        <v>0</v>
      </c>
      <c r="AB188" s="16">
        <v>5855576</v>
      </c>
      <c r="AC188" s="16">
        <v>0</v>
      </c>
      <c r="AD188" s="16">
        <v>0</v>
      </c>
      <c r="AE188" s="16">
        <v>0</v>
      </c>
      <c r="AF188" s="65">
        <v>0</v>
      </c>
      <c r="AG188" s="68">
        <v>0</v>
      </c>
      <c r="AH188" s="67">
        <v>0</v>
      </c>
    </row>
    <row r="189" spans="1:34" s="10" customFormat="1" ht="15" x14ac:dyDescent="0.25">
      <c r="A189" s="62">
        <v>606</v>
      </c>
      <c r="B189" s="63" t="s">
        <v>208</v>
      </c>
      <c r="C189" s="64"/>
      <c r="D189"/>
      <c r="E189"/>
      <c r="F189"/>
      <c r="G189" s="64"/>
      <c r="H189" s="16">
        <v>103180</v>
      </c>
      <c r="I189" s="16"/>
      <c r="J189" s="16">
        <v>7764</v>
      </c>
      <c r="K189" s="16">
        <v>4370</v>
      </c>
      <c r="L189" s="16">
        <v>0</v>
      </c>
      <c r="M189" s="16">
        <v>-23148</v>
      </c>
      <c r="N189" s="16">
        <v>-19448</v>
      </c>
      <c r="O189" s="16">
        <v>0</v>
      </c>
      <c r="P189" s="16">
        <v>-4413</v>
      </c>
      <c r="Q189" s="16">
        <v>-34875</v>
      </c>
      <c r="R189" s="16">
        <v>107337</v>
      </c>
      <c r="S189" s="16">
        <v>72462</v>
      </c>
      <c r="T189" s="30"/>
      <c r="U189" s="30"/>
      <c r="V189" s="16">
        <v>133267</v>
      </c>
      <c r="W189" s="16">
        <v>0</v>
      </c>
      <c r="X189" s="16">
        <v>0</v>
      </c>
      <c r="Y189" s="16">
        <v>-3534</v>
      </c>
      <c r="Z189" s="16">
        <v>0</v>
      </c>
      <c r="AA189" s="16">
        <v>0</v>
      </c>
      <c r="AB189" s="16">
        <v>129733</v>
      </c>
      <c r="AC189" s="16">
        <v>0</v>
      </c>
      <c r="AD189" s="16">
        <v>0</v>
      </c>
      <c r="AE189" s="16">
        <v>0</v>
      </c>
      <c r="AF189" s="65">
        <v>0</v>
      </c>
      <c r="AG189" s="68">
        <v>0</v>
      </c>
      <c r="AH189" s="67">
        <v>0</v>
      </c>
    </row>
    <row r="190" spans="1:34" s="10" customFormat="1" ht="15" x14ac:dyDescent="0.25">
      <c r="A190" s="62">
        <v>701</v>
      </c>
      <c r="B190" s="63" t="s">
        <v>209</v>
      </c>
      <c r="C190" s="64"/>
      <c r="D190"/>
      <c r="E190"/>
      <c r="F190"/>
      <c r="G190" s="64"/>
      <c r="H190" s="16">
        <v>3788823</v>
      </c>
      <c r="I190" s="16"/>
      <c r="J190" s="16">
        <v>279945</v>
      </c>
      <c r="K190" s="16">
        <v>157569</v>
      </c>
      <c r="L190" s="16">
        <v>0</v>
      </c>
      <c r="M190" s="16">
        <v>-834731</v>
      </c>
      <c r="N190" s="16">
        <v>-701261</v>
      </c>
      <c r="O190" s="16">
        <v>0</v>
      </c>
      <c r="P190" s="16">
        <v>-159129</v>
      </c>
      <c r="Q190" s="16">
        <v>-1257607</v>
      </c>
      <c r="R190" s="16">
        <v>3870426</v>
      </c>
      <c r="S190" s="16">
        <v>2612819</v>
      </c>
      <c r="T190" s="30"/>
      <c r="U190" s="30"/>
      <c r="V190" s="16">
        <v>4893714</v>
      </c>
      <c r="W190" s="16">
        <v>0</v>
      </c>
      <c r="X190" s="16">
        <v>0</v>
      </c>
      <c r="Y190" s="16">
        <v>-129776</v>
      </c>
      <c r="Z190" s="16">
        <v>0</v>
      </c>
      <c r="AA190" s="16">
        <v>0</v>
      </c>
      <c r="AB190" s="16">
        <v>4763938</v>
      </c>
      <c r="AC190" s="16">
        <v>0</v>
      </c>
      <c r="AD190" s="16">
        <v>0</v>
      </c>
      <c r="AE190" s="16">
        <v>0</v>
      </c>
      <c r="AF190" s="65">
        <v>0</v>
      </c>
      <c r="AG190" s="68">
        <v>0</v>
      </c>
      <c r="AH190" s="67">
        <v>0</v>
      </c>
    </row>
    <row r="191" spans="1:34" s="10" customFormat="1" ht="15" x14ac:dyDescent="0.25">
      <c r="A191" s="62">
        <v>702</v>
      </c>
      <c r="B191" s="63" t="s">
        <v>210</v>
      </c>
      <c r="C191" s="64"/>
      <c r="D191"/>
      <c r="E191"/>
      <c r="F191"/>
      <c r="G191" s="64"/>
      <c r="H191" s="16">
        <v>2603556</v>
      </c>
      <c r="I191" s="16"/>
      <c r="J191" s="16">
        <v>181034</v>
      </c>
      <c r="K191" s="16">
        <v>101897</v>
      </c>
      <c r="L191" s="16">
        <v>0</v>
      </c>
      <c r="M191" s="16">
        <v>-539802</v>
      </c>
      <c r="N191" s="16">
        <v>-453489</v>
      </c>
      <c r="O191" s="16">
        <v>0</v>
      </c>
      <c r="P191" s="16">
        <v>-102905</v>
      </c>
      <c r="Q191" s="16">
        <v>-813265</v>
      </c>
      <c r="R191" s="16">
        <v>2502915</v>
      </c>
      <c r="S191" s="16">
        <v>1689650</v>
      </c>
      <c r="T191" s="30"/>
      <c r="U191" s="30"/>
      <c r="V191" s="16">
        <v>3362801</v>
      </c>
      <c r="W191" s="16">
        <v>0</v>
      </c>
      <c r="X191" s="16">
        <v>0</v>
      </c>
      <c r="Y191" s="16">
        <v>-89178</v>
      </c>
      <c r="Z191" s="16">
        <v>0</v>
      </c>
      <c r="AA191" s="16">
        <v>0</v>
      </c>
      <c r="AB191" s="16">
        <v>3273623</v>
      </c>
      <c r="AC191" s="16">
        <v>0</v>
      </c>
      <c r="AD191" s="16">
        <v>0</v>
      </c>
      <c r="AE191" s="16">
        <v>0</v>
      </c>
      <c r="AF191" s="65">
        <v>0</v>
      </c>
      <c r="AG191" s="68">
        <v>0</v>
      </c>
      <c r="AH191" s="67">
        <v>0</v>
      </c>
    </row>
    <row r="192" spans="1:34" s="10" customFormat="1" ht="15" x14ac:dyDescent="0.25">
      <c r="A192" s="62">
        <v>703</v>
      </c>
      <c r="B192" s="63" t="s">
        <v>211</v>
      </c>
      <c r="C192" s="64"/>
      <c r="D192"/>
      <c r="E192"/>
      <c r="F192"/>
      <c r="G192" s="64"/>
      <c r="H192" s="16">
        <v>7693867</v>
      </c>
      <c r="I192" s="16"/>
      <c r="J192" s="16">
        <v>548381</v>
      </c>
      <c r="K192" s="16">
        <v>308661</v>
      </c>
      <c r="L192" s="16">
        <v>0</v>
      </c>
      <c r="M192" s="16">
        <v>-1635146</v>
      </c>
      <c r="N192" s="16">
        <v>-1373690</v>
      </c>
      <c r="O192" s="16">
        <v>0</v>
      </c>
      <c r="P192" s="16">
        <v>-311715</v>
      </c>
      <c r="Q192" s="16">
        <v>-2463509</v>
      </c>
      <c r="R192" s="16">
        <v>7581727</v>
      </c>
      <c r="S192" s="16">
        <v>5118218</v>
      </c>
      <c r="T192" s="30"/>
      <c r="U192" s="30"/>
      <c r="V192" s="16">
        <v>9937545</v>
      </c>
      <c r="W192" s="16">
        <v>0</v>
      </c>
      <c r="X192" s="16">
        <v>0</v>
      </c>
      <c r="Y192" s="16">
        <v>-263533</v>
      </c>
      <c r="Z192" s="16">
        <v>0</v>
      </c>
      <c r="AA192" s="16">
        <v>0</v>
      </c>
      <c r="AB192" s="16">
        <v>9674012</v>
      </c>
      <c r="AC192" s="16">
        <v>0</v>
      </c>
      <c r="AD192" s="16">
        <v>0</v>
      </c>
      <c r="AE192" s="16">
        <v>0</v>
      </c>
      <c r="AF192" s="65">
        <v>0</v>
      </c>
      <c r="AG192" s="68">
        <v>0</v>
      </c>
      <c r="AH192" s="67">
        <v>0</v>
      </c>
    </row>
    <row r="193" spans="1:34" s="10" customFormat="1" ht="15" x14ac:dyDescent="0.25">
      <c r="A193" s="62">
        <v>704</v>
      </c>
      <c r="B193" s="63" t="s">
        <v>212</v>
      </c>
      <c r="C193" s="64"/>
      <c r="D193"/>
      <c r="E193"/>
      <c r="F193"/>
      <c r="G193" s="64"/>
      <c r="H193" s="16">
        <v>6680078</v>
      </c>
      <c r="I193" s="16"/>
      <c r="J193" s="16">
        <v>435991</v>
      </c>
      <c r="K193" s="16">
        <v>245401</v>
      </c>
      <c r="L193" s="16">
        <v>0</v>
      </c>
      <c r="M193" s="16">
        <v>-1300024</v>
      </c>
      <c r="N193" s="16">
        <v>-1092155</v>
      </c>
      <c r="O193" s="16">
        <v>0</v>
      </c>
      <c r="P193" s="16">
        <v>-247830</v>
      </c>
      <c r="Q193" s="16">
        <v>-1958617</v>
      </c>
      <c r="R193" s="16">
        <v>6027866</v>
      </c>
      <c r="S193" s="16">
        <v>4069249</v>
      </c>
      <c r="T193" s="30"/>
      <c r="U193" s="30"/>
      <c r="V193" s="16">
        <v>8628113</v>
      </c>
      <c r="W193" s="16">
        <v>0</v>
      </c>
      <c r="X193" s="16">
        <v>0</v>
      </c>
      <c r="Y193" s="16">
        <v>-228808</v>
      </c>
      <c r="Z193" s="16">
        <v>0</v>
      </c>
      <c r="AA193" s="16">
        <v>0</v>
      </c>
      <c r="AB193" s="16">
        <v>8399305</v>
      </c>
      <c r="AC193" s="16">
        <v>0</v>
      </c>
      <c r="AD193" s="16">
        <v>0</v>
      </c>
      <c r="AE193" s="16">
        <v>0</v>
      </c>
      <c r="AF193" s="65">
        <v>0</v>
      </c>
      <c r="AG193" s="68">
        <v>0</v>
      </c>
      <c r="AH193" s="67">
        <v>0</v>
      </c>
    </row>
    <row r="194" spans="1:34" s="10" customFormat="1" ht="15" x14ac:dyDescent="0.25">
      <c r="A194" s="62">
        <v>705</v>
      </c>
      <c r="B194" s="63" t="s">
        <v>213</v>
      </c>
      <c r="C194" s="64"/>
      <c r="D194"/>
      <c r="E194"/>
      <c r="F194"/>
      <c r="G194" s="64"/>
      <c r="H194" s="16">
        <v>5314760</v>
      </c>
      <c r="I194" s="16"/>
      <c r="J194" s="16">
        <v>380164</v>
      </c>
      <c r="K194" s="16">
        <v>213978</v>
      </c>
      <c r="L194" s="16">
        <v>0</v>
      </c>
      <c r="M194" s="16">
        <v>-1133562</v>
      </c>
      <c r="N194" s="16">
        <v>-952308</v>
      </c>
      <c r="O194" s="16">
        <v>0</v>
      </c>
      <c r="P194" s="16">
        <v>-216096</v>
      </c>
      <c r="Q194" s="16">
        <v>-1707824</v>
      </c>
      <c r="R194" s="16">
        <v>5256017</v>
      </c>
      <c r="S194" s="16">
        <v>3548193</v>
      </c>
      <c r="T194" s="30"/>
      <c r="U194" s="30"/>
      <c r="V194" s="16">
        <v>6864644</v>
      </c>
      <c r="W194" s="16">
        <v>0</v>
      </c>
      <c r="X194" s="16">
        <v>0</v>
      </c>
      <c r="Y194" s="16">
        <v>-182043</v>
      </c>
      <c r="Z194" s="16">
        <v>0</v>
      </c>
      <c r="AA194" s="16">
        <v>0</v>
      </c>
      <c r="AB194" s="16">
        <v>6682601</v>
      </c>
      <c r="AC194" s="16">
        <v>0</v>
      </c>
      <c r="AD194" s="16">
        <v>0</v>
      </c>
      <c r="AE194" s="16">
        <v>0</v>
      </c>
      <c r="AF194" s="65">
        <v>0</v>
      </c>
      <c r="AG194" s="68">
        <v>0</v>
      </c>
      <c r="AH194" s="67">
        <v>0</v>
      </c>
    </row>
    <row r="195" spans="1:34" s="10" customFormat="1" ht="15" x14ac:dyDescent="0.25">
      <c r="A195" s="62">
        <v>706</v>
      </c>
      <c r="B195" s="63" t="s">
        <v>214</v>
      </c>
      <c r="C195" s="64"/>
      <c r="D195"/>
      <c r="E195"/>
      <c r="F195"/>
      <c r="G195" s="64"/>
      <c r="H195" s="16">
        <v>6922809</v>
      </c>
      <c r="I195" s="16"/>
      <c r="J195" s="16">
        <v>507940</v>
      </c>
      <c r="K195" s="16">
        <v>285898</v>
      </c>
      <c r="L195" s="16">
        <v>0</v>
      </c>
      <c r="M195" s="16">
        <v>-1514560</v>
      </c>
      <c r="N195" s="16">
        <v>-1272386</v>
      </c>
      <c r="O195" s="16">
        <v>0</v>
      </c>
      <c r="P195" s="16">
        <v>-288728</v>
      </c>
      <c r="Q195" s="16">
        <v>-2281836</v>
      </c>
      <c r="R195" s="16">
        <v>7022603</v>
      </c>
      <c r="S195" s="16">
        <v>4740767</v>
      </c>
      <c r="T195" s="30"/>
      <c r="U195" s="30"/>
      <c r="V195" s="16">
        <v>8941633</v>
      </c>
      <c r="W195" s="16">
        <v>0</v>
      </c>
      <c r="X195" s="16">
        <v>0</v>
      </c>
      <c r="Y195" s="16">
        <v>-237123</v>
      </c>
      <c r="Z195" s="16">
        <v>0</v>
      </c>
      <c r="AA195" s="16">
        <v>0</v>
      </c>
      <c r="AB195" s="16">
        <v>8704510</v>
      </c>
      <c r="AC195" s="16">
        <v>0</v>
      </c>
      <c r="AD195" s="16">
        <v>0</v>
      </c>
      <c r="AE195" s="16">
        <v>0</v>
      </c>
      <c r="AF195" s="65">
        <v>0</v>
      </c>
      <c r="AG195" s="68">
        <v>0</v>
      </c>
      <c r="AH195" s="67">
        <v>0</v>
      </c>
    </row>
    <row r="196" spans="1:34" s="10" customFormat="1" ht="15" x14ac:dyDescent="0.25">
      <c r="A196" s="62">
        <v>707</v>
      </c>
      <c r="B196" s="63" t="s">
        <v>215</v>
      </c>
      <c r="C196" s="64"/>
      <c r="D196"/>
      <c r="E196"/>
      <c r="F196"/>
      <c r="G196" s="64"/>
      <c r="H196" s="16">
        <v>5152592</v>
      </c>
      <c r="I196" s="16"/>
      <c r="J196" s="16">
        <v>253678</v>
      </c>
      <c r="K196" s="16">
        <v>142785</v>
      </c>
      <c r="L196" s="16">
        <v>0</v>
      </c>
      <c r="M196" s="16">
        <v>-756407</v>
      </c>
      <c r="N196" s="16">
        <v>-635460</v>
      </c>
      <c r="O196" s="16">
        <v>0</v>
      </c>
      <c r="P196" s="16">
        <v>-144198</v>
      </c>
      <c r="Q196" s="16">
        <v>-1139602</v>
      </c>
      <c r="R196" s="16">
        <v>3507259</v>
      </c>
      <c r="S196" s="16">
        <v>2367657</v>
      </c>
      <c r="T196" s="30"/>
      <c r="U196" s="30"/>
      <c r="V196" s="16">
        <v>6655186</v>
      </c>
      <c r="W196" s="16">
        <v>0</v>
      </c>
      <c r="X196" s="16">
        <v>0</v>
      </c>
      <c r="Y196" s="16">
        <v>-176488</v>
      </c>
      <c r="Z196" s="16">
        <v>0</v>
      </c>
      <c r="AA196" s="16">
        <v>0</v>
      </c>
      <c r="AB196" s="16">
        <v>6478698</v>
      </c>
      <c r="AC196" s="16">
        <v>0</v>
      </c>
      <c r="AD196" s="16">
        <v>0</v>
      </c>
      <c r="AE196" s="16">
        <v>0</v>
      </c>
      <c r="AF196" s="65">
        <v>0</v>
      </c>
      <c r="AG196" s="68">
        <v>0</v>
      </c>
      <c r="AH196" s="67">
        <v>0</v>
      </c>
    </row>
    <row r="197" spans="1:34" s="10" customFormat="1" ht="15" x14ac:dyDescent="0.25">
      <c r="A197" s="62">
        <v>708</v>
      </c>
      <c r="B197" s="63" t="s">
        <v>216</v>
      </c>
      <c r="C197" s="64"/>
      <c r="D197"/>
      <c r="E197"/>
      <c r="F197"/>
      <c r="G197" s="64"/>
      <c r="H197" s="16">
        <v>1287913</v>
      </c>
      <c r="I197" s="16"/>
      <c r="J197" s="16">
        <v>104380</v>
      </c>
      <c r="K197" s="16">
        <v>58751</v>
      </c>
      <c r="L197" s="16">
        <v>0</v>
      </c>
      <c r="M197" s="16">
        <v>-311239</v>
      </c>
      <c r="N197" s="16">
        <v>-261472</v>
      </c>
      <c r="O197" s="16">
        <v>0</v>
      </c>
      <c r="P197" s="16">
        <v>-59333</v>
      </c>
      <c r="Q197" s="16">
        <v>-468913</v>
      </c>
      <c r="R197" s="16">
        <v>1443129</v>
      </c>
      <c r="S197" s="16">
        <v>974216</v>
      </c>
      <c r="T197" s="30"/>
      <c r="U197" s="30"/>
      <c r="V197" s="16">
        <v>1663492</v>
      </c>
      <c r="W197" s="16">
        <v>0</v>
      </c>
      <c r="X197" s="16">
        <v>0</v>
      </c>
      <c r="Y197" s="16">
        <v>-44114</v>
      </c>
      <c r="Z197" s="16">
        <v>0</v>
      </c>
      <c r="AA197" s="16">
        <v>0</v>
      </c>
      <c r="AB197" s="16">
        <v>1619378</v>
      </c>
      <c r="AC197" s="16">
        <v>0</v>
      </c>
      <c r="AD197" s="16">
        <v>0</v>
      </c>
      <c r="AE197" s="16">
        <v>0</v>
      </c>
      <c r="AF197" s="65">
        <v>0</v>
      </c>
      <c r="AG197" s="68">
        <v>0</v>
      </c>
      <c r="AH197" s="67">
        <v>0</v>
      </c>
    </row>
    <row r="198" spans="1:34" s="10" customFormat="1" ht="15" x14ac:dyDescent="0.25">
      <c r="A198" s="62">
        <v>709</v>
      </c>
      <c r="B198" s="63" t="s">
        <v>217</v>
      </c>
      <c r="C198" s="64"/>
      <c r="D198"/>
      <c r="E198"/>
      <c r="F198"/>
      <c r="G198" s="64"/>
      <c r="H198" s="16">
        <v>0</v>
      </c>
      <c r="I198" s="16"/>
      <c r="J198" s="16">
        <v>0</v>
      </c>
      <c r="K198" s="16">
        <v>0</v>
      </c>
      <c r="L198" s="16">
        <v>0</v>
      </c>
      <c r="M198" s="16">
        <v>0</v>
      </c>
      <c r="N198" s="16">
        <v>0</v>
      </c>
      <c r="O198" s="16">
        <v>0</v>
      </c>
      <c r="P198" s="16">
        <v>0</v>
      </c>
      <c r="Q198" s="16">
        <v>0</v>
      </c>
      <c r="R198" s="16">
        <v>0</v>
      </c>
      <c r="S198" s="16">
        <v>0</v>
      </c>
      <c r="T198" s="30"/>
      <c r="U198" s="30"/>
      <c r="V198" s="16">
        <v>0</v>
      </c>
      <c r="W198" s="16">
        <v>0</v>
      </c>
      <c r="X198" s="16">
        <v>0</v>
      </c>
      <c r="Y198" s="16">
        <v>0</v>
      </c>
      <c r="Z198" s="16">
        <v>0</v>
      </c>
      <c r="AA198" s="16">
        <v>0</v>
      </c>
      <c r="AB198" s="16">
        <v>0</v>
      </c>
      <c r="AC198" s="16">
        <v>0</v>
      </c>
      <c r="AD198" s="16">
        <v>0</v>
      </c>
      <c r="AE198" s="16">
        <v>0</v>
      </c>
      <c r="AF198" s="65">
        <v>0</v>
      </c>
      <c r="AG198" s="68">
        <v>0</v>
      </c>
      <c r="AH198" s="67">
        <v>0</v>
      </c>
    </row>
    <row r="199" spans="1:34" s="10" customFormat="1" ht="15" x14ac:dyDescent="0.25">
      <c r="A199" s="62">
        <v>711</v>
      </c>
      <c r="B199" s="63" t="s">
        <v>218</v>
      </c>
      <c r="C199" s="64"/>
      <c r="D199"/>
      <c r="E199"/>
      <c r="F199"/>
      <c r="G199" s="64"/>
      <c r="H199" s="16">
        <v>2205641</v>
      </c>
      <c r="I199" s="16"/>
      <c r="J199" s="16">
        <v>166489</v>
      </c>
      <c r="K199" s="16">
        <v>93710</v>
      </c>
      <c r="L199" s="16">
        <v>0</v>
      </c>
      <c r="M199" s="16">
        <v>-496434</v>
      </c>
      <c r="N199" s="16">
        <v>-417055</v>
      </c>
      <c r="O199" s="16">
        <v>0</v>
      </c>
      <c r="P199" s="16">
        <v>-94637</v>
      </c>
      <c r="Q199" s="16">
        <v>-747927</v>
      </c>
      <c r="R199" s="16">
        <v>2301826</v>
      </c>
      <c r="S199" s="16">
        <v>1553899</v>
      </c>
      <c r="T199" s="30"/>
      <c r="U199" s="30"/>
      <c r="V199" s="16">
        <v>2848847</v>
      </c>
      <c r="W199" s="16">
        <v>0</v>
      </c>
      <c r="X199" s="16">
        <v>0</v>
      </c>
      <c r="Y199" s="16">
        <v>-75548</v>
      </c>
      <c r="Z199" s="16">
        <v>0</v>
      </c>
      <c r="AA199" s="16">
        <v>0</v>
      </c>
      <c r="AB199" s="16">
        <v>2773299</v>
      </c>
      <c r="AC199" s="16">
        <v>0</v>
      </c>
      <c r="AD199" s="16">
        <v>0</v>
      </c>
      <c r="AE199" s="16">
        <v>0</v>
      </c>
      <c r="AF199" s="65">
        <v>0</v>
      </c>
      <c r="AG199" s="68">
        <v>0</v>
      </c>
      <c r="AH199" s="67">
        <v>0</v>
      </c>
    </row>
    <row r="200" spans="1:34" s="10" customFormat="1" ht="15" x14ac:dyDescent="0.25">
      <c r="A200" s="62">
        <v>716</v>
      </c>
      <c r="B200" s="63" t="s">
        <v>219</v>
      </c>
      <c r="C200" s="64"/>
      <c r="D200"/>
      <c r="E200"/>
      <c r="F200"/>
      <c r="G200" s="64"/>
      <c r="H200" s="16">
        <v>2689960</v>
      </c>
      <c r="I200" s="16"/>
      <c r="J200" s="16">
        <v>212623</v>
      </c>
      <c r="K200" s="16">
        <v>119677</v>
      </c>
      <c r="L200" s="16">
        <v>0</v>
      </c>
      <c r="M200" s="16">
        <v>-633994</v>
      </c>
      <c r="N200" s="16">
        <v>-532619</v>
      </c>
      <c r="O200" s="16">
        <v>0</v>
      </c>
      <c r="P200" s="16">
        <v>-120861</v>
      </c>
      <c r="Q200" s="16">
        <v>-955174</v>
      </c>
      <c r="R200" s="16">
        <v>2939655</v>
      </c>
      <c r="S200" s="16">
        <v>1984481</v>
      </c>
      <c r="T200" s="30"/>
      <c r="U200" s="30"/>
      <c r="V200" s="16">
        <v>3474405</v>
      </c>
      <c r="W200" s="16">
        <v>0</v>
      </c>
      <c r="X200" s="16">
        <v>0</v>
      </c>
      <c r="Y200" s="16">
        <v>-92138</v>
      </c>
      <c r="Z200" s="16">
        <v>0</v>
      </c>
      <c r="AA200" s="16">
        <v>0</v>
      </c>
      <c r="AB200" s="16">
        <v>3382267</v>
      </c>
      <c r="AC200" s="16">
        <v>0</v>
      </c>
      <c r="AD200" s="16">
        <v>0</v>
      </c>
      <c r="AE200" s="16">
        <v>0</v>
      </c>
      <c r="AF200" s="65">
        <v>0</v>
      </c>
      <c r="AG200" s="68">
        <v>0</v>
      </c>
      <c r="AH200" s="67">
        <v>0</v>
      </c>
    </row>
    <row r="201" spans="1:34" s="10" customFormat="1" ht="15" x14ac:dyDescent="0.25">
      <c r="A201" s="62">
        <v>717</v>
      </c>
      <c r="B201" s="63" t="s">
        <v>220</v>
      </c>
      <c r="C201" s="64"/>
      <c r="D201"/>
      <c r="E201"/>
      <c r="F201"/>
      <c r="G201" s="64"/>
      <c r="H201" s="16">
        <v>0</v>
      </c>
      <c r="I201" s="16"/>
      <c r="J201" s="16">
        <v>0</v>
      </c>
      <c r="K201" s="16">
        <v>0</v>
      </c>
      <c r="L201" s="16">
        <v>0</v>
      </c>
      <c r="M201" s="16">
        <v>0</v>
      </c>
      <c r="N201" s="16">
        <v>0</v>
      </c>
      <c r="O201" s="16">
        <v>0</v>
      </c>
      <c r="P201" s="16">
        <v>0</v>
      </c>
      <c r="Q201" s="16">
        <v>0</v>
      </c>
      <c r="R201" s="16">
        <v>0</v>
      </c>
      <c r="S201" s="16">
        <v>0</v>
      </c>
      <c r="T201" s="30"/>
      <c r="U201" s="30"/>
      <c r="V201" s="16">
        <v>0</v>
      </c>
      <c r="W201" s="16">
        <v>0</v>
      </c>
      <c r="X201" s="16">
        <v>0</v>
      </c>
      <c r="Y201" s="16">
        <v>0</v>
      </c>
      <c r="Z201" s="16">
        <v>0</v>
      </c>
      <c r="AA201" s="16">
        <v>0</v>
      </c>
      <c r="AB201" s="16">
        <v>0</v>
      </c>
      <c r="AC201" s="16">
        <v>0</v>
      </c>
      <c r="AD201" s="16">
        <v>0</v>
      </c>
      <c r="AE201" s="16">
        <v>0</v>
      </c>
      <c r="AF201" s="65">
        <v>0</v>
      </c>
      <c r="AG201" s="68">
        <v>0</v>
      </c>
      <c r="AH201" s="67">
        <v>0</v>
      </c>
    </row>
    <row r="202" spans="1:34" s="10" customFormat="1" ht="15" x14ac:dyDescent="0.25">
      <c r="A202" s="62">
        <v>718</v>
      </c>
      <c r="B202" s="63" t="s">
        <v>221</v>
      </c>
      <c r="C202" s="64"/>
      <c r="D202"/>
      <c r="E202"/>
      <c r="F202"/>
      <c r="G202" s="64"/>
      <c r="H202" s="16">
        <v>3037882</v>
      </c>
      <c r="I202" s="16"/>
      <c r="J202" s="16">
        <v>216280</v>
      </c>
      <c r="K202" s="16">
        <v>121735</v>
      </c>
      <c r="L202" s="16">
        <v>0</v>
      </c>
      <c r="M202" s="16">
        <v>-644897</v>
      </c>
      <c r="N202" s="16">
        <v>-541780</v>
      </c>
      <c r="O202" s="16">
        <v>0</v>
      </c>
      <c r="P202" s="16">
        <v>-122940</v>
      </c>
      <c r="Q202" s="16">
        <v>-971602</v>
      </c>
      <c r="R202" s="16">
        <v>2990214</v>
      </c>
      <c r="S202" s="16">
        <v>2018612</v>
      </c>
      <c r="T202" s="30"/>
      <c r="U202" s="30"/>
      <c r="V202" s="16">
        <v>3923787</v>
      </c>
      <c r="W202" s="16">
        <v>0</v>
      </c>
      <c r="X202" s="16">
        <v>0</v>
      </c>
      <c r="Y202" s="16">
        <v>-104055</v>
      </c>
      <c r="Z202" s="16">
        <v>0</v>
      </c>
      <c r="AA202" s="16">
        <v>0</v>
      </c>
      <c r="AB202" s="16">
        <v>3819732</v>
      </c>
      <c r="AC202" s="16">
        <v>0</v>
      </c>
      <c r="AD202" s="16">
        <v>0</v>
      </c>
      <c r="AE202" s="16">
        <v>0</v>
      </c>
      <c r="AF202" s="65">
        <v>0</v>
      </c>
      <c r="AG202" s="68">
        <v>0</v>
      </c>
      <c r="AH202" s="67">
        <v>0</v>
      </c>
    </row>
    <row r="203" spans="1:34" s="10" customFormat="1" ht="15" x14ac:dyDescent="0.25">
      <c r="A203" s="62">
        <v>719</v>
      </c>
      <c r="B203" s="63" t="s">
        <v>222</v>
      </c>
      <c r="C203" s="64"/>
      <c r="D203"/>
      <c r="E203"/>
      <c r="F203"/>
      <c r="G203" s="64"/>
      <c r="H203" s="16">
        <v>0</v>
      </c>
      <c r="I203" s="16"/>
      <c r="J203" s="16">
        <v>0</v>
      </c>
      <c r="K203" s="16">
        <v>0</v>
      </c>
      <c r="L203" s="16">
        <v>0</v>
      </c>
      <c r="M203" s="16">
        <v>0</v>
      </c>
      <c r="N203" s="16">
        <v>0</v>
      </c>
      <c r="O203" s="16">
        <v>0</v>
      </c>
      <c r="P203" s="16">
        <v>0</v>
      </c>
      <c r="Q203" s="16">
        <v>0</v>
      </c>
      <c r="R203" s="16">
        <v>0</v>
      </c>
      <c r="S203" s="16">
        <v>0</v>
      </c>
      <c r="T203" s="30"/>
      <c r="U203" s="30"/>
      <c r="V203" s="16">
        <v>0</v>
      </c>
      <c r="W203" s="16">
        <v>0</v>
      </c>
      <c r="X203" s="16">
        <v>0</v>
      </c>
      <c r="Y203" s="16">
        <v>0</v>
      </c>
      <c r="Z203" s="16">
        <v>0</v>
      </c>
      <c r="AA203" s="16">
        <v>0</v>
      </c>
      <c r="AB203" s="16">
        <v>0</v>
      </c>
      <c r="AC203" s="16">
        <v>0</v>
      </c>
      <c r="AD203" s="16">
        <v>0</v>
      </c>
      <c r="AE203" s="16">
        <v>0</v>
      </c>
      <c r="AF203" s="65">
        <v>0</v>
      </c>
      <c r="AG203" s="68">
        <v>0</v>
      </c>
      <c r="AH203" s="67">
        <v>0</v>
      </c>
    </row>
    <row r="204" spans="1:34" s="10" customFormat="1" ht="15" x14ac:dyDescent="0.25">
      <c r="A204" s="62">
        <v>720</v>
      </c>
      <c r="B204" s="63" t="s">
        <v>223</v>
      </c>
      <c r="C204" s="64"/>
      <c r="D204"/>
      <c r="E204"/>
      <c r="F204"/>
      <c r="G204" s="64"/>
      <c r="H204" s="16">
        <v>4739371</v>
      </c>
      <c r="I204" s="16"/>
      <c r="J204" s="16">
        <v>360954</v>
      </c>
      <c r="K204" s="16">
        <v>203166</v>
      </c>
      <c r="L204" s="16">
        <v>0</v>
      </c>
      <c r="M204" s="16">
        <v>-1076283</v>
      </c>
      <c r="N204" s="16">
        <v>-904186</v>
      </c>
      <c r="O204" s="16">
        <v>0</v>
      </c>
      <c r="P204" s="16">
        <v>-205176</v>
      </c>
      <c r="Q204" s="16">
        <v>-1621525</v>
      </c>
      <c r="R204" s="16">
        <v>4990423</v>
      </c>
      <c r="S204" s="16">
        <v>3368898</v>
      </c>
      <c r="T204" s="30"/>
      <c r="U204" s="30"/>
      <c r="V204" s="16">
        <v>6121464</v>
      </c>
      <c r="W204" s="16">
        <v>0</v>
      </c>
      <c r="X204" s="16">
        <v>0</v>
      </c>
      <c r="Y204" s="16">
        <v>-162335</v>
      </c>
      <c r="Z204" s="16">
        <v>0</v>
      </c>
      <c r="AA204" s="16">
        <v>0</v>
      </c>
      <c r="AB204" s="16">
        <v>5959129</v>
      </c>
      <c r="AC204" s="16">
        <v>0</v>
      </c>
      <c r="AD204" s="16">
        <v>0</v>
      </c>
      <c r="AE204" s="16">
        <v>0</v>
      </c>
      <c r="AF204" s="65">
        <v>0</v>
      </c>
      <c r="AG204" s="68">
        <v>0</v>
      </c>
      <c r="AH204" s="67">
        <v>0</v>
      </c>
    </row>
    <row r="205" spans="1:34" s="10" customFormat="1" ht="15" x14ac:dyDescent="0.25">
      <c r="A205" s="62">
        <v>721</v>
      </c>
      <c r="B205" s="63" t="s">
        <v>224</v>
      </c>
      <c r="C205" s="64"/>
      <c r="D205"/>
      <c r="E205"/>
      <c r="F205"/>
      <c r="G205" s="64"/>
      <c r="H205" s="16">
        <v>0</v>
      </c>
      <c r="I205" s="16"/>
      <c r="J205" s="16">
        <v>0</v>
      </c>
      <c r="K205" s="16">
        <v>0</v>
      </c>
      <c r="L205" s="16">
        <v>0</v>
      </c>
      <c r="M205" s="16">
        <v>0</v>
      </c>
      <c r="N205" s="16">
        <v>0</v>
      </c>
      <c r="O205" s="16">
        <v>0</v>
      </c>
      <c r="P205" s="16">
        <v>0</v>
      </c>
      <c r="Q205" s="16">
        <v>0</v>
      </c>
      <c r="R205" s="16">
        <v>0</v>
      </c>
      <c r="S205" s="16">
        <v>0</v>
      </c>
      <c r="T205" s="30"/>
      <c r="U205" s="30"/>
      <c r="V205" s="16">
        <v>0</v>
      </c>
      <c r="W205" s="16">
        <v>0</v>
      </c>
      <c r="X205" s="16">
        <v>0</v>
      </c>
      <c r="Y205" s="16">
        <v>0</v>
      </c>
      <c r="Z205" s="16">
        <v>0</v>
      </c>
      <c r="AA205" s="16">
        <v>0</v>
      </c>
      <c r="AB205" s="16">
        <v>0</v>
      </c>
      <c r="AC205" s="16">
        <v>0</v>
      </c>
      <c r="AD205" s="16">
        <v>0</v>
      </c>
      <c r="AE205" s="16">
        <v>0</v>
      </c>
      <c r="AF205" s="65">
        <v>0</v>
      </c>
      <c r="AG205" s="68">
        <v>0</v>
      </c>
      <c r="AH205" s="67">
        <v>0</v>
      </c>
    </row>
    <row r="206" spans="1:34" s="10" customFormat="1" ht="15" x14ac:dyDescent="0.25">
      <c r="A206" s="62">
        <v>722</v>
      </c>
      <c r="B206" s="63" t="s">
        <v>225</v>
      </c>
      <c r="C206" s="64"/>
      <c r="D206"/>
      <c r="E206"/>
      <c r="F206"/>
      <c r="G206" s="64"/>
      <c r="H206" s="16">
        <v>0</v>
      </c>
      <c r="I206" s="16"/>
      <c r="J206" s="16">
        <v>0</v>
      </c>
      <c r="K206" s="16">
        <v>0</v>
      </c>
      <c r="L206" s="16">
        <v>0</v>
      </c>
      <c r="M206" s="16">
        <v>0</v>
      </c>
      <c r="N206" s="16">
        <v>0</v>
      </c>
      <c r="O206" s="16">
        <v>0</v>
      </c>
      <c r="P206" s="16">
        <v>0</v>
      </c>
      <c r="Q206" s="16">
        <v>0</v>
      </c>
      <c r="R206" s="16">
        <v>0</v>
      </c>
      <c r="S206" s="16">
        <v>0</v>
      </c>
      <c r="T206" s="30"/>
      <c r="U206" s="30"/>
      <c r="V206" s="16">
        <v>0</v>
      </c>
      <c r="W206" s="16">
        <v>0</v>
      </c>
      <c r="X206" s="16">
        <v>0</v>
      </c>
      <c r="Y206" s="16">
        <v>0</v>
      </c>
      <c r="Z206" s="16">
        <v>0</v>
      </c>
      <c r="AA206" s="16">
        <v>0</v>
      </c>
      <c r="AB206" s="16">
        <v>0</v>
      </c>
      <c r="AC206" s="16">
        <v>0</v>
      </c>
      <c r="AD206" s="16">
        <v>0</v>
      </c>
      <c r="AE206" s="16">
        <v>0</v>
      </c>
      <c r="AF206" s="65">
        <v>0</v>
      </c>
      <c r="AG206" s="68">
        <v>0</v>
      </c>
      <c r="AH206" s="67">
        <v>0</v>
      </c>
    </row>
    <row r="207" spans="1:34" s="10" customFormat="1" ht="15" x14ac:dyDescent="0.25">
      <c r="A207" s="62">
        <v>723</v>
      </c>
      <c r="B207" s="63" t="s">
        <v>226</v>
      </c>
      <c r="C207" s="64"/>
      <c r="D207"/>
      <c r="E207"/>
      <c r="F207"/>
      <c r="G207" s="64"/>
      <c r="H207" s="16">
        <v>2735549</v>
      </c>
      <c r="I207" s="16"/>
      <c r="J207" s="16">
        <v>198273</v>
      </c>
      <c r="K207" s="16">
        <v>111600</v>
      </c>
      <c r="L207" s="16">
        <v>0</v>
      </c>
      <c r="M207" s="16">
        <v>-591203</v>
      </c>
      <c r="N207" s="16">
        <v>-496672</v>
      </c>
      <c r="O207" s="16">
        <v>0</v>
      </c>
      <c r="P207" s="16">
        <v>-112704</v>
      </c>
      <c r="Q207" s="16">
        <v>-890706</v>
      </c>
      <c r="R207" s="16">
        <v>2741253</v>
      </c>
      <c r="S207" s="16">
        <v>1850547</v>
      </c>
      <c r="T207" s="30"/>
      <c r="U207" s="30"/>
      <c r="V207" s="16">
        <v>3533286</v>
      </c>
      <c r="W207" s="16">
        <v>0</v>
      </c>
      <c r="X207" s="16">
        <v>0</v>
      </c>
      <c r="Y207" s="16">
        <v>-93699</v>
      </c>
      <c r="Z207" s="16">
        <v>0</v>
      </c>
      <c r="AA207" s="16">
        <v>0</v>
      </c>
      <c r="AB207" s="16">
        <v>3439587</v>
      </c>
      <c r="AC207" s="16">
        <v>0</v>
      </c>
      <c r="AD207" s="16">
        <v>0</v>
      </c>
      <c r="AE207" s="16">
        <v>0</v>
      </c>
      <c r="AF207" s="65">
        <v>0</v>
      </c>
      <c r="AG207" s="68">
        <v>0</v>
      </c>
      <c r="AH207" s="67">
        <v>0</v>
      </c>
    </row>
    <row r="208" spans="1:34" s="10" customFormat="1" ht="15" x14ac:dyDescent="0.25">
      <c r="A208" s="62">
        <v>724</v>
      </c>
      <c r="B208" s="63" t="s">
        <v>227</v>
      </c>
      <c r="C208" s="64"/>
      <c r="D208"/>
      <c r="E208"/>
      <c r="F208"/>
      <c r="G208" s="64"/>
      <c r="H208" s="16">
        <v>2549970</v>
      </c>
      <c r="I208" s="16"/>
      <c r="J208" s="16">
        <v>190717</v>
      </c>
      <c r="K208" s="16">
        <v>107346</v>
      </c>
      <c r="L208" s="16">
        <v>0</v>
      </c>
      <c r="M208" s="16">
        <v>-568674</v>
      </c>
      <c r="N208" s="16">
        <v>-477743</v>
      </c>
      <c r="O208" s="16">
        <v>0</v>
      </c>
      <c r="P208" s="16">
        <v>-108409</v>
      </c>
      <c r="Q208" s="16">
        <v>-856763</v>
      </c>
      <c r="R208" s="16">
        <v>2636781</v>
      </c>
      <c r="S208" s="16">
        <v>1780018</v>
      </c>
      <c r="T208" s="30"/>
      <c r="U208" s="30"/>
      <c r="V208" s="16">
        <v>3293592</v>
      </c>
      <c r="W208" s="16">
        <v>0</v>
      </c>
      <c r="X208" s="16">
        <v>0</v>
      </c>
      <c r="Y208" s="16">
        <v>-87343</v>
      </c>
      <c r="Z208" s="16">
        <v>0</v>
      </c>
      <c r="AA208" s="16">
        <v>0</v>
      </c>
      <c r="AB208" s="16">
        <v>3206249</v>
      </c>
      <c r="AC208" s="16">
        <v>0</v>
      </c>
      <c r="AD208" s="16">
        <v>0</v>
      </c>
      <c r="AE208" s="16">
        <v>0</v>
      </c>
      <c r="AF208" s="65">
        <v>0</v>
      </c>
      <c r="AG208" s="68">
        <v>0</v>
      </c>
      <c r="AH208" s="67">
        <v>0</v>
      </c>
    </row>
    <row r="209" spans="1:34" s="10" customFormat="1" ht="15" x14ac:dyDescent="0.25">
      <c r="A209" s="62">
        <v>725</v>
      </c>
      <c r="B209" s="63" t="s">
        <v>228</v>
      </c>
      <c r="C209" s="64"/>
      <c r="D209"/>
      <c r="E209"/>
      <c r="F209"/>
      <c r="G209" s="64"/>
      <c r="H209" s="16">
        <v>4554</v>
      </c>
      <c r="I209" s="16"/>
      <c r="J209" s="16">
        <v>0</v>
      </c>
      <c r="K209" s="16">
        <v>0</v>
      </c>
      <c r="L209" s="16">
        <v>0</v>
      </c>
      <c r="M209" s="16">
        <v>0</v>
      </c>
      <c r="N209" s="16">
        <v>0</v>
      </c>
      <c r="O209" s="16">
        <v>0</v>
      </c>
      <c r="P209" s="16">
        <v>0</v>
      </c>
      <c r="Q209" s="16">
        <v>0</v>
      </c>
      <c r="R209" s="16">
        <v>0</v>
      </c>
      <c r="S209" s="16">
        <v>0</v>
      </c>
      <c r="T209" s="30"/>
      <c r="U209" s="30"/>
      <c r="V209" s="16">
        <v>5882</v>
      </c>
      <c r="W209" s="16">
        <v>0</v>
      </c>
      <c r="X209" s="16">
        <v>0</v>
      </c>
      <c r="Y209" s="16">
        <v>-156</v>
      </c>
      <c r="Z209" s="16">
        <v>0</v>
      </c>
      <c r="AA209" s="16">
        <v>0</v>
      </c>
      <c r="AB209" s="16">
        <v>5726</v>
      </c>
      <c r="AC209" s="16">
        <v>0</v>
      </c>
      <c r="AD209" s="16">
        <v>0</v>
      </c>
      <c r="AE209" s="16">
        <v>0</v>
      </c>
      <c r="AF209" s="65">
        <v>0</v>
      </c>
      <c r="AG209" s="68">
        <v>0</v>
      </c>
      <c r="AH209" s="67">
        <v>0</v>
      </c>
    </row>
    <row r="210" spans="1:34" s="10" customFormat="1" ht="15" x14ac:dyDescent="0.25">
      <c r="A210" s="62">
        <v>726</v>
      </c>
      <c r="B210" s="63" t="s">
        <v>229</v>
      </c>
      <c r="C210" s="64"/>
      <c r="D210"/>
      <c r="E210"/>
      <c r="F210"/>
      <c r="G210" s="64"/>
      <c r="H210" s="16">
        <v>0</v>
      </c>
      <c r="I210" s="16"/>
      <c r="J210" s="16">
        <v>0</v>
      </c>
      <c r="K210" s="16">
        <v>0</v>
      </c>
      <c r="L210" s="16">
        <v>0</v>
      </c>
      <c r="M210" s="16">
        <v>0</v>
      </c>
      <c r="N210" s="16">
        <v>0</v>
      </c>
      <c r="O210" s="16">
        <v>0</v>
      </c>
      <c r="P210" s="16">
        <v>0</v>
      </c>
      <c r="Q210" s="16">
        <v>0</v>
      </c>
      <c r="R210" s="16">
        <v>0</v>
      </c>
      <c r="S210" s="16">
        <v>0</v>
      </c>
      <c r="T210" s="30"/>
      <c r="U210" s="30"/>
      <c r="V210" s="16">
        <v>0</v>
      </c>
      <c r="W210" s="16">
        <v>0</v>
      </c>
      <c r="X210" s="16">
        <v>0</v>
      </c>
      <c r="Y210" s="16">
        <v>0</v>
      </c>
      <c r="Z210" s="16">
        <v>0</v>
      </c>
      <c r="AA210" s="16">
        <v>0</v>
      </c>
      <c r="AB210" s="16">
        <v>0</v>
      </c>
      <c r="AC210" s="16">
        <v>0</v>
      </c>
      <c r="AD210" s="16">
        <v>0</v>
      </c>
      <c r="AE210" s="16">
        <v>0</v>
      </c>
      <c r="AF210" s="65">
        <v>0</v>
      </c>
      <c r="AG210" s="68">
        <v>0</v>
      </c>
      <c r="AH210" s="67">
        <v>0</v>
      </c>
    </row>
    <row r="211" spans="1:34" s="10" customFormat="1" ht="15" x14ac:dyDescent="0.25">
      <c r="A211" s="62">
        <v>728</v>
      </c>
      <c r="B211" s="63" t="s">
        <v>230</v>
      </c>
      <c r="C211" s="64"/>
      <c r="D211"/>
      <c r="E211"/>
      <c r="F211"/>
      <c r="G211" s="64"/>
      <c r="H211" s="16">
        <v>3234655</v>
      </c>
      <c r="I211" s="16"/>
      <c r="J211" s="16">
        <v>236076</v>
      </c>
      <c r="K211" s="16">
        <v>132878</v>
      </c>
      <c r="L211" s="16">
        <v>0</v>
      </c>
      <c r="M211" s="16">
        <v>-703926</v>
      </c>
      <c r="N211" s="16">
        <v>-591370</v>
      </c>
      <c r="O211" s="16">
        <v>0</v>
      </c>
      <c r="P211" s="16">
        <v>-134193</v>
      </c>
      <c r="Q211" s="16">
        <v>-1060535</v>
      </c>
      <c r="R211" s="16">
        <v>3263911</v>
      </c>
      <c r="S211" s="16">
        <v>2203376</v>
      </c>
      <c r="T211" s="30"/>
      <c r="U211" s="30"/>
      <c r="V211" s="16">
        <v>4177942</v>
      </c>
      <c r="W211" s="16">
        <v>0</v>
      </c>
      <c r="X211" s="16">
        <v>0</v>
      </c>
      <c r="Y211" s="16">
        <v>-110795</v>
      </c>
      <c r="Z211" s="16">
        <v>0</v>
      </c>
      <c r="AA211" s="16">
        <v>0</v>
      </c>
      <c r="AB211" s="16">
        <v>4067147</v>
      </c>
      <c r="AC211" s="16">
        <v>0</v>
      </c>
      <c r="AD211" s="16">
        <v>0</v>
      </c>
      <c r="AE211" s="16">
        <v>0</v>
      </c>
      <c r="AF211" s="65">
        <v>0</v>
      </c>
      <c r="AG211" s="68">
        <v>0</v>
      </c>
      <c r="AH211" s="67">
        <v>0</v>
      </c>
    </row>
    <row r="212" spans="1:34" s="10" customFormat="1" ht="15" x14ac:dyDescent="0.25">
      <c r="A212" s="62">
        <v>729</v>
      </c>
      <c r="B212" s="63" t="s">
        <v>231</v>
      </c>
      <c r="C212" s="64"/>
      <c r="D212"/>
      <c r="E212"/>
      <c r="F212"/>
      <c r="G212" s="64"/>
      <c r="H212" s="16">
        <v>3449096</v>
      </c>
      <c r="I212" s="16"/>
      <c r="J212" s="16">
        <v>248997</v>
      </c>
      <c r="K212" s="16">
        <v>140150</v>
      </c>
      <c r="L212" s="16">
        <v>0</v>
      </c>
      <c r="M212" s="16">
        <v>-742455</v>
      </c>
      <c r="N212" s="16">
        <v>-623737</v>
      </c>
      <c r="O212" s="16">
        <v>0</v>
      </c>
      <c r="P212" s="16">
        <v>-141537</v>
      </c>
      <c r="Q212" s="16">
        <v>-1118582</v>
      </c>
      <c r="R212" s="16">
        <v>3442554</v>
      </c>
      <c r="S212" s="16">
        <v>2323972</v>
      </c>
      <c r="T212" s="30"/>
      <c r="U212" s="30"/>
      <c r="V212" s="16">
        <v>4454919</v>
      </c>
      <c r="W212" s="16">
        <v>0</v>
      </c>
      <c r="X212" s="16">
        <v>0</v>
      </c>
      <c r="Y212" s="16">
        <v>-118140</v>
      </c>
      <c r="Z212" s="16">
        <v>0</v>
      </c>
      <c r="AA212" s="16">
        <v>0</v>
      </c>
      <c r="AB212" s="16">
        <v>4336779</v>
      </c>
      <c r="AC212" s="16">
        <v>0</v>
      </c>
      <c r="AD212" s="16">
        <v>0</v>
      </c>
      <c r="AE212" s="16">
        <v>0</v>
      </c>
      <c r="AF212" s="65">
        <v>0</v>
      </c>
      <c r="AG212" s="68">
        <v>0</v>
      </c>
      <c r="AH212" s="67">
        <v>0</v>
      </c>
    </row>
    <row r="213" spans="1:34" s="10" customFormat="1" ht="15" x14ac:dyDescent="0.25">
      <c r="A213" s="62">
        <v>730</v>
      </c>
      <c r="B213" s="63" t="s">
        <v>232</v>
      </c>
      <c r="C213" s="64"/>
      <c r="D213"/>
      <c r="E213"/>
      <c r="F213"/>
      <c r="G213" s="64"/>
      <c r="H213" s="16">
        <v>0</v>
      </c>
      <c r="I213" s="16"/>
      <c r="J213" s="16">
        <v>0</v>
      </c>
      <c r="K213" s="16">
        <v>0</v>
      </c>
      <c r="L213" s="16">
        <v>0</v>
      </c>
      <c r="M213" s="16">
        <v>0</v>
      </c>
      <c r="N213" s="16">
        <v>0</v>
      </c>
      <c r="O213" s="16">
        <v>0</v>
      </c>
      <c r="P213" s="16">
        <v>0</v>
      </c>
      <c r="Q213" s="16">
        <v>0</v>
      </c>
      <c r="R213" s="16">
        <v>0</v>
      </c>
      <c r="S213" s="16">
        <v>0</v>
      </c>
      <c r="T213" s="30"/>
      <c r="U213" s="30"/>
      <c r="V213" s="16">
        <v>0</v>
      </c>
      <c r="W213" s="16">
        <v>0</v>
      </c>
      <c r="X213" s="16">
        <v>0</v>
      </c>
      <c r="Y213" s="16">
        <v>0</v>
      </c>
      <c r="Z213" s="16">
        <v>0</v>
      </c>
      <c r="AA213" s="16">
        <v>0</v>
      </c>
      <c r="AB213" s="16">
        <v>0</v>
      </c>
      <c r="AC213" s="16">
        <v>0</v>
      </c>
      <c r="AD213" s="16">
        <v>0</v>
      </c>
      <c r="AE213" s="16">
        <v>0</v>
      </c>
      <c r="AF213" s="65">
        <v>0</v>
      </c>
      <c r="AG213" s="68">
        <v>0</v>
      </c>
      <c r="AH213" s="67">
        <v>0</v>
      </c>
    </row>
    <row r="214" spans="1:34" s="10" customFormat="1" ht="15" x14ac:dyDescent="0.25">
      <c r="A214" s="62">
        <v>731</v>
      </c>
      <c r="B214" s="63" t="s">
        <v>233</v>
      </c>
      <c r="C214" s="64"/>
      <c r="D214"/>
      <c r="E214"/>
      <c r="F214"/>
      <c r="G214" s="64"/>
      <c r="H214" s="16">
        <v>0</v>
      </c>
      <c r="I214" s="16"/>
      <c r="J214" s="16">
        <v>0</v>
      </c>
      <c r="K214" s="16">
        <v>0</v>
      </c>
      <c r="L214" s="16">
        <v>0</v>
      </c>
      <c r="M214" s="16">
        <v>0</v>
      </c>
      <c r="N214" s="16">
        <v>0</v>
      </c>
      <c r="O214" s="16">
        <v>0</v>
      </c>
      <c r="P214" s="16">
        <v>0</v>
      </c>
      <c r="Q214" s="16">
        <v>0</v>
      </c>
      <c r="R214" s="16">
        <v>0</v>
      </c>
      <c r="S214" s="16">
        <v>0</v>
      </c>
      <c r="T214" s="30"/>
      <c r="U214" s="30"/>
      <c r="V214" s="16">
        <v>0</v>
      </c>
      <c r="W214" s="16">
        <v>0</v>
      </c>
      <c r="X214" s="16">
        <v>0</v>
      </c>
      <c r="Y214" s="16">
        <v>0</v>
      </c>
      <c r="Z214" s="16">
        <v>0</v>
      </c>
      <c r="AA214" s="16">
        <v>0</v>
      </c>
      <c r="AB214" s="16">
        <v>0</v>
      </c>
      <c r="AC214" s="16">
        <v>0</v>
      </c>
      <c r="AD214" s="16">
        <v>0</v>
      </c>
      <c r="AE214" s="16">
        <v>0</v>
      </c>
      <c r="AF214" s="65">
        <v>0</v>
      </c>
      <c r="AG214" s="68">
        <v>0</v>
      </c>
      <c r="AH214" s="67">
        <v>0</v>
      </c>
    </row>
    <row r="215" spans="1:34" s="10" customFormat="1" ht="15" x14ac:dyDescent="0.25">
      <c r="A215" s="62">
        <v>733</v>
      </c>
      <c r="B215" s="63" t="s">
        <v>234</v>
      </c>
      <c r="C215" s="64"/>
      <c r="D215"/>
      <c r="E215"/>
      <c r="F215"/>
      <c r="G215" s="64"/>
      <c r="H215" s="16">
        <v>3353610</v>
      </c>
      <c r="I215" s="16"/>
      <c r="J215" s="16">
        <v>229240</v>
      </c>
      <c r="K215" s="16">
        <v>129029</v>
      </c>
      <c r="L215" s="16">
        <v>0</v>
      </c>
      <c r="M215" s="16">
        <v>-683540</v>
      </c>
      <c r="N215" s="16">
        <v>-574244</v>
      </c>
      <c r="O215" s="16">
        <v>0</v>
      </c>
      <c r="P215" s="16">
        <v>-130306</v>
      </c>
      <c r="Q215" s="16">
        <v>-1029821</v>
      </c>
      <c r="R215" s="16">
        <v>3169391</v>
      </c>
      <c r="S215" s="16">
        <v>2139570</v>
      </c>
      <c r="T215" s="30"/>
      <c r="U215" s="30"/>
      <c r="V215" s="16">
        <v>4331587</v>
      </c>
      <c r="W215" s="16">
        <v>0</v>
      </c>
      <c r="X215" s="16">
        <v>0</v>
      </c>
      <c r="Y215" s="16">
        <v>-114869</v>
      </c>
      <c r="Z215" s="16">
        <v>0</v>
      </c>
      <c r="AA215" s="16">
        <v>0</v>
      </c>
      <c r="AB215" s="16">
        <v>4216718</v>
      </c>
      <c r="AC215" s="16">
        <v>0</v>
      </c>
      <c r="AD215" s="16">
        <v>0</v>
      </c>
      <c r="AE215" s="16">
        <v>0</v>
      </c>
      <c r="AF215" s="65">
        <v>0</v>
      </c>
      <c r="AG215" s="68">
        <v>0</v>
      </c>
      <c r="AH215" s="67">
        <v>0</v>
      </c>
    </row>
    <row r="216" spans="1:34" s="10" customFormat="1" ht="15" x14ac:dyDescent="0.25">
      <c r="A216" s="62">
        <v>734</v>
      </c>
      <c r="B216" s="63" t="s">
        <v>235</v>
      </c>
      <c r="C216" s="64"/>
      <c r="D216"/>
      <c r="E216"/>
      <c r="F216"/>
      <c r="G216" s="64"/>
      <c r="H216" s="16">
        <v>2963441</v>
      </c>
      <c r="I216" s="16"/>
      <c r="J216" s="16">
        <v>216075</v>
      </c>
      <c r="K216" s="16">
        <v>121620</v>
      </c>
      <c r="L216" s="16">
        <v>0</v>
      </c>
      <c r="M216" s="16">
        <v>-644288</v>
      </c>
      <c r="N216" s="16">
        <v>-541267</v>
      </c>
      <c r="O216" s="16">
        <v>0</v>
      </c>
      <c r="P216" s="16">
        <v>-122823</v>
      </c>
      <c r="Q216" s="16">
        <v>-970683</v>
      </c>
      <c r="R216" s="16">
        <v>2987384</v>
      </c>
      <c r="S216" s="16">
        <v>2016701</v>
      </c>
      <c r="T216" s="30"/>
      <c r="U216" s="30"/>
      <c r="V216" s="16">
        <v>3827637</v>
      </c>
      <c r="W216" s="16">
        <v>0</v>
      </c>
      <c r="X216" s="16">
        <v>0</v>
      </c>
      <c r="Y216" s="16">
        <v>-101505</v>
      </c>
      <c r="Z216" s="16">
        <v>0</v>
      </c>
      <c r="AA216" s="16">
        <v>0</v>
      </c>
      <c r="AB216" s="16">
        <v>3726132</v>
      </c>
      <c r="AC216" s="16">
        <v>0</v>
      </c>
      <c r="AD216" s="16">
        <v>0</v>
      </c>
      <c r="AE216" s="16">
        <v>0</v>
      </c>
      <c r="AF216" s="65">
        <v>0</v>
      </c>
      <c r="AG216" s="68">
        <v>0</v>
      </c>
      <c r="AH216" s="67">
        <v>0</v>
      </c>
    </row>
    <row r="217" spans="1:34" s="10" customFormat="1" ht="15" x14ac:dyDescent="0.25">
      <c r="A217" s="62">
        <v>735</v>
      </c>
      <c r="B217" s="63" t="s">
        <v>236</v>
      </c>
      <c r="C217" s="64"/>
      <c r="D217"/>
      <c r="E217"/>
      <c r="F217"/>
      <c r="G217" s="64"/>
      <c r="H217" s="16">
        <v>5308783</v>
      </c>
      <c r="I217" s="16"/>
      <c r="J217" s="16">
        <v>380775</v>
      </c>
      <c r="K217" s="16">
        <v>214323</v>
      </c>
      <c r="L217" s="16">
        <v>0</v>
      </c>
      <c r="M217" s="16">
        <v>-1135387</v>
      </c>
      <c r="N217" s="16">
        <v>-953839</v>
      </c>
      <c r="O217" s="16">
        <v>0</v>
      </c>
      <c r="P217" s="16">
        <v>-216444</v>
      </c>
      <c r="Q217" s="16">
        <v>-1710572</v>
      </c>
      <c r="R217" s="16">
        <v>5264470</v>
      </c>
      <c r="S217" s="16">
        <v>3553898</v>
      </c>
      <c r="T217" s="30"/>
      <c r="U217" s="30"/>
      <c r="V217" s="16">
        <v>6856926</v>
      </c>
      <c r="W217" s="16">
        <v>0</v>
      </c>
      <c r="X217" s="16">
        <v>0</v>
      </c>
      <c r="Y217" s="16">
        <v>-181838</v>
      </c>
      <c r="Z217" s="16">
        <v>0</v>
      </c>
      <c r="AA217" s="16">
        <v>0</v>
      </c>
      <c r="AB217" s="16">
        <v>6675088</v>
      </c>
      <c r="AC217" s="16">
        <v>0</v>
      </c>
      <c r="AD217" s="16">
        <v>0</v>
      </c>
      <c r="AE217" s="16">
        <v>0</v>
      </c>
      <c r="AF217" s="65">
        <v>0</v>
      </c>
      <c r="AG217" s="68">
        <v>0</v>
      </c>
      <c r="AH217" s="67">
        <v>0</v>
      </c>
    </row>
    <row r="218" spans="1:34" s="10" customFormat="1" ht="15" x14ac:dyDescent="0.25">
      <c r="A218" s="62">
        <v>736</v>
      </c>
      <c r="B218" s="63" t="s">
        <v>237</v>
      </c>
      <c r="C218" s="64"/>
      <c r="D218"/>
      <c r="E218"/>
      <c r="F218"/>
      <c r="G218" s="64"/>
      <c r="H218" s="16">
        <v>0</v>
      </c>
      <c r="I218" s="16"/>
      <c r="J218" s="16">
        <v>0</v>
      </c>
      <c r="K218" s="16">
        <v>0</v>
      </c>
      <c r="L218" s="16">
        <v>0</v>
      </c>
      <c r="M218" s="16">
        <v>0</v>
      </c>
      <c r="N218" s="16">
        <v>0</v>
      </c>
      <c r="O218" s="16">
        <v>0</v>
      </c>
      <c r="P218" s="16">
        <v>0</v>
      </c>
      <c r="Q218" s="16">
        <v>0</v>
      </c>
      <c r="R218" s="16">
        <v>0</v>
      </c>
      <c r="S218" s="16">
        <v>0</v>
      </c>
      <c r="T218" s="30"/>
      <c r="U218" s="30"/>
      <c r="V218" s="16">
        <v>0</v>
      </c>
      <c r="W218" s="16">
        <v>0</v>
      </c>
      <c r="X218" s="16">
        <v>0</v>
      </c>
      <c r="Y218" s="16">
        <v>0</v>
      </c>
      <c r="Z218" s="16">
        <v>0</v>
      </c>
      <c r="AA218" s="16">
        <v>0</v>
      </c>
      <c r="AB218" s="16">
        <v>0</v>
      </c>
      <c r="AC218" s="16">
        <v>0</v>
      </c>
      <c r="AD218" s="16">
        <v>0</v>
      </c>
      <c r="AE218" s="16">
        <v>0</v>
      </c>
      <c r="AF218" s="65">
        <v>0</v>
      </c>
      <c r="AG218" s="68">
        <v>0</v>
      </c>
      <c r="AH218" s="67">
        <v>0</v>
      </c>
    </row>
    <row r="219" spans="1:34" s="10" customFormat="1" ht="15" x14ac:dyDescent="0.25">
      <c r="A219" s="62">
        <v>737</v>
      </c>
      <c r="B219" s="63" t="s">
        <v>238</v>
      </c>
      <c r="C219" s="64"/>
      <c r="D219"/>
      <c r="E219"/>
      <c r="F219"/>
      <c r="G219" s="64"/>
      <c r="H219" s="16">
        <v>2786302</v>
      </c>
      <c r="I219" s="16"/>
      <c r="J219" s="16">
        <v>188107</v>
      </c>
      <c r="K219" s="16">
        <v>105877</v>
      </c>
      <c r="L219" s="16">
        <v>0</v>
      </c>
      <c r="M219" s="16">
        <v>-560891</v>
      </c>
      <c r="N219" s="16">
        <v>-471205</v>
      </c>
      <c r="O219" s="16">
        <v>0</v>
      </c>
      <c r="P219" s="16">
        <v>-106925</v>
      </c>
      <c r="Q219" s="16">
        <v>-845037</v>
      </c>
      <c r="R219" s="16">
        <v>2600696</v>
      </c>
      <c r="S219" s="16">
        <v>1755659</v>
      </c>
      <c r="T219" s="30"/>
      <c r="U219" s="30"/>
      <c r="V219" s="16">
        <v>3598838</v>
      </c>
      <c r="W219" s="16">
        <v>0</v>
      </c>
      <c r="X219" s="16">
        <v>0</v>
      </c>
      <c r="Y219" s="16">
        <v>-95437</v>
      </c>
      <c r="Z219" s="16">
        <v>0</v>
      </c>
      <c r="AA219" s="16">
        <v>0</v>
      </c>
      <c r="AB219" s="16">
        <v>3503401</v>
      </c>
      <c r="AC219" s="16">
        <v>0</v>
      </c>
      <c r="AD219" s="16">
        <v>0</v>
      </c>
      <c r="AE219" s="16">
        <v>0</v>
      </c>
      <c r="AF219" s="65">
        <v>0</v>
      </c>
      <c r="AG219" s="68">
        <v>0</v>
      </c>
      <c r="AH219" s="67">
        <v>0</v>
      </c>
    </row>
    <row r="220" spans="1:34" s="10" customFormat="1" ht="15" x14ac:dyDescent="0.25">
      <c r="A220" s="62">
        <v>738</v>
      </c>
      <c r="B220" s="63" t="s">
        <v>239</v>
      </c>
      <c r="C220" s="64"/>
      <c r="D220"/>
      <c r="E220"/>
      <c r="F220"/>
      <c r="G220" s="64"/>
      <c r="H220" s="16">
        <v>2861325</v>
      </c>
      <c r="I220" s="16"/>
      <c r="J220" s="16">
        <v>96281</v>
      </c>
      <c r="K220" s="16">
        <v>54193</v>
      </c>
      <c r="L220" s="16">
        <v>0</v>
      </c>
      <c r="M220" s="16">
        <v>-287091</v>
      </c>
      <c r="N220" s="16">
        <v>-241184</v>
      </c>
      <c r="O220" s="16">
        <v>0</v>
      </c>
      <c r="P220" s="16">
        <v>-54729</v>
      </c>
      <c r="Q220" s="16">
        <v>-432530</v>
      </c>
      <c r="R220" s="16">
        <v>1331153</v>
      </c>
      <c r="S220" s="16">
        <v>898623</v>
      </c>
      <c r="T220" s="30"/>
      <c r="U220" s="30"/>
      <c r="V220" s="16">
        <v>3695743</v>
      </c>
      <c r="W220" s="16">
        <v>0</v>
      </c>
      <c r="X220" s="16">
        <v>0</v>
      </c>
      <c r="Y220" s="16">
        <v>-98007</v>
      </c>
      <c r="Z220" s="16">
        <v>0</v>
      </c>
      <c r="AA220" s="16">
        <v>0</v>
      </c>
      <c r="AB220" s="16">
        <v>3597736</v>
      </c>
      <c r="AC220" s="16">
        <v>0</v>
      </c>
      <c r="AD220" s="16">
        <v>0</v>
      </c>
      <c r="AE220" s="16">
        <v>0</v>
      </c>
      <c r="AF220" s="65">
        <v>0</v>
      </c>
      <c r="AG220" s="68">
        <v>0</v>
      </c>
      <c r="AH220" s="67">
        <v>0</v>
      </c>
    </row>
    <row r="221" spans="1:34" s="10" customFormat="1" ht="15" x14ac:dyDescent="0.25">
      <c r="A221" s="62">
        <v>739</v>
      </c>
      <c r="B221" s="63" t="s">
        <v>240</v>
      </c>
      <c r="C221" s="64"/>
      <c r="D221"/>
      <c r="E221"/>
      <c r="F221"/>
      <c r="G221" s="64"/>
      <c r="H221" s="16">
        <v>1928961</v>
      </c>
      <c r="I221" s="16"/>
      <c r="J221" s="16">
        <v>143366</v>
      </c>
      <c r="K221" s="16">
        <v>80695</v>
      </c>
      <c r="L221" s="16">
        <v>0</v>
      </c>
      <c r="M221" s="16">
        <v>-427487</v>
      </c>
      <c r="N221" s="16">
        <v>-359132</v>
      </c>
      <c r="O221" s="16">
        <v>0</v>
      </c>
      <c r="P221" s="16">
        <v>-81494</v>
      </c>
      <c r="Q221" s="16">
        <v>-644052</v>
      </c>
      <c r="R221" s="16">
        <v>1982136</v>
      </c>
      <c r="S221" s="16">
        <v>1338084</v>
      </c>
      <c r="T221" s="30"/>
      <c r="U221" s="30"/>
      <c r="V221" s="16">
        <v>2491485</v>
      </c>
      <c r="W221" s="16">
        <v>0</v>
      </c>
      <c r="X221" s="16">
        <v>0</v>
      </c>
      <c r="Y221" s="16">
        <v>-66072</v>
      </c>
      <c r="Z221" s="16">
        <v>0</v>
      </c>
      <c r="AA221" s="16">
        <v>0</v>
      </c>
      <c r="AB221" s="16">
        <v>2425413</v>
      </c>
      <c r="AC221" s="16">
        <v>0</v>
      </c>
      <c r="AD221" s="16">
        <v>0</v>
      </c>
      <c r="AE221" s="16">
        <v>0</v>
      </c>
      <c r="AF221" s="65">
        <v>0</v>
      </c>
      <c r="AG221" s="68">
        <v>0</v>
      </c>
      <c r="AH221" s="67">
        <v>0</v>
      </c>
    </row>
    <row r="222" spans="1:34" s="10" customFormat="1" ht="15" x14ac:dyDescent="0.25">
      <c r="A222" s="62">
        <v>740</v>
      </c>
      <c r="B222" s="63" t="s">
        <v>241</v>
      </c>
      <c r="C222" s="64"/>
      <c r="D222"/>
      <c r="E222"/>
      <c r="F222"/>
      <c r="G222" s="64"/>
      <c r="H222" s="16">
        <v>0</v>
      </c>
      <c r="I222" s="16"/>
      <c r="J222" s="16">
        <v>0</v>
      </c>
      <c r="K222" s="16">
        <v>0</v>
      </c>
      <c r="L222" s="16">
        <v>0</v>
      </c>
      <c r="M222" s="16">
        <v>0</v>
      </c>
      <c r="N222" s="16">
        <v>0</v>
      </c>
      <c r="O222" s="16">
        <v>0</v>
      </c>
      <c r="P222" s="16">
        <v>0</v>
      </c>
      <c r="Q222" s="16">
        <v>0</v>
      </c>
      <c r="R222" s="16">
        <v>0</v>
      </c>
      <c r="S222" s="16">
        <v>0</v>
      </c>
      <c r="T222" s="30"/>
      <c r="U222" s="30"/>
      <c r="V222" s="16">
        <v>0</v>
      </c>
      <c r="W222" s="16">
        <v>0</v>
      </c>
      <c r="X222" s="16">
        <v>0</v>
      </c>
      <c r="Y222" s="16">
        <v>0</v>
      </c>
      <c r="Z222" s="16">
        <v>0</v>
      </c>
      <c r="AA222" s="16">
        <v>0</v>
      </c>
      <c r="AB222" s="16">
        <v>0</v>
      </c>
      <c r="AC222" s="16">
        <v>0</v>
      </c>
      <c r="AD222" s="16">
        <v>0</v>
      </c>
      <c r="AE222" s="16">
        <v>0</v>
      </c>
      <c r="AF222" s="65">
        <v>0</v>
      </c>
      <c r="AG222" s="68">
        <v>0</v>
      </c>
      <c r="AH222" s="67">
        <v>0</v>
      </c>
    </row>
    <row r="223" spans="1:34" s="10" customFormat="1" ht="15" x14ac:dyDescent="0.25">
      <c r="A223" s="62">
        <v>741</v>
      </c>
      <c r="B223" s="63" t="s">
        <v>242</v>
      </c>
      <c r="C223" s="64"/>
      <c r="D223"/>
      <c r="E223"/>
      <c r="F223"/>
      <c r="G223" s="64"/>
      <c r="H223" s="16">
        <v>5459714</v>
      </c>
      <c r="I223" s="16"/>
      <c r="J223" s="16">
        <v>375807</v>
      </c>
      <c r="K223" s="16">
        <v>211526</v>
      </c>
      <c r="L223" s="16">
        <v>0</v>
      </c>
      <c r="M223" s="16">
        <v>-1120570</v>
      </c>
      <c r="N223" s="16">
        <v>-941395</v>
      </c>
      <c r="O223" s="16">
        <v>0</v>
      </c>
      <c r="P223" s="16">
        <v>-213620</v>
      </c>
      <c r="Q223" s="16">
        <v>-1688252</v>
      </c>
      <c r="R223" s="16">
        <v>5195784</v>
      </c>
      <c r="S223" s="16">
        <v>3507532</v>
      </c>
      <c r="T223" s="30"/>
      <c r="U223" s="30"/>
      <c r="V223" s="16">
        <v>7051870</v>
      </c>
      <c r="W223" s="16">
        <v>0</v>
      </c>
      <c r="X223" s="16">
        <v>0</v>
      </c>
      <c r="Y223" s="16">
        <v>-187008</v>
      </c>
      <c r="Z223" s="16">
        <v>0</v>
      </c>
      <c r="AA223" s="16">
        <v>0</v>
      </c>
      <c r="AB223" s="16">
        <v>6864862</v>
      </c>
      <c r="AC223" s="16">
        <v>0</v>
      </c>
      <c r="AD223" s="16">
        <v>0</v>
      </c>
      <c r="AE223" s="16">
        <v>0</v>
      </c>
      <c r="AF223" s="65">
        <v>0</v>
      </c>
      <c r="AG223" s="68">
        <v>0</v>
      </c>
      <c r="AH223" s="67">
        <v>0</v>
      </c>
    </row>
    <row r="224" spans="1:34" s="10" customFormat="1" ht="15" x14ac:dyDescent="0.25">
      <c r="A224" s="62">
        <v>742</v>
      </c>
      <c r="B224" s="63" t="s">
        <v>243</v>
      </c>
      <c r="C224" s="64"/>
      <c r="D224"/>
      <c r="E224"/>
      <c r="F224"/>
      <c r="G224" s="64"/>
      <c r="H224" s="16">
        <v>1301118</v>
      </c>
      <c r="I224" s="16"/>
      <c r="J224" s="16">
        <v>96705</v>
      </c>
      <c r="K224" s="16">
        <v>54431</v>
      </c>
      <c r="L224" s="16">
        <v>0</v>
      </c>
      <c r="M224" s="16">
        <v>-288350</v>
      </c>
      <c r="N224" s="16">
        <v>-242244</v>
      </c>
      <c r="O224" s="16">
        <v>0</v>
      </c>
      <c r="P224" s="16">
        <v>-54970</v>
      </c>
      <c r="Q224" s="16">
        <v>-434428</v>
      </c>
      <c r="R224" s="16">
        <v>1337004</v>
      </c>
      <c r="S224" s="16">
        <v>902576</v>
      </c>
      <c r="T224" s="30"/>
      <c r="U224" s="30"/>
      <c r="V224" s="16">
        <v>1680548</v>
      </c>
      <c r="W224" s="16">
        <v>0</v>
      </c>
      <c r="X224" s="16">
        <v>0</v>
      </c>
      <c r="Y224" s="16">
        <v>-44566</v>
      </c>
      <c r="Z224" s="16">
        <v>0</v>
      </c>
      <c r="AA224" s="16">
        <v>0</v>
      </c>
      <c r="AB224" s="16">
        <v>1635982</v>
      </c>
      <c r="AC224" s="16">
        <v>0</v>
      </c>
      <c r="AD224" s="16">
        <v>0</v>
      </c>
      <c r="AE224" s="16">
        <v>0</v>
      </c>
      <c r="AF224" s="65">
        <v>0</v>
      </c>
      <c r="AG224" s="68">
        <v>0</v>
      </c>
      <c r="AH224" s="67">
        <v>0</v>
      </c>
    </row>
    <row r="225" spans="1:34" s="10" customFormat="1" ht="15" x14ac:dyDescent="0.25">
      <c r="A225" s="62">
        <v>743</v>
      </c>
      <c r="B225" s="63" t="s">
        <v>244</v>
      </c>
      <c r="C225" s="64"/>
      <c r="D225"/>
      <c r="E225"/>
      <c r="F225"/>
      <c r="G225" s="64"/>
      <c r="H225" s="16">
        <v>3204417</v>
      </c>
      <c r="I225" s="16"/>
      <c r="J225" s="16">
        <v>244038</v>
      </c>
      <c r="K225" s="16">
        <v>137359</v>
      </c>
      <c r="L225" s="16">
        <v>0</v>
      </c>
      <c r="M225" s="16">
        <v>-727665</v>
      </c>
      <c r="N225" s="16">
        <v>-611313</v>
      </c>
      <c r="O225" s="16">
        <v>0</v>
      </c>
      <c r="P225" s="16">
        <v>-138718</v>
      </c>
      <c r="Q225" s="16">
        <v>-1096299</v>
      </c>
      <c r="R225" s="16">
        <v>3373984</v>
      </c>
      <c r="S225" s="16">
        <v>2277685</v>
      </c>
      <c r="T225" s="30"/>
      <c r="U225" s="30"/>
      <c r="V225" s="16">
        <v>4138886</v>
      </c>
      <c r="W225" s="16">
        <v>0</v>
      </c>
      <c r="X225" s="16">
        <v>0</v>
      </c>
      <c r="Y225" s="16">
        <v>-109759</v>
      </c>
      <c r="Z225" s="16">
        <v>0</v>
      </c>
      <c r="AA225" s="16">
        <v>0</v>
      </c>
      <c r="AB225" s="16">
        <v>4029127</v>
      </c>
      <c r="AC225" s="16">
        <v>0</v>
      </c>
      <c r="AD225" s="16">
        <v>0</v>
      </c>
      <c r="AE225" s="16">
        <v>0</v>
      </c>
      <c r="AF225" s="65">
        <v>0</v>
      </c>
      <c r="AG225" s="68">
        <v>0</v>
      </c>
      <c r="AH225" s="67">
        <v>0</v>
      </c>
    </row>
    <row r="226" spans="1:34" s="10" customFormat="1" ht="15" x14ac:dyDescent="0.25">
      <c r="A226" s="62">
        <v>744</v>
      </c>
      <c r="B226" s="63" t="s">
        <v>245</v>
      </c>
      <c r="C226" s="64"/>
      <c r="D226"/>
      <c r="E226"/>
      <c r="F226"/>
      <c r="G226" s="64"/>
      <c r="H226" s="16">
        <v>0</v>
      </c>
      <c r="I226" s="16"/>
      <c r="J226" s="16">
        <v>0</v>
      </c>
      <c r="K226" s="16">
        <v>0</v>
      </c>
      <c r="L226" s="16">
        <v>0</v>
      </c>
      <c r="M226" s="16">
        <v>0</v>
      </c>
      <c r="N226" s="16">
        <v>0</v>
      </c>
      <c r="O226" s="16">
        <v>0</v>
      </c>
      <c r="P226" s="16">
        <v>0</v>
      </c>
      <c r="Q226" s="16">
        <v>0</v>
      </c>
      <c r="R226" s="16">
        <v>0</v>
      </c>
      <c r="S226" s="16">
        <v>0</v>
      </c>
      <c r="T226" s="30"/>
      <c r="U226" s="30"/>
      <c r="V226" s="16">
        <v>0</v>
      </c>
      <c r="W226" s="16">
        <v>0</v>
      </c>
      <c r="X226" s="16">
        <v>0</v>
      </c>
      <c r="Y226" s="16">
        <v>0</v>
      </c>
      <c r="Z226" s="16">
        <v>0</v>
      </c>
      <c r="AA226" s="16">
        <v>0</v>
      </c>
      <c r="AB226" s="16">
        <v>0</v>
      </c>
      <c r="AC226" s="16">
        <v>0</v>
      </c>
      <c r="AD226" s="16">
        <v>0</v>
      </c>
      <c r="AE226" s="16">
        <v>0</v>
      </c>
      <c r="AF226" s="65">
        <v>0</v>
      </c>
      <c r="AG226" s="68">
        <v>0</v>
      </c>
      <c r="AH226" s="67">
        <v>0</v>
      </c>
    </row>
    <row r="227" spans="1:34" s="10" customFormat="1" ht="15" x14ac:dyDescent="0.25">
      <c r="A227" s="62">
        <v>745</v>
      </c>
      <c r="B227" s="63" t="s">
        <v>246</v>
      </c>
      <c r="C227" s="64"/>
      <c r="D227"/>
      <c r="E227"/>
      <c r="F227"/>
      <c r="G227" s="64"/>
      <c r="H227" s="16">
        <v>4375985</v>
      </c>
      <c r="I227" s="16"/>
      <c r="J227" s="16">
        <v>310135</v>
      </c>
      <c r="K227" s="16">
        <v>174562</v>
      </c>
      <c r="L227" s="16">
        <v>0</v>
      </c>
      <c r="M227" s="16">
        <v>-924751</v>
      </c>
      <c r="N227" s="16">
        <v>-776886</v>
      </c>
      <c r="O227" s="16">
        <v>0</v>
      </c>
      <c r="P227" s="16">
        <v>-176290</v>
      </c>
      <c r="Q227" s="16">
        <v>-1393230</v>
      </c>
      <c r="R227" s="16">
        <v>4287821</v>
      </c>
      <c r="S227" s="16">
        <v>2894591</v>
      </c>
      <c r="T227" s="30"/>
      <c r="U227" s="30"/>
      <c r="V227" s="16">
        <v>5652105</v>
      </c>
      <c r="W227" s="16">
        <v>0</v>
      </c>
      <c r="X227" s="16">
        <v>0</v>
      </c>
      <c r="Y227" s="16">
        <v>-149888</v>
      </c>
      <c r="Z227" s="16">
        <v>0</v>
      </c>
      <c r="AA227" s="16">
        <v>0</v>
      </c>
      <c r="AB227" s="16">
        <v>5502217</v>
      </c>
      <c r="AC227" s="16">
        <v>0</v>
      </c>
      <c r="AD227" s="16">
        <v>0</v>
      </c>
      <c r="AE227" s="16">
        <v>0</v>
      </c>
      <c r="AF227" s="65">
        <v>0</v>
      </c>
      <c r="AG227" s="68">
        <v>0</v>
      </c>
      <c r="AH227" s="67">
        <v>0</v>
      </c>
    </row>
    <row r="228" spans="1:34" s="10" customFormat="1" ht="15" x14ac:dyDescent="0.25">
      <c r="A228" s="62">
        <v>747</v>
      </c>
      <c r="B228" s="63" t="s">
        <v>247</v>
      </c>
      <c r="C228" s="64"/>
      <c r="D228"/>
      <c r="E228"/>
      <c r="F228"/>
      <c r="G228" s="64"/>
      <c r="H228" s="16">
        <v>2723493</v>
      </c>
      <c r="I228" s="16"/>
      <c r="J228" s="16">
        <v>194436</v>
      </c>
      <c r="K228" s="16">
        <v>109440</v>
      </c>
      <c r="L228" s="16">
        <v>0</v>
      </c>
      <c r="M228" s="16">
        <v>-579764</v>
      </c>
      <c r="N228" s="16">
        <v>-487060</v>
      </c>
      <c r="O228" s="16">
        <v>0</v>
      </c>
      <c r="P228" s="16">
        <v>-110523</v>
      </c>
      <c r="Q228" s="16">
        <v>-873471</v>
      </c>
      <c r="R228" s="16">
        <v>2688203</v>
      </c>
      <c r="S228" s="16">
        <v>1814732</v>
      </c>
      <c r="T228" s="30"/>
      <c r="U228" s="30"/>
      <c r="V228" s="16">
        <v>3517714</v>
      </c>
      <c r="W228" s="16">
        <v>0</v>
      </c>
      <c r="X228" s="16">
        <v>0</v>
      </c>
      <c r="Y228" s="16">
        <v>-93286</v>
      </c>
      <c r="Z228" s="16">
        <v>0</v>
      </c>
      <c r="AA228" s="16">
        <v>0</v>
      </c>
      <c r="AB228" s="16">
        <v>3424428</v>
      </c>
      <c r="AC228" s="16">
        <v>0</v>
      </c>
      <c r="AD228" s="16">
        <v>0</v>
      </c>
      <c r="AE228" s="16">
        <v>0</v>
      </c>
      <c r="AF228" s="65">
        <v>0</v>
      </c>
      <c r="AG228" s="68">
        <v>0</v>
      </c>
      <c r="AH228" s="67">
        <v>0</v>
      </c>
    </row>
    <row r="229" spans="1:34" s="10" customFormat="1" ht="15" x14ac:dyDescent="0.25">
      <c r="A229" s="62">
        <v>748</v>
      </c>
      <c r="B229" s="63" t="s">
        <v>248</v>
      </c>
      <c r="C229" s="64"/>
      <c r="D229"/>
      <c r="E229"/>
      <c r="F229"/>
      <c r="G229" s="64"/>
      <c r="H229" s="16">
        <v>1537506</v>
      </c>
      <c r="I229" s="16"/>
      <c r="J229" s="16">
        <v>106387</v>
      </c>
      <c r="K229" s="16">
        <v>59881</v>
      </c>
      <c r="L229" s="16">
        <v>0</v>
      </c>
      <c r="M229" s="16">
        <v>-317223</v>
      </c>
      <c r="N229" s="16">
        <v>-266499</v>
      </c>
      <c r="O229" s="16">
        <v>0</v>
      </c>
      <c r="P229" s="16">
        <v>-60474</v>
      </c>
      <c r="Q229" s="16">
        <v>-477928</v>
      </c>
      <c r="R229" s="16">
        <v>1470873</v>
      </c>
      <c r="S229" s="16">
        <v>992945</v>
      </c>
      <c r="T229" s="30"/>
      <c r="U229" s="30"/>
      <c r="V229" s="16">
        <v>1985872</v>
      </c>
      <c r="W229" s="16">
        <v>0</v>
      </c>
      <c r="X229" s="16">
        <v>0</v>
      </c>
      <c r="Y229" s="16">
        <v>-52663</v>
      </c>
      <c r="Z229" s="16">
        <v>0</v>
      </c>
      <c r="AA229" s="16">
        <v>0</v>
      </c>
      <c r="AB229" s="16">
        <v>1933209</v>
      </c>
      <c r="AC229" s="16">
        <v>0</v>
      </c>
      <c r="AD229" s="16">
        <v>0</v>
      </c>
      <c r="AE229" s="16">
        <v>0</v>
      </c>
      <c r="AF229" s="65">
        <v>0</v>
      </c>
      <c r="AG229" s="68">
        <v>0</v>
      </c>
      <c r="AH229" s="67">
        <v>0</v>
      </c>
    </row>
    <row r="230" spans="1:34" s="10" customFormat="1" ht="15" x14ac:dyDescent="0.25">
      <c r="A230" s="62">
        <v>749</v>
      </c>
      <c r="B230" s="63" t="s">
        <v>249</v>
      </c>
      <c r="C230" s="64"/>
      <c r="D230"/>
      <c r="E230"/>
      <c r="F230"/>
      <c r="G230" s="64"/>
      <c r="H230" s="16">
        <v>3849955</v>
      </c>
      <c r="I230" s="16"/>
      <c r="J230" s="16">
        <v>274134</v>
      </c>
      <c r="K230" s="16">
        <v>154298</v>
      </c>
      <c r="L230" s="16">
        <v>0</v>
      </c>
      <c r="M230" s="16">
        <v>-817400</v>
      </c>
      <c r="N230" s="16">
        <v>-686703</v>
      </c>
      <c r="O230" s="16">
        <v>0</v>
      </c>
      <c r="P230" s="16">
        <v>-155825</v>
      </c>
      <c r="Q230" s="16">
        <v>-1231496</v>
      </c>
      <c r="R230" s="16">
        <v>3790077</v>
      </c>
      <c r="S230" s="16">
        <v>2558581</v>
      </c>
      <c r="T230" s="30"/>
      <c r="U230" s="30"/>
      <c r="V230" s="16">
        <v>4972675</v>
      </c>
      <c r="W230" s="16">
        <v>0</v>
      </c>
      <c r="X230" s="16">
        <v>0</v>
      </c>
      <c r="Y230" s="16">
        <v>-131870</v>
      </c>
      <c r="Z230" s="16">
        <v>0</v>
      </c>
      <c r="AA230" s="16">
        <v>0</v>
      </c>
      <c r="AB230" s="16">
        <v>4840805</v>
      </c>
      <c r="AC230" s="16">
        <v>0</v>
      </c>
      <c r="AD230" s="16">
        <v>0</v>
      </c>
      <c r="AE230" s="16">
        <v>0</v>
      </c>
      <c r="AF230" s="65">
        <v>0</v>
      </c>
      <c r="AG230" s="68">
        <v>0</v>
      </c>
      <c r="AH230" s="67">
        <v>0</v>
      </c>
    </row>
    <row r="231" spans="1:34" s="10" customFormat="1" ht="15" x14ac:dyDescent="0.25">
      <c r="A231" s="62">
        <v>750</v>
      </c>
      <c r="B231" s="63" t="s">
        <v>250</v>
      </c>
      <c r="C231" s="64"/>
      <c r="D231"/>
      <c r="E231"/>
      <c r="F231"/>
      <c r="G231" s="64"/>
      <c r="H231" s="16">
        <v>0</v>
      </c>
      <c r="I231" s="16"/>
      <c r="J231" s="16">
        <v>0</v>
      </c>
      <c r="K231" s="16">
        <v>0</v>
      </c>
      <c r="L231" s="16">
        <v>0</v>
      </c>
      <c r="M231" s="16">
        <v>0</v>
      </c>
      <c r="N231" s="16">
        <v>0</v>
      </c>
      <c r="O231" s="16">
        <v>0</v>
      </c>
      <c r="P231" s="16">
        <v>0</v>
      </c>
      <c r="Q231" s="16">
        <v>0</v>
      </c>
      <c r="R231" s="16">
        <v>0</v>
      </c>
      <c r="S231" s="16">
        <v>0</v>
      </c>
      <c r="T231" s="30"/>
      <c r="U231" s="30"/>
      <c r="V231" s="16">
        <v>0</v>
      </c>
      <c r="W231" s="16">
        <v>0</v>
      </c>
      <c r="X231" s="16">
        <v>0</v>
      </c>
      <c r="Y231" s="16">
        <v>0</v>
      </c>
      <c r="Z231" s="16">
        <v>0</v>
      </c>
      <c r="AA231" s="16">
        <v>0</v>
      </c>
      <c r="AB231" s="16">
        <v>0</v>
      </c>
      <c r="AC231" s="16">
        <v>0</v>
      </c>
      <c r="AD231" s="16">
        <v>0</v>
      </c>
      <c r="AE231" s="16">
        <v>0</v>
      </c>
      <c r="AF231" s="65">
        <v>0</v>
      </c>
      <c r="AG231" s="68">
        <v>0</v>
      </c>
      <c r="AH231" s="67">
        <v>0</v>
      </c>
    </row>
    <row r="232" spans="1:34" s="10" customFormat="1" ht="15" x14ac:dyDescent="0.25">
      <c r="A232" s="62">
        <v>751</v>
      </c>
      <c r="B232" s="63" t="s">
        <v>251</v>
      </c>
      <c r="C232" s="64"/>
      <c r="D232"/>
      <c r="E232"/>
      <c r="F232"/>
      <c r="G232" s="64"/>
      <c r="H232" s="16">
        <v>90506</v>
      </c>
      <c r="I232" s="16"/>
      <c r="J232" s="16">
        <v>6538</v>
      </c>
      <c r="K232" s="16">
        <v>3680</v>
      </c>
      <c r="L232" s="16">
        <v>0</v>
      </c>
      <c r="M232" s="16">
        <v>-19495</v>
      </c>
      <c r="N232" s="16">
        <v>-16378</v>
      </c>
      <c r="O232" s="16">
        <v>0</v>
      </c>
      <c r="P232" s="16">
        <v>-3717</v>
      </c>
      <c r="Q232" s="16">
        <v>-29372</v>
      </c>
      <c r="R232" s="16">
        <v>90396</v>
      </c>
      <c r="S232" s="16">
        <v>61024</v>
      </c>
      <c r="T232" s="30"/>
      <c r="U232" s="30"/>
      <c r="V232" s="16">
        <v>116900</v>
      </c>
      <c r="W232" s="16">
        <v>0</v>
      </c>
      <c r="X232" s="16">
        <v>0</v>
      </c>
      <c r="Y232" s="16">
        <v>-3100</v>
      </c>
      <c r="Z232" s="16">
        <v>0</v>
      </c>
      <c r="AA232" s="16">
        <v>0</v>
      </c>
      <c r="AB232" s="16">
        <v>113800</v>
      </c>
      <c r="AC232" s="16">
        <v>0</v>
      </c>
      <c r="AD232" s="16">
        <v>0</v>
      </c>
      <c r="AE232" s="16">
        <v>0</v>
      </c>
      <c r="AF232" s="65">
        <v>0</v>
      </c>
      <c r="AG232" s="68">
        <v>0</v>
      </c>
      <c r="AH232" s="67">
        <v>0</v>
      </c>
    </row>
    <row r="233" spans="1:34" s="10" customFormat="1" ht="15" x14ac:dyDescent="0.25">
      <c r="A233" s="62">
        <v>752</v>
      </c>
      <c r="B233" s="63" t="s">
        <v>252</v>
      </c>
      <c r="C233" s="64"/>
      <c r="D233"/>
      <c r="E233"/>
      <c r="F233"/>
      <c r="G233" s="64"/>
      <c r="H233" s="16">
        <v>6190562</v>
      </c>
      <c r="I233" s="16"/>
      <c r="J233" s="16">
        <v>430189</v>
      </c>
      <c r="K233" s="16">
        <v>242135</v>
      </c>
      <c r="L233" s="16">
        <v>0</v>
      </c>
      <c r="M233" s="16">
        <v>-1282723</v>
      </c>
      <c r="N233" s="16">
        <v>-1077619</v>
      </c>
      <c r="O233" s="16">
        <v>0</v>
      </c>
      <c r="P233" s="16">
        <v>-244532</v>
      </c>
      <c r="Q233" s="16">
        <v>-1932550</v>
      </c>
      <c r="R233" s="16">
        <v>5947641</v>
      </c>
      <c r="S233" s="16">
        <v>4015091</v>
      </c>
      <c r="T233" s="30"/>
      <c r="U233" s="30"/>
      <c r="V233" s="16">
        <v>7995850</v>
      </c>
      <c r="W233" s="16">
        <v>0</v>
      </c>
      <c r="X233" s="16">
        <v>0</v>
      </c>
      <c r="Y233" s="16">
        <v>-212041</v>
      </c>
      <c r="Z233" s="16">
        <v>0</v>
      </c>
      <c r="AA233" s="16">
        <v>0</v>
      </c>
      <c r="AB233" s="16">
        <v>7783809</v>
      </c>
      <c r="AC233" s="16">
        <v>0</v>
      </c>
      <c r="AD233" s="16">
        <v>0</v>
      </c>
      <c r="AE233" s="16">
        <v>0</v>
      </c>
      <c r="AF233" s="65">
        <v>0</v>
      </c>
      <c r="AG233" s="68">
        <v>0</v>
      </c>
      <c r="AH233" s="67">
        <v>0</v>
      </c>
    </row>
    <row r="234" spans="1:34" s="10" customFormat="1" ht="15" x14ac:dyDescent="0.25">
      <c r="A234" s="62">
        <v>753</v>
      </c>
      <c r="B234" s="63" t="s">
        <v>253</v>
      </c>
      <c r="C234" s="64"/>
      <c r="D234"/>
      <c r="E234"/>
      <c r="F234"/>
      <c r="G234" s="64"/>
      <c r="H234" s="16">
        <v>4699170</v>
      </c>
      <c r="I234" s="16"/>
      <c r="J234" s="16">
        <v>336678</v>
      </c>
      <c r="K234" s="16">
        <v>189502</v>
      </c>
      <c r="L234" s="16">
        <v>0</v>
      </c>
      <c r="M234" s="16">
        <v>-1003897</v>
      </c>
      <c r="N234" s="16">
        <v>-843376</v>
      </c>
      <c r="O234" s="16">
        <v>0</v>
      </c>
      <c r="P234" s="16">
        <v>-191377</v>
      </c>
      <c r="Q234" s="16">
        <v>-1512470</v>
      </c>
      <c r="R234" s="16">
        <v>4654795</v>
      </c>
      <c r="S234" s="16">
        <v>3142325</v>
      </c>
      <c r="T234" s="30"/>
      <c r="U234" s="30"/>
      <c r="V234" s="16">
        <v>6069539</v>
      </c>
      <c r="W234" s="16">
        <v>0</v>
      </c>
      <c r="X234" s="16">
        <v>0</v>
      </c>
      <c r="Y234" s="16">
        <v>-160958</v>
      </c>
      <c r="Z234" s="16">
        <v>0</v>
      </c>
      <c r="AA234" s="16">
        <v>0</v>
      </c>
      <c r="AB234" s="16">
        <v>5908581</v>
      </c>
      <c r="AC234" s="16">
        <v>0</v>
      </c>
      <c r="AD234" s="16">
        <v>0</v>
      </c>
      <c r="AE234" s="16">
        <v>0</v>
      </c>
      <c r="AF234" s="65">
        <v>0</v>
      </c>
      <c r="AG234" s="68">
        <v>0</v>
      </c>
      <c r="AH234" s="67">
        <v>0</v>
      </c>
    </row>
    <row r="235" spans="1:34" s="10" customFormat="1" ht="15" x14ac:dyDescent="0.25">
      <c r="A235" s="62">
        <v>754</v>
      </c>
      <c r="B235" s="63" t="s">
        <v>254</v>
      </c>
      <c r="C235" s="64"/>
      <c r="D235"/>
      <c r="E235"/>
      <c r="F235"/>
      <c r="G235" s="64"/>
      <c r="H235" s="16">
        <v>3034625</v>
      </c>
      <c r="I235" s="16"/>
      <c r="J235" s="16">
        <v>222151</v>
      </c>
      <c r="K235" s="16">
        <v>125040</v>
      </c>
      <c r="L235" s="16">
        <v>0</v>
      </c>
      <c r="M235" s="16">
        <v>-662403</v>
      </c>
      <c r="N235" s="16">
        <v>-556488</v>
      </c>
      <c r="O235" s="16">
        <v>0</v>
      </c>
      <c r="P235" s="16">
        <v>-126277</v>
      </c>
      <c r="Q235" s="16">
        <v>-997977</v>
      </c>
      <c r="R235" s="16">
        <v>3071390</v>
      </c>
      <c r="S235" s="16">
        <v>2073413</v>
      </c>
      <c r="T235" s="30"/>
      <c r="U235" s="30"/>
      <c r="V235" s="16">
        <v>3919579</v>
      </c>
      <c r="W235" s="16">
        <v>0</v>
      </c>
      <c r="X235" s="16">
        <v>0</v>
      </c>
      <c r="Y235" s="16">
        <v>-103943</v>
      </c>
      <c r="Z235" s="16">
        <v>0</v>
      </c>
      <c r="AA235" s="16">
        <v>0</v>
      </c>
      <c r="AB235" s="16">
        <v>3815636</v>
      </c>
      <c r="AC235" s="16">
        <v>0</v>
      </c>
      <c r="AD235" s="16">
        <v>0</v>
      </c>
      <c r="AE235" s="16">
        <v>0</v>
      </c>
      <c r="AF235" s="65">
        <v>0</v>
      </c>
      <c r="AG235" s="68">
        <v>0</v>
      </c>
      <c r="AH235" s="67">
        <v>0</v>
      </c>
    </row>
    <row r="236" spans="1:34" s="10" customFormat="1" ht="15" x14ac:dyDescent="0.25">
      <c r="A236" s="62">
        <v>756</v>
      </c>
      <c r="B236" s="63" t="s">
        <v>255</v>
      </c>
      <c r="C236" s="64"/>
      <c r="D236"/>
      <c r="E236"/>
      <c r="F236"/>
      <c r="G236" s="64"/>
      <c r="H236" s="16">
        <v>6326201</v>
      </c>
      <c r="I236" s="16"/>
      <c r="J236" s="16">
        <v>465253</v>
      </c>
      <c r="K236" s="16">
        <v>261871</v>
      </c>
      <c r="L236" s="16">
        <v>0</v>
      </c>
      <c r="M236" s="16">
        <v>-1387276</v>
      </c>
      <c r="N236" s="16">
        <v>-1165454</v>
      </c>
      <c r="O236" s="16">
        <v>0</v>
      </c>
      <c r="P236" s="16">
        <v>-264463</v>
      </c>
      <c r="Q236" s="16">
        <v>-2090069</v>
      </c>
      <c r="R236" s="16">
        <v>6432422</v>
      </c>
      <c r="S236" s="16">
        <v>4342353</v>
      </c>
      <c r="T236" s="30"/>
      <c r="U236" s="30"/>
      <c r="V236" s="16">
        <v>8171042</v>
      </c>
      <c r="W236" s="16">
        <v>0</v>
      </c>
      <c r="X236" s="16">
        <v>0</v>
      </c>
      <c r="Y236" s="16">
        <v>-216687</v>
      </c>
      <c r="Z236" s="16">
        <v>0</v>
      </c>
      <c r="AA236" s="16">
        <v>0</v>
      </c>
      <c r="AB236" s="16">
        <v>7954355</v>
      </c>
      <c r="AC236" s="16">
        <v>0</v>
      </c>
      <c r="AD236" s="16">
        <v>0</v>
      </c>
      <c r="AE236" s="16">
        <v>0</v>
      </c>
      <c r="AF236" s="65">
        <v>0</v>
      </c>
      <c r="AG236" s="68">
        <v>0</v>
      </c>
      <c r="AH236" s="67">
        <v>0</v>
      </c>
    </row>
    <row r="237" spans="1:34" s="10" customFormat="1" ht="15" x14ac:dyDescent="0.25">
      <c r="A237" s="62">
        <v>757</v>
      </c>
      <c r="B237" s="63" t="s">
        <v>256</v>
      </c>
      <c r="C237" s="64"/>
      <c r="D237"/>
      <c r="E237"/>
      <c r="F237"/>
      <c r="G237" s="64"/>
      <c r="H237" s="16">
        <v>1689941</v>
      </c>
      <c r="I237" s="16"/>
      <c r="J237" s="16">
        <v>117886</v>
      </c>
      <c r="K237" s="16">
        <v>66353</v>
      </c>
      <c r="L237" s="16">
        <v>0</v>
      </c>
      <c r="M237" s="16">
        <v>-351510</v>
      </c>
      <c r="N237" s="16">
        <v>-295305</v>
      </c>
      <c r="O237" s="16">
        <v>0</v>
      </c>
      <c r="P237" s="16">
        <v>-67010</v>
      </c>
      <c r="Q237" s="16">
        <v>-529586</v>
      </c>
      <c r="R237" s="16">
        <v>1629857</v>
      </c>
      <c r="S237" s="16">
        <v>1100271</v>
      </c>
      <c r="T237" s="30"/>
      <c r="U237" s="30"/>
      <c r="V237" s="16">
        <v>2182761</v>
      </c>
      <c r="W237" s="16">
        <v>0</v>
      </c>
      <c r="X237" s="16">
        <v>0</v>
      </c>
      <c r="Y237" s="16">
        <v>-57884</v>
      </c>
      <c r="Z237" s="16">
        <v>0</v>
      </c>
      <c r="AA237" s="16">
        <v>0</v>
      </c>
      <c r="AB237" s="16">
        <v>2124877</v>
      </c>
      <c r="AC237" s="16">
        <v>0</v>
      </c>
      <c r="AD237" s="16">
        <v>0</v>
      </c>
      <c r="AE237" s="16">
        <v>0</v>
      </c>
      <c r="AF237" s="65">
        <v>0</v>
      </c>
      <c r="AG237" s="68">
        <v>0</v>
      </c>
      <c r="AH237" s="67">
        <v>0</v>
      </c>
    </row>
    <row r="238" spans="1:34" s="10" customFormat="1" ht="15" x14ac:dyDescent="0.25">
      <c r="A238" s="62">
        <v>759</v>
      </c>
      <c r="B238" s="63" t="s">
        <v>257</v>
      </c>
      <c r="C238" s="64"/>
      <c r="D238"/>
      <c r="E238"/>
      <c r="F238"/>
      <c r="G238" s="64"/>
      <c r="H238" s="16">
        <v>0</v>
      </c>
      <c r="I238" s="16"/>
      <c r="J238" s="16">
        <v>0</v>
      </c>
      <c r="K238" s="16">
        <v>0</v>
      </c>
      <c r="L238" s="16">
        <v>0</v>
      </c>
      <c r="M238" s="16">
        <v>0</v>
      </c>
      <c r="N238" s="16">
        <v>0</v>
      </c>
      <c r="O238" s="16">
        <v>0</v>
      </c>
      <c r="P238" s="16">
        <v>0</v>
      </c>
      <c r="Q238" s="16">
        <v>0</v>
      </c>
      <c r="R238" s="16">
        <v>0</v>
      </c>
      <c r="S238" s="16">
        <v>0</v>
      </c>
      <c r="T238" s="30"/>
      <c r="U238" s="30"/>
      <c r="V238" s="16">
        <v>0</v>
      </c>
      <c r="W238" s="16">
        <v>0</v>
      </c>
      <c r="X238" s="16">
        <v>0</v>
      </c>
      <c r="Y238" s="16">
        <v>0</v>
      </c>
      <c r="Z238" s="16">
        <v>0</v>
      </c>
      <c r="AA238" s="16">
        <v>0</v>
      </c>
      <c r="AB238" s="16">
        <v>0</v>
      </c>
      <c r="AC238" s="16">
        <v>0</v>
      </c>
      <c r="AD238" s="16">
        <v>0</v>
      </c>
      <c r="AE238" s="16">
        <v>0</v>
      </c>
      <c r="AF238" s="65">
        <v>0</v>
      </c>
      <c r="AG238" s="68">
        <v>0</v>
      </c>
      <c r="AH238" s="67">
        <v>0</v>
      </c>
    </row>
    <row r="239" spans="1:34" s="10" customFormat="1" ht="15" x14ac:dyDescent="0.25">
      <c r="A239" s="62">
        <v>760</v>
      </c>
      <c r="B239" s="63" t="s">
        <v>258</v>
      </c>
      <c r="C239" s="64"/>
      <c r="D239"/>
      <c r="E239"/>
      <c r="F239"/>
      <c r="G239" s="64"/>
      <c r="H239" s="16">
        <v>0</v>
      </c>
      <c r="I239" s="16"/>
      <c r="J239" s="16">
        <v>0</v>
      </c>
      <c r="K239" s="16">
        <v>0</v>
      </c>
      <c r="L239" s="16">
        <v>0</v>
      </c>
      <c r="M239" s="16">
        <v>0</v>
      </c>
      <c r="N239" s="16">
        <v>0</v>
      </c>
      <c r="O239" s="16">
        <v>0</v>
      </c>
      <c r="P239" s="16">
        <v>0</v>
      </c>
      <c r="Q239" s="16">
        <v>0</v>
      </c>
      <c r="R239" s="16">
        <v>0</v>
      </c>
      <c r="S239" s="16">
        <v>0</v>
      </c>
      <c r="T239" s="30"/>
      <c r="U239" s="30"/>
      <c r="V239" s="16">
        <v>0</v>
      </c>
      <c r="W239" s="16">
        <v>0</v>
      </c>
      <c r="X239" s="16">
        <v>0</v>
      </c>
      <c r="Y239" s="16">
        <v>0</v>
      </c>
      <c r="Z239" s="16">
        <v>0</v>
      </c>
      <c r="AA239" s="16">
        <v>0</v>
      </c>
      <c r="AB239" s="16">
        <v>0</v>
      </c>
      <c r="AC239" s="16">
        <v>0</v>
      </c>
      <c r="AD239" s="16">
        <v>0</v>
      </c>
      <c r="AE239" s="16">
        <v>0</v>
      </c>
      <c r="AF239" s="65">
        <v>0</v>
      </c>
      <c r="AG239" s="68">
        <v>0</v>
      </c>
      <c r="AH239" s="67">
        <v>0</v>
      </c>
    </row>
    <row r="240" spans="1:34" s="10" customFormat="1" ht="15" x14ac:dyDescent="0.25">
      <c r="A240" s="62">
        <v>761</v>
      </c>
      <c r="B240" s="63" t="s">
        <v>259</v>
      </c>
      <c r="C240" s="64"/>
      <c r="D240"/>
      <c r="E240"/>
      <c r="F240"/>
      <c r="G240" s="64"/>
      <c r="H240" s="16">
        <v>1604231</v>
      </c>
      <c r="I240" s="16"/>
      <c r="J240" s="16">
        <v>114780</v>
      </c>
      <c r="K240" s="16">
        <v>64605</v>
      </c>
      <c r="L240" s="16">
        <v>0</v>
      </c>
      <c r="M240" s="16">
        <v>-342249</v>
      </c>
      <c r="N240" s="16">
        <v>-287522</v>
      </c>
      <c r="O240" s="16">
        <v>0</v>
      </c>
      <c r="P240" s="16">
        <v>-65244</v>
      </c>
      <c r="Q240" s="16">
        <v>-515630</v>
      </c>
      <c r="R240" s="16">
        <v>1586906</v>
      </c>
      <c r="S240" s="16">
        <v>1071276</v>
      </c>
      <c r="T240" s="30"/>
      <c r="U240" s="30"/>
      <c r="V240" s="16">
        <v>2072056</v>
      </c>
      <c r="W240" s="16">
        <v>0</v>
      </c>
      <c r="X240" s="16">
        <v>0</v>
      </c>
      <c r="Y240" s="16">
        <v>-54949</v>
      </c>
      <c r="Z240" s="16">
        <v>0</v>
      </c>
      <c r="AA240" s="16">
        <v>0</v>
      </c>
      <c r="AB240" s="16">
        <v>2017107</v>
      </c>
      <c r="AC240" s="16">
        <v>0</v>
      </c>
      <c r="AD240" s="16">
        <v>0</v>
      </c>
      <c r="AE240" s="16">
        <v>0</v>
      </c>
      <c r="AF240" s="65">
        <v>0</v>
      </c>
      <c r="AG240" s="68">
        <v>0</v>
      </c>
      <c r="AH240" s="67">
        <v>0</v>
      </c>
    </row>
    <row r="241" spans="1:34" s="10" customFormat="1" ht="15" x14ac:dyDescent="0.25">
      <c r="A241" s="62">
        <v>762</v>
      </c>
      <c r="B241" s="63" t="s">
        <v>260</v>
      </c>
      <c r="C241" s="64"/>
      <c r="D241"/>
      <c r="E241"/>
      <c r="F241"/>
      <c r="G241" s="64"/>
      <c r="H241" s="16">
        <v>0</v>
      </c>
      <c r="I241" s="16"/>
      <c r="J241" s="16">
        <v>0</v>
      </c>
      <c r="K241" s="16">
        <v>0</v>
      </c>
      <c r="L241" s="16">
        <v>0</v>
      </c>
      <c r="M241" s="16">
        <v>0</v>
      </c>
      <c r="N241" s="16">
        <v>0</v>
      </c>
      <c r="O241" s="16">
        <v>0</v>
      </c>
      <c r="P241" s="16">
        <v>0</v>
      </c>
      <c r="Q241" s="16">
        <v>0</v>
      </c>
      <c r="R241" s="16">
        <v>0</v>
      </c>
      <c r="S241" s="16">
        <v>0</v>
      </c>
      <c r="T241" s="30"/>
      <c r="U241" s="30"/>
      <c r="V241" s="16">
        <v>0</v>
      </c>
      <c r="W241" s="16">
        <v>0</v>
      </c>
      <c r="X241" s="16">
        <v>0</v>
      </c>
      <c r="Y241" s="16">
        <v>0</v>
      </c>
      <c r="Z241" s="16">
        <v>0</v>
      </c>
      <c r="AA241" s="16">
        <v>0</v>
      </c>
      <c r="AB241" s="16">
        <v>0</v>
      </c>
      <c r="AC241" s="16">
        <v>0</v>
      </c>
      <c r="AD241" s="16">
        <v>0</v>
      </c>
      <c r="AE241" s="16">
        <v>0</v>
      </c>
      <c r="AF241" s="65">
        <v>0</v>
      </c>
      <c r="AG241" s="68">
        <v>0</v>
      </c>
      <c r="AH241" s="67">
        <v>0</v>
      </c>
    </row>
    <row r="242" spans="1:34" s="10" customFormat="1" ht="15" x14ac:dyDescent="0.25">
      <c r="A242" s="62">
        <v>765</v>
      </c>
      <c r="B242" s="63" t="s">
        <v>261</v>
      </c>
      <c r="C242" s="64"/>
      <c r="D242"/>
      <c r="E242"/>
      <c r="F242"/>
      <c r="G242" s="64"/>
      <c r="H242" s="16">
        <v>17292039</v>
      </c>
      <c r="I242" s="16"/>
      <c r="J242" s="16">
        <v>1275691</v>
      </c>
      <c r="K242" s="16">
        <v>718033</v>
      </c>
      <c r="L242" s="16">
        <v>0</v>
      </c>
      <c r="M242" s="16">
        <v>-3803820</v>
      </c>
      <c r="N242" s="16">
        <v>-3195597</v>
      </c>
      <c r="O242" s="16">
        <v>0</v>
      </c>
      <c r="P242" s="16">
        <v>-725140</v>
      </c>
      <c r="Q242" s="16">
        <v>-5730833</v>
      </c>
      <c r="R242" s="16">
        <v>17637272</v>
      </c>
      <c r="S242" s="16">
        <v>11906439</v>
      </c>
      <c r="T242" s="30"/>
      <c r="U242" s="30"/>
      <c r="V242" s="16">
        <v>22334726</v>
      </c>
      <c r="W242" s="16">
        <v>0</v>
      </c>
      <c r="X242" s="16">
        <v>0</v>
      </c>
      <c r="Y242" s="16">
        <v>-592293</v>
      </c>
      <c r="Z242" s="16">
        <v>0</v>
      </c>
      <c r="AA242" s="16">
        <v>0</v>
      </c>
      <c r="AB242" s="16">
        <v>21742433</v>
      </c>
      <c r="AC242" s="16">
        <v>0</v>
      </c>
      <c r="AD242" s="16">
        <v>0</v>
      </c>
      <c r="AE242" s="16">
        <v>0</v>
      </c>
      <c r="AF242" s="65">
        <v>0</v>
      </c>
      <c r="AG242" s="68">
        <v>0</v>
      </c>
      <c r="AH242" s="67">
        <v>0</v>
      </c>
    </row>
    <row r="243" spans="1:34" s="10" customFormat="1" ht="15" x14ac:dyDescent="0.25">
      <c r="A243" s="62">
        <v>766</v>
      </c>
      <c r="B243" s="63" t="s">
        <v>262</v>
      </c>
      <c r="C243" s="64"/>
      <c r="D243"/>
      <c r="E243"/>
      <c r="F243"/>
      <c r="G243" s="64"/>
      <c r="H243" s="16">
        <v>107829</v>
      </c>
      <c r="I243" s="16"/>
      <c r="J243" s="16">
        <v>6174</v>
      </c>
      <c r="K243" s="16">
        <v>3475</v>
      </c>
      <c r="L243" s="16">
        <v>0</v>
      </c>
      <c r="M243" s="16">
        <v>-18410</v>
      </c>
      <c r="N243" s="16">
        <v>-15466</v>
      </c>
      <c r="O243" s="16">
        <v>0</v>
      </c>
      <c r="P243" s="16">
        <v>-3510</v>
      </c>
      <c r="Q243" s="16">
        <v>-27737</v>
      </c>
      <c r="R243" s="16">
        <v>85362</v>
      </c>
      <c r="S243" s="16">
        <v>57625</v>
      </c>
      <c r="T243" s="30"/>
      <c r="U243" s="30"/>
      <c r="V243" s="16">
        <v>139275</v>
      </c>
      <c r="W243" s="16">
        <v>0</v>
      </c>
      <c r="X243" s="16">
        <v>0</v>
      </c>
      <c r="Y243" s="16">
        <v>-3693</v>
      </c>
      <c r="Z243" s="16">
        <v>0</v>
      </c>
      <c r="AA243" s="16">
        <v>0</v>
      </c>
      <c r="AB243" s="16">
        <v>135582</v>
      </c>
      <c r="AC243" s="16">
        <v>0</v>
      </c>
      <c r="AD243" s="16">
        <v>0</v>
      </c>
      <c r="AE243" s="16">
        <v>0</v>
      </c>
      <c r="AF243" s="65">
        <v>0</v>
      </c>
      <c r="AG243" s="68">
        <v>0</v>
      </c>
      <c r="AH243" s="67">
        <v>0</v>
      </c>
    </row>
    <row r="244" spans="1:34" s="10" customFormat="1" ht="15" x14ac:dyDescent="0.25">
      <c r="A244" s="62">
        <v>767</v>
      </c>
      <c r="B244" s="63" t="s">
        <v>263</v>
      </c>
      <c r="C244" s="64"/>
      <c r="D244"/>
      <c r="E244"/>
      <c r="F244"/>
      <c r="G244" s="64"/>
      <c r="H244" s="16">
        <v>13954413</v>
      </c>
      <c r="I244" s="16"/>
      <c r="J244" s="16">
        <v>1025915</v>
      </c>
      <c r="K244" s="16">
        <v>577445</v>
      </c>
      <c r="L244" s="16">
        <v>0</v>
      </c>
      <c r="M244" s="16">
        <v>-3059043</v>
      </c>
      <c r="N244" s="16">
        <v>-2569909</v>
      </c>
      <c r="O244" s="16">
        <v>0</v>
      </c>
      <c r="P244" s="16">
        <v>-583159</v>
      </c>
      <c r="Q244" s="16">
        <v>-4608751</v>
      </c>
      <c r="R244" s="16">
        <v>14183948</v>
      </c>
      <c r="S244" s="16">
        <v>9575197</v>
      </c>
      <c r="T244" s="30"/>
      <c r="U244" s="30"/>
      <c r="V244" s="16">
        <v>18023787</v>
      </c>
      <c r="W244" s="16">
        <v>0</v>
      </c>
      <c r="X244" s="16">
        <v>0</v>
      </c>
      <c r="Y244" s="16">
        <v>-477972</v>
      </c>
      <c r="Z244" s="16">
        <v>0</v>
      </c>
      <c r="AA244" s="16">
        <v>0</v>
      </c>
      <c r="AB244" s="16">
        <v>17545815</v>
      </c>
      <c r="AC244" s="16">
        <v>0</v>
      </c>
      <c r="AD244" s="16">
        <v>0</v>
      </c>
      <c r="AE244" s="16">
        <v>0</v>
      </c>
      <c r="AF244" s="65">
        <v>0</v>
      </c>
      <c r="AG244" s="68">
        <v>0</v>
      </c>
      <c r="AH244" s="67">
        <v>0</v>
      </c>
    </row>
    <row r="245" spans="1:34" s="10" customFormat="1" ht="15" x14ac:dyDescent="0.25">
      <c r="A245" s="62">
        <v>768</v>
      </c>
      <c r="B245" s="63" t="s">
        <v>264</v>
      </c>
      <c r="C245" s="64"/>
      <c r="D245"/>
      <c r="E245"/>
      <c r="F245"/>
      <c r="G245" s="64"/>
      <c r="H245" s="16">
        <v>3629310</v>
      </c>
      <c r="I245" s="16"/>
      <c r="J245" s="16">
        <v>256856</v>
      </c>
      <c r="K245" s="16">
        <v>144574</v>
      </c>
      <c r="L245" s="16">
        <v>0</v>
      </c>
      <c r="M245" s="16">
        <v>-765888</v>
      </c>
      <c r="N245" s="16">
        <v>-643423</v>
      </c>
      <c r="O245" s="16">
        <v>0</v>
      </c>
      <c r="P245" s="16">
        <v>-146005</v>
      </c>
      <c r="Q245" s="16">
        <v>-1153886</v>
      </c>
      <c r="R245" s="16">
        <v>3551209</v>
      </c>
      <c r="S245" s="16">
        <v>2397323</v>
      </c>
      <c r="T245" s="30"/>
      <c r="U245" s="30"/>
      <c r="V245" s="16">
        <v>4687686</v>
      </c>
      <c r="W245" s="16">
        <v>0</v>
      </c>
      <c r="X245" s="16">
        <v>0</v>
      </c>
      <c r="Y245" s="16">
        <v>-124312</v>
      </c>
      <c r="Z245" s="16">
        <v>0</v>
      </c>
      <c r="AA245" s="16">
        <v>0</v>
      </c>
      <c r="AB245" s="16">
        <v>4563374</v>
      </c>
      <c r="AC245" s="16">
        <v>0</v>
      </c>
      <c r="AD245" s="16">
        <v>0</v>
      </c>
      <c r="AE245" s="16">
        <v>0</v>
      </c>
      <c r="AF245" s="65">
        <v>0</v>
      </c>
      <c r="AG245" s="68">
        <v>0</v>
      </c>
      <c r="AH245" s="67">
        <v>0</v>
      </c>
    </row>
    <row r="246" spans="1:34" s="10" customFormat="1" ht="15" x14ac:dyDescent="0.25">
      <c r="A246" s="62">
        <v>769</v>
      </c>
      <c r="B246" s="63" t="s">
        <v>265</v>
      </c>
      <c r="C246" s="64"/>
      <c r="D246"/>
      <c r="E246"/>
      <c r="F246"/>
      <c r="G246" s="64"/>
      <c r="H246" s="16">
        <v>8179674</v>
      </c>
      <c r="I246" s="16"/>
      <c r="J246" s="16">
        <v>583915</v>
      </c>
      <c r="K246" s="16">
        <v>328661</v>
      </c>
      <c r="L246" s="16">
        <v>0</v>
      </c>
      <c r="M246" s="16">
        <v>-1741102</v>
      </c>
      <c r="N246" s="16">
        <v>-1462703</v>
      </c>
      <c r="O246" s="16">
        <v>0</v>
      </c>
      <c r="P246" s="16">
        <v>-331914</v>
      </c>
      <c r="Q246" s="16">
        <v>-2623143</v>
      </c>
      <c r="R246" s="16">
        <v>8073011</v>
      </c>
      <c r="S246" s="16">
        <v>5449868</v>
      </c>
      <c r="T246" s="30"/>
      <c r="U246" s="30"/>
      <c r="V246" s="16">
        <v>10565024</v>
      </c>
      <c r="W246" s="16">
        <v>0</v>
      </c>
      <c r="X246" s="16">
        <v>0</v>
      </c>
      <c r="Y246" s="16">
        <v>-280173</v>
      </c>
      <c r="Z246" s="16">
        <v>0</v>
      </c>
      <c r="AA246" s="16">
        <v>0</v>
      </c>
      <c r="AB246" s="16">
        <v>10284851</v>
      </c>
      <c r="AC246" s="16">
        <v>0</v>
      </c>
      <c r="AD246" s="16">
        <v>0</v>
      </c>
      <c r="AE246" s="16">
        <v>0</v>
      </c>
      <c r="AF246" s="65">
        <v>0</v>
      </c>
      <c r="AG246" s="68">
        <v>0</v>
      </c>
      <c r="AH246" s="67">
        <v>0</v>
      </c>
    </row>
    <row r="247" spans="1:34" s="10" customFormat="1" ht="15" x14ac:dyDescent="0.25">
      <c r="A247" s="62">
        <v>770</v>
      </c>
      <c r="B247" s="63" t="s">
        <v>266</v>
      </c>
      <c r="C247" s="64"/>
      <c r="D247"/>
      <c r="E247"/>
      <c r="F247"/>
      <c r="G247" s="64"/>
      <c r="H247" s="16">
        <v>3794033</v>
      </c>
      <c r="I247" s="16"/>
      <c r="J247" s="16">
        <v>265278</v>
      </c>
      <c r="K247" s="16">
        <v>149314</v>
      </c>
      <c r="L247" s="16">
        <v>0</v>
      </c>
      <c r="M247" s="16">
        <v>-790999</v>
      </c>
      <c r="N247" s="16">
        <v>-664519</v>
      </c>
      <c r="O247" s="16">
        <v>0</v>
      </c>
      <c r="P247" s="16">
        <v>-150792</v>
      </c>
      <c r="Q247" s="16">
        <v>-1191718</v>
      </c>
      <c r="R247" s="16">
        <v>3667643</v>
      </c>
      <c r="S247" s="16">
        <v>2475925</v>
      </c>
      <c r="T247" s="30"/>
      <c r="U247" s="30"/>
      <c r="V247" s="16">
        <v>4900447</v>
      </c>
      <c r="W247" s="16">
        <v>0</v>
      </c>
      <c r="X247" s="16">
        <v>0</v>
      </c>
      <c r="Y247" s="16">
        <v>-129955</v>
      </c>
      <c r="Z247" s="16">
        <v>0</v>
      </c>
      <c r="AA247" s="16">
        <v>0</v>
      </c>
      <c r="AB247" s="16">
        <v>4770492</v>
      </c>
      <c r="AC247" s="16">
        <v>0</v>
      </c>
      <c r="AD247" s="16">
        <v>0</v>
      </c>
      <c r="AE247" s="16">
        <v>0</v>
      </c>
      <c r="AF247" s="65">
        <v>0</v>
      </c>
      <c r="AG247" s="68">
        <v>0</v>
      </c>
      <c r="AH247" s="67">
        <v>0</v>
      </c>
    </row>
    <row r="248" spans="1:34" s="10" customFormat="1" ht="15" x14ac:dyDescent="0.25">
      <c r="A248" s="62">
        <v>771</v>
      </c>
      <c r="B248" s="63" t="s">
        <v>267</v>
      </c>
      <c r="C248" s="64"/>
      <c r="D248"/>
      <c r="E248"/>
      <c r="F248"/>
      <c r="G248" s="64"/>
      <c r="H248" s="16">
        <v>2196701</v>
      </c>
      <c r="I248" s="16"/>
      <c r="J248" s="16">
        <v>160902</v>
      </c>
      <c r="K248" s="16">
        <v>90565</v>
      </c>
      <c r="L248" s="16">
        <v>0</v>
      </c>
      <c r="M248" s="16">
        <v>-479772</v>
      </c>
      <c r="N248" s="16">
        <v>-403058</v>
      </c>
      <c r="O248" s="16">
        <v>0</v>
      </c>
      <c r="P248" s="16">
        <v>-91461</v>
      </c>
      <c r="Q248" s="16">
        <v>-722824</v>
      </c>
      <c r="R248" s="16">
        <v>2224575</v>
      </c>
      <c r="S248" s="16">
        <v>1501751</v>
      </c>
      <c r="T248" s="30"/>
      <c r="U248" s="30"/>
      <c r="V248" s="16">
        <v>2837301</v>
      </c>
      <c r="W248" s="16">
        <v>0</v>
      </c>
      <c r="X248" s="16">
        <v>0</v>
      </c>
      <c r="Y248" s="16">
        <v>-75242</v>
      </c>
      <c r="Z248" s="16">
        <v>0</v>
      </c>
      <c r="AA248" s="16">
        <v>0</v>
      </c>
      <c r="AB248" s="16">
        <v>2762059</v>
      </c>
      <c r="AC248" s="16">
        <v>0</v>
      </c>
      <c r="AD248" s="16">
        <v>0</v>
      </c>
      <c r="AE248" s="16">
        <v>0</v>
      </c>
      <c r="AF248" s="65">
        <v>0</v>
      </c>
      <c r="AG248" s="68">
        <v>0</v>
      </c>
      <c r="AH248" s="67">
        <v>0</v>
      </c>
    </row>
    <row r="249" spans="1:34" s="10" customFormat="1" ht="15" x14ac:dyDescent="0.25">
      <c r="A249" s="62">
        <v>772</v>
      </c>
      <c r="B249" s="63" t="s">
        <v>268</v>
      </c>
      <c r="C249" s="64"/>
      <c r="D249"/>
      <c r="E249"/>
      <c r="F249"/>
      <c r="G249" s="64"/>
      <c r="H249" s="16">
        <v>4243907</v>
      </c>
      <c r="I249" s="16"/>
      <c r="J249" s="16">
        <v>294963</v>
      </c>
      <c r="K249" s="16">
        <v>166022</v>
      </c>
      <c r="L249" s="16">
        <v>0</v>
      </c>
      <c r="M249" s="16">
        <v>-879511</v>
      </c>
      <c r="N249" s="16">
        <v>-738880</v>
      </c>
      <c r="O249" s="16">
        <v>0</v>
      </c>
      <c r="P249" s="16">
        <v>-167665</v>
      </c>
      <c r="Q249" s="16">
        <v>-1325071</v>
      </c>
      <c r="R249" s="16">
        <v>4078059</v>
      </c>
      <c r="S249" s="16">
        <v>2752988</v>
      </c>
      <c r="T249" s="30"/>
      <c r="U249" s="30"/>
      <c r="V249" s="16">
        <v>5481510</v>
      </c>
      <c r="W249" s="16">
        <v>0</v>
      </c>
      <c r="X249" s="16">
        <v>0</v>
      </c>
      <c r="Y249" s="16">
        <v>-145364</v>
      </c>
      <c r="Z249" s="16">
        <v>0</v>
      </c>
      <c r="AA249" s="16">
        <v>0</v>
      </c>
      <c r="AB249" s="16">
        <v>5336146</v>
      </c>
      <c r="AC249" s="16">
        <v>0</v>
      </c>
      <c r="AD249" s="16">
        <v>0</v>
      </c>
      <c r="AE249" s="16">
        <v>0</v>
      </c>
      <c r="AF249" s="65">
        <v>0</v>
      </c>
      <c r="AG249" s="68">
        <v>0</v>
      </c>
      <c r="AH249" s="67">
        <v>0</v>
      </c>
    </row>
    <row r="250" spans="1:34" s="10" customFormat="1" ht="15" x14ac:dyDescent="0.25">
      <c r="A250" s="62">
        <v>773</v>
      </c>
      <c r="B250" s="63" t="s">
        <v>269</v>
      </c>
      <c r="C250" s="64"/>
      <c r="D250"/>
      <c r="E250"/>
      <c r="F250"/>
      <c r="G250" s="64"/>
      <c r="H250" s="16">
        <v>2866623</v>
      </c>
      <c r="I250" s="16"/>
      <c r="J250" s="16">
        <v>199877</v>
      </c>
      <c r="K250" s="16">
        <v>112502</v>
      </c>
      <c r="L250" s="16">
        <v>0</v>
      </c>
      <c r="M250" s="16">
        <v>-595986</v>
      </c>
      <c r="N250" s="16">
        <v>-500690</v>
      </c>
      <c r="O250" s="16">
        <v>0</v>
      </c>
      <c r="P250" s="16">
        <v>-113616</v>
      </c>
      <c r="Q250" s="16">
        <v>-897913</v>
      </c>
      <c r="R250" s="16">
        <v>2763429</v>
      </c>
      <c r="S250" s="16">
        <v>1865516</v>
      </c>
      <c r="T250" s="30"/>
      <c r="U250" s="30"/>
      <c r="V250" s="16">
        <v>3702583</v>
      </c>
      <c r="W250" s="16">
        <v>0</v>
      </c>
      <c r="X250" s="16">
        <v>0</v>
      </c>
      <c r="Y250" s="16">
        <v>-98189</v>
      </c>
      <c r="Z250" s="16">
        <v>0</v>
      </c>
      <c r="AA250" s="16">
        <v>0</v>
      </c>
      <c r="AB250" s="16">
        <v>3604394</v>
      </c>
      <c r="AC250" s="16">
        <v>0</v>
      </c>
      <c r="AD250" s="16">
        <v>0</v>
      </c>
      <c r="AE250" s="16">
        <v>0</v>
      </c>
      <c r="AF250" s="65">
        <v>0</v>
      </c>
      <c r="AG250" s="68">
        <v>0</v>
      </c>
      <c r="AH250" s="67">
        <v>0</v>
      </c>
    </row>
    <row r="251" spans="1:34" s="10" customFormat="1" ht="15" x14ac:dyDescent="0.25">
      <c r="A251" s="62">
        <v>774</v>
      </c>
      <c r="B251" s="63" t="s">
        <v>270</v>
      </c>
      <c r="C251" s="64"/>
      <c r="D251"/>
      <c r="E251"/>
      <c r="F251"/>
      <c r="G251" s="64"/>
      <c r="H251" s="16">
        <v>3013436</v>
      </c>
      <c r="I251" s="16"/>
      <c r="J251" s="16">
        <v>217887</v>
      </c>
      <c r="K251" s="16">
        <v>122640</v>
      </c>
      <c r="L251" s="16">
        <v>0</v>
      </c>
      <c r="M251" s="16">
        <v>-649690</v>
      </c>
      <c r="N251" s="16">
        <v>-545806</v>
      </c>
      <c r="O251" s="16">
        <v>0</v>
      </c>
      <c r="P251" s="16">
        <v>-123853</v>
      </c>
      <c r="Q251" s="16">
        <v>-978822</v>
      </c>
      <c r="R251" s="16">
        <v>3012434</v>
      </c>
      <c r="S251" s="16">
        <v>2033612</v>
      </c>
      <c r="T251" s="30"/>
      <c r="U251" s="30"/>
      <c r="V251" s="16">
        <v>3892210</v>
      </c>
      <c r="W251" s="16">
        <v>0</v>
      </c>
      <c r="X251" s="16">
        <v>0</v>
      </c>
      <c r="Y251" s="16">
        <v>-103217</v>
      </c>
      <c r="Z251" s="16">
        <v>0</v>
      </c>
      <c r="AA251" s="16">
        <v>0</v>
      </c>
      <c r="AB251" s="16">
        <v>3788993</v>
      </c>
      <c r="AC251" s="16">
        <v>0</v>
      </c>
      <c r="AD251" s="16">
        <v>0</v>
      </c>
      <c r="AE251" s="16">
        <v>0</v>
      </c>
      <c r="AF251" s="65">
        <v>0</v>
      </c>
      <c r="AG251" s="68">
        <v>0</v>
      </c>
      <c r="AH251" s="67">
        <v>0</v>
      </c>
    </row>
    <row r="252" spans="1:34" s="10" customFormat="1" ht="15" x14ac:dyDescent="0.25">
      <c r="A252" s="62">
        <v>775</v>
      </c>
      <c r="B252" s="63" t="s">
        <v>271</v>
      </c>
      <c r="C252" s="64"/>
      <c r="D252"/>
      <c r="E252"/>
      <c r="F252"/>
      <c r="G252" s="64"/>
      <c r="H252" s="16">
        <v>3297985</v>
      </c>
      <c r="I252" s="16"/>
      <c r="J252" s="16">
        <v>231208</v>
      </c>
      <c r="K252" s="16">
        <v>130137</v>
      </c>
      <c r="L252" s="16">
        <v>0</v>
      </c>
      <c r="M252" s="16">
        <v>-689409</v>
      </c>
      <c r="N252" s="16">
        <v>-579175</v>
      </c>
      <c r="O252" s="16">
        <v>0</v>
      </c>
      <c r="P252" s="16">
        <v>-131425</v>
      </c>
      <c r="Q252" s="16">
        <v>-1038664</v>
      </c>
      <c r="R252" s="16">
        <v>3196606</v>
      </c>
      <c r="S252" s="16">
        <v>2157942</v>
      </c>
      <c r="T252" s="30"/>
      <c r="U252" s="30"/>
      <c r="V252" s="16">
        <v>4259741</v>
      </c>
      <c r="W252" s="16">
        <v>0</v>
      </c>
      <c r="X252" s="16">
        <v>0</v>
      </c>
      <c r="Y252" s="16">
        <v>-112964</v>
      </c>
      <c r="Z252" s="16">
        <v>0</v>
      </c>
      <c r="AA252" s="16">
        <v>0</v>
      </c>
      <c r="AB252" s="16">
        <v>4146777</v>
      </c>
      <c r="AC252" s="16">
        <v>0</v>
      </c>
      <c r="AD252" s="16">
        <v>0</v>
      </c>
      <c r="AE252" s="16">
        <v>0</v>
      </c>
      <c r="AF252" s="65">
        <v>0</v>
      </c>
      <c r="AG252" s="68">
        <v>0</v>
      </c>
      <c r="AH252" s="67">
        <v>0</v>
      </c>
    </row>
    <row r="253" spans="1:34" s="10" customFormat="1" ht="15" x14ac:dyDescent="0.25">
      <c r="A253" s="62">
        <v>776</v>
      </c>
      <c r="B253" s="63" t="s">
        <v>272</v>
      </c>
      <c r="C253" s="64"/>
      <c r="D253"/>
      <c r="E253"/>
      <c r="F253"/>
      <c r="G253" s="64"/>
      <c r="H253" s="16">
        <v>3172241</v>
      </c>
      <c r="I253" s="16"/>
      <c r="J253" s="16">
        <v>230088</v>
      </c>
      <c r="K253" s="16">
        <v>129507</v>
      </c>
      <c r="L253" s="16">
        <v>0</v>
      </c>
      <c r="M253" s="16">
        <v>-686069</v>
      </c>
      <c r="N253" s="16">
        <v>-576368</v>
      </c>
      <c r="O253" s="16">
        <v>0</v>
      </c>
      <c r="P253" s="16">
        <v>-130788</v>
      </c>
      <c r="Q253" s="16">
        <v>-1033630</v>
      </c>
      <c r="R253" s="16">
        <v>3181114</v>
      </c>
      <c r="S253" s="16">
        <v>2147484</v>
      </c>
      <c r="T253" s="30"/>
      <c r="U253" s="30"/>
      <c r="V253" s="16">
        <v>4097327</v>
      </c>
      <c r="W253" s="16">
        <v>0</v>
      </c>
      <c r="X253" s="16">
        <v>0</v>
      </c>
      <c r="Y253" s="16">
        <v>-108657</v>
      </c>
      <c r="Z253" s="16">
        <v>0</v>
      </c>
      <c r="AA253" s="16">
        <v>0</v>
      </c>
      <c r="AB253" s="16">
        <v>3988670</v>
      </c>
      <c r="AC253" s="16">
        <v>0</v>
      </c>
      <c r="AD253" s="16">
        <v>0</v>
      </c>
      <c r="AE253" s="16">
        <v>0</v>
      </c>
      <c r="AF253" s="65">
        <v>0</v>
      </c>
      <c r="AG253" s="68">
        <v>0</v>
      </c>
      <c r="AH253" s="67">
        <v>0</v>
      </c>
    </row>
    <row r="254" spans="1:34" s="10" customFormat="1" ht="15" x14ac:dyDescent="0.25">
      <c r="A254" s="62">
        <v>777</v>
      </c>
      <c r="B254" s="63" t="s">
        <v>273</v>
      </c>
      <c r="C254" s="64"/>
      <c r="D254"/>
      <c r="E254"/>
      <c r="F254"/>
      <c r="G254" s="64"/>
      <c r="H254" s="16">
        <v>16504571</v>
      </c>
      <c r="I254" s="16"/>
      <c r="J254" s="16">
        <v>1173495</v>
      </c>
      <c r="K254" s="16">
        <v>660511</v>
      </c>
      <c r="L254" s="16">
        <v>0</v>
      </c>
      <c r="M254" s="16">
        <v>-3499093</v>
      </c>
      <c r="N254" s="16">
        <v>-2939595</v>
      </c>
      <c r="O254" s="16">
        <v>0</v>
      </c>
      <c r="P254" s="16">
        <v>-667048</v>
      </c>
      <c r="Q254" s="16">
        <v>-5271730</v>
      </c>
      <c r="R254" s="16">
        <v>16224336</v>
      </c>
      <c r="S254" s="16">
        <v>10952606</v>
      </c>
      <c r="T254" s="30"/>
      <c r="U254" s="30"/>
      <c r="V254" s="16">
        <v>21317621</v>
      </c>
      <c r="W254" s="16">
        <v>0</v>
      </c>
      <c r="X254" s="16">
        <v>0</v>
      </c>
      <c r="Y254" s="16">
        <v>-565321</v>
      </c>
      <c r="Z254" s="16">
        <v>0</v>
      </c>
      <c r="AA254" s="16">
        <v>0</v>
      </c>
      <c r="AB254" s="16">
        <v>20752300</v>
      </c>
      <c r="AC254" s="16">
        <v>0</v>
      </c>
      <c r="AD254" s="16">
        <v>0</v>
      </c>
      <c r="AE254" s="16">
        <v>0</v>
      </c>
      <c r="AF254" s="65">
        <v>0</v>
      </c>
      <c r="AG254" s="68">
        <v>0</v>
      </c>
      <c r="AH254" s="67">
        <v>0</v>
      </c>
    </row>
    <row r="255" spans="1:34" s="10" customFormat="1" ht="15" x14ac:dyDescent="0.25">
      <c r="A255" s="62">
        <v>778</v>
      </c>
      <c r="B255" s="63" t="s">
        <v>274</v>
      </c>
      <c r="C255" s="64"/>
      <c r="D255"/>
      <c r="E255"/>
      <c r="F255"/>
      <c r="G255" s="64"/>
      <c r="H255" s="16">
        <v>3473655</v>
      </c>
      <c r="I255" s="16"/>
      <c r="J255" s="16">
        <v>257233</v>
      </c>
      <c r="K255" s="16">
        <v>144786</v>
      </c>
      <c r="L255" s="16">
        <v>0</v>
      </c>
      <c r="M255" s="16">
        <v>-767010</v>
      </c>
      <c r="N255" s="16">
        <v>-644368</v>
      </c>
      <c r="O255" s="16">
        <v>0</v>
      </c>
      <c r="P255" s="16">
        <v>-146219</v>
      </c>
      <c r="Q255" s="16">
        <v>-1155578</v>
      </c>
      <c r="R255" s="16">
        <v>3556420</v>
      </c>
      <c r="S255" s="16">
        <v>2400842</v>
      </c>
      <c r="T255" s="30"/>
      <c r="U255" s="30"/>
      <c r="V255" s="16">
        <v>4486639</v>
      </c>
      <c r="W255" s="16">
        <v>0</v>
      </c>
      <c r="X255" s="16">
        <v>0</v>
      </c>
      <c r="Y255" s="16">
        <v>-118981</v>
      </c>
      <c r="Z255" s="16">
        <v>0</v>
      </c>
      <c r="AA255" s="16">
        <v>0</v>
      </c>
      <c r="AB255" s="16">
        <v>4367658</v>
      </c>
      <c r="AC255" s="16">
        <v>0</v>
      </c>
      <c r="AD255" s="16">
        <v>0</v>
      </c>
      <c r="AE255" s="16">
        <v>0</v>
      </c>
      <c r="AF255" s="65">
        <v>0</v>
      </c>
      <c r="AG255" s="68">
        <v>0</v>
      </c>
      <c r="AH255" s="67">
        <v>0</v>
      </c>
    </row>
    <row r="256" spans="1:34" s="10" customFormat="1" ht="15" x14ac:dyDescent="0.25">
      <c r="A256" s="62">
        <v>785</v>
      </c>
      <c r="B256" s="63" t="s">
        <v>275</v>
      </c>
      <c r="C256" s="64"/>
      <c r="D256"/>
      <c r="E256"/>
      <c r="F256"/>
      <c r="G256" s="64"/>
      <c r="H256" s="16">
        <v>4032225</v>
      </c>
      <c r="I256" s="16"/>
      <c r="J256" s="16">
        <v>286750</v>
      </c>
      <c r="K256" s="16">
        <v>161399</v>
      </c>
      <c r="L256" s="16">
        <v>0</v>
      </c>
      <c r="M256" s="16">
        <v>-855019</v>
      </c>
      <c r="N256" s="16">
        <v>-718306</v>
      </c>
      <c r="O256" s="16">
        <v>0</v>
      </c>
      <c r="P256" s="16">
        <v>-162997</v>
      </c>
      <c r="Q256" s="16">
        <v>-1288173</v>
      </c>
      <c r="R256" s="16">
        <v>3964502</v>
      </c>
      <c r="S256" s="16">
        <v>2676329</v>
      </c>
      <c r="T256" s="30"/>
      <c r="U256" s="30"/>
      <c r="V256" s="16">
        <v>5208097</v>
      </c>
      <c r="W256" s="16">
        <v>0</v>
      </c>
      <c r="X256" s="16">
        <v>0</v>
      </c>
      <c r="Y256" s="16">
        <v>-138113</v>
      </c>
      <c r="Z256" s="16">
        <v>0</v>
      </c>
      <c r="AA256" s="16">
        <v>0</v>
      </c>
      <c r="AB256" s="16">
        <v>5069984</v>
      </c>
      <c r="AC256" s="16">
        <v>0</v>
      </c>
      <c r="AD256" s="16">
        <v>0</v>
      </c>
      <c r="AE256" s="16">
        <v>0</v>
      </c>
      <c r="AF256" s="65">
        <v>0</v>
      </c>
      <c r="AG256" s="68">
        <v>0</v>
      </c>
      <c r="AH256" s="67">
        <v>0</v>
      </c>
    </row>
    <row r="257" spans="1:34" s="10" customFormat="1" ht="15" x14ac:dyDescent="0.25">
      <c r="A257" s="62">
        <v>786</v>
      </c>
      <c r="B257" s="63" t="s">
        <v>276</v>
      </c>
      <c r="C257" s="64"/>
      <c r="D257"/>
      <c r="E257"/>
      <c r="F257"/>
      <c r="G257" s="64"/>
      <c r="H257" s="16">
        <v>0</v>
      </c>
      <c r="I257" s="16"/>
      <c r="J257" s="16">
        <v>0</v>
      </c>
      <c r="K257" s="16">
        <v>0</v>
      </c>
      <c r="L257" s="16">
        <v>0</v>
      </c>
      <c r="M257" s="16">
        <v>0</v>
      </c>
      <c r="N257" s="16">
        <v>0</v>
      </c>
      <c r="O257" s="16">
        <v>0</v>
      </c>
      <c r="P257" s="16">
        <v>0</v>
      </c>
      <c r="Q257" s="16">
        <v>0</v>
      </c>
      <c r="R257" s="16">
        <v>0</v>
      </c>
      <c r="S257" s="16">
        <v>0</v>
      </c>
      <c r="T257" s="30"/>
      <c r="U257" s="30"/>
      <c r="V257" s="16">
        <v>0</v>
      </c>
      <c r="W257" s="16">
        <v>0</v>
      </c>
      <c r="X257" s="16">
        <v>0</v>
      </c>
      <c r="Y257" s="16">
        <v>0</v>
      </c>
      <c r="Z257" s="16">
        <v>0</v>
      </c>
      <c r="AA257" s="16">
        <v>0</v>
      </c>
      <c r="AB257" s="16">
        <v>0</v>
      </c>
      <c r="AC257" s="16">
        <v>0</v>
      </c>
      <c r="AD257" s="16">
        <v>0</v>
      </c>
      <c r="AE257" s="16">
        <v>0</v>
      </c>
      <c r="AF257" s="65">
        <v>0</v>
      </c>
      <c r="AG257" s="68">
        <v>0</v>
      </c>
      <c r="AH257" s="67">
        <v>0</v>
      </c>
    </row>
    <row r="258" spans="1:34" s="10" customFormat="1" ht="15" x14ac:dyDescent="0.25">
      <c r="A258" s="62">
        <v>794</v>
      </c>
      <c r="B258" s="63" t="s">
        <v>277</v>
      </c>
      <c r="C258" s="64"/>
      <c r="D258"/>
      <c r="E258"/>
      <c r="F258"/>
      <c r="G258" s="64"/>
      <c r="H258" s="16">
        <v>3776950</v>
      </c>
      <c r="I258" s="16"/>
      <c r="J258" s="16">
        <v>279041</v>
      </c>
      <c r="K258" s="16">
        <v>157061</v>
      </c>
      <c r="L258" s="16">
        <v>0</v>
      </c>
      <c r="M258" s="16">
        <v>-832035</v>
      </c>
      <c r="N258" s="16">
        <v>-698996</v>
      </c>
      <c r="O258" s="16">
        <v>0</v>
      </c>
      <c r="P258" s="16">
        <v>-158615</v>
      </c>
      <c r="Q258" s="16">
        <v>-1253544</v>
      </c>
      <c r="R258" s="16">
        <v>3857929</v>
      </c>
      <c r="S258" s="16">
        <v>2604385</v>
      </c>
      <c r="T258" s="30"/>
      <c r="U258" s="30"/>
      <c r="V258" s="16">
        <v>4878380</v>
      </c>
      <c r="W258" s="16">
        <v>0</v>
      </c>
      <c r="X258" s="16">
        <v>0</v>
      </c>
      <c r="Y258" s="16">
        <v>-129369</v>
      </c>
      <c r="Z258" s="16">
        <v>0</v>
      </c>
      <c r="AA258" s="16">
        <v>0</v>
      </c>
      <c r="AB258" s="16">
        <v>4749011</v>
      </c>
      <c r="AC258" s="16">
        <v>0</v>
      </c>
      <c r="AD258" s="16">
        <v>0</v>
      </c>
      <c r="AE258" s="16">
        <v>0</v>
      </c>
      <c r="AF258" s="65">
        <v>0</v>
      </c>
      <c r="AG258" s="68">
        <v>0</v>
      </c>
      <c r="AH258" s="67">
        <v>0</v>
      </c>
    </row>
    <row r="259" spans="1:34" s="10" customFormat="1" ht="15" x14ac:dyDescent="0.25">
      <c r="A259" s="62">
        <v>820</v>
      </c>
      <c r="B259" s="63" t="s">
        <v>278</v>
      </c>
      <c r="C259" s="64"/>
      <c r="D259"/>
      <c r="E259"/>
      <c r="F259"/>
      <c r="G259" s="64"/>
      <c r="H259" s="16">
        <v>0</v>
      </c>
      <c r="I259" s="16"/>
      <c r="J259" s="16">
        <v>0</v>
      </c>
      <c r="K259" s="16">
        <v>0</v>
      </c>
      <c r="L259" s="16">
        <v>0</v>
      </c>
      <c r="M259" s="16">
        <v>0</v>
      </c>
      <c r="N259" s="16">
        <v>0</v>
      </c>
      <c r="O259" s="16">
        <v>0</v>
      </c>
      <c r="P259" s="16">
        <v>0</v>
      </c>
      <c r="Q259" s="16">
        <v>0</v>
      </c>
      <c r="R259" s="16">
        <v>0</v>
      </c>
      <c r="S259" s="16">
        <v>0</v>
      </c>
      <c r="T259" s="30"/>
      <c r="U259" s="30"/>
      <c r="V259" s="16">
        <v>0</v>
      </c>
      <c r="W259" s="16">
        <v>0</v>
      </c>
      <c r="X259" s="16">
        <v>0</v>
      </c>
      <c r="Y259" s="16">
        <v>0</v>
      </c>
      <c r="Z259" s="16">
        <v>0</v>
      </c>
      <c r="AA259" s="16">
        <v>0</v>
      </c>
      <c r="AB259" s="16">
        <v>0</v>
      </c>
      <c r="AC259" s="16">
        <v>0</v>
      </c>
      <c r="AD259" s="16">
        <v>0</v>
      </c>
      <c r="AE259" s="16">
        <v>0</v>
      </c>
      <c r="AF259" s="65">
        <v>0</v>
      </c>
      <c r="AG259" s="68">
        <v>0</v>
      </c>
      <c r="AH259" s="67">
        <v>0</v>
      </c>
    </row>
    <row r="260" spans="1:34" s="10" customFormat="1" ht="15" x14ac:dyDescent="0.25">
      <c r="A260" s="62">
        <v>834</v>
      </c>
      <c r="B260" s="63" t="s">
        <v>279</v>
      </c>
      <c r="C260" s="64"/>
      <c r="D260"/>
      <c r="E260"/>
      <c r="F260"/>
      <c r="G260" s="64"/>
      <c r="H260" s="16">
        <v>0</v>
      </c>
      <c r="I260" s="16"/>
      <c r="J260" s="16">
        <v>0</v>
      </c>
      <c r="K260" s="16">
        <v>0</v>
      </c>
      <c r="L260" s="16">
        <v>0</v>
      </c>
      <c r="M260" s="16">
        <v>0</v>
      </c>
      <c r="N260" s="16">
        <v>0</v>
      </c>
      <c r="O260" s="16">
        <v>0</v>
      </c>
      <c r="P260" s="16">
        <v>0</v>
      </c>
      <c r="Q260" s="16">
        <v>0</v>
      </c>
      <c r="R260" s="16">
        <v>0</v>
      </c>
      <c r="S260" s="16">
        <v>0</v>
      </c>
      <c r="T260" s="30"/>
      <c r="U260" s="30"/>
      <c r="V260" s="16">
        <v>0</v>
      </c>
      <c r="W260" s="16">
        <v>0</v>
      </c>
      <c r="X260" s="16">
        <v>0</v>
      </c>
      <c r="Y260" s="16">
        <v>0</v>
      </c>
      <c r="Z260" s="16">
        <v>0</v>
      </c>
      <c r="AA260" s="16">
        <v>0</v>
      </c>
      <c r="AB260" s="16">
        <v>0</v>
      </c>
      <c r="AC260" s="16">
        <v>0</v>
      </c>
      <c r="AD260" s="16">
        <v>0</v>
      </c>
      <c r="AE260" s="16">
        <v>0</v>
      </c>
      <c r="AF260" s="65">
        <v>0</v>
      </c>
      <c r="AG260" s="68">
        <v>0</v>
      </c>
      <c r="AH260" s="67">
        <v>0</v>
      </c>
    </row>
    <row r="261" spans="1:34" s="10" customFormat="1" ht="15" x14ac:dyDescent="0.25">
      <c r="A261" s="62">
        <v>837</v>
      </c>
      <c r="B261" s="63" t="s">
        <v>280</v>
      </c>
      <c r="C261" s="64"/>
      <c r="D261"/>
      <c r="E261"/>
      <c r="F261"/>
      <c r="G261" s="64"/>
      <c r="H261" s="16">
        <v>0</v>
      </c>
      <c r="I261" s="16"/>
      <c r="J261" s="16">
        <v>0</v>
      </c>
      <c r="K261" s="16">
        <v>0</v>
      </c>
      <c r="L261" s="16">
        <v>0</v>
      </c>
      <c r="M261" s="16">
        <v>0</v>
      </c>
      <c r="N261" s="16">
        <v>0</v>
      </c>
      <c r="O261" s="16">
        <v>0</v>
      </c>
      <c r="P261" s="16">
        <v>0</v>
      </c>
      <c r="Q261" s="16">
        <v>0</v>
      </c>
      <c r="R261" s="16">
        <v>0</v>
      </c>
      <c r="S261" s="16">
        <v>0</v>
      </c>
      <c r="T261" s="30"/>
      <c r="U261" s="30"/>
      <c r="V261" s="16">
        <v>0</v>
      </c>
      <c r="W261" s="16">
        <v>0</v>
      </c>
      <c r="X261" s="16">
        <v>0</v>
      </c>
      <c r="Y261" s="16">
        <v>0</v>
      </c>
      <c r="Z261" s="16">
        <v>0</v>
      </c>
      <c r="AA261" s="16">
        <v>0</v>
      </c>
      <c r="AB261" s="16">
        <v>0</v>
      </c>
      <c r="AC261" s="16">
        <v>0</v>
      </c>
      <c r="AD261" s="16">
        <v>0</v>
      </c>
      <c r="AE261" s="16">
        <v>0</v>
      </c>
      <c r="AF261" s="65">
        <v>0</v>
      </c>
      <c r="AG261" s="68">
        <v>0</v>
      </c>
      <c r="AH261" s="67">
        <v>0</v>
      </c>
    </row>
    <row r="262" spans="1:34" s="10" customFormat="1" ht="15" x14ac:dyDescent="0.25">
      <c r="A262" s="62">
        <v>838</v>
      </c>
      <c r="B262" s="63" t="s">
        <v>281</v>
      </c>
      <c r="C262" s="64"/>
      <c r="D262"/>
      <c r="E262"/>
      <c r="F262"/>
      <c r="G262" s="64"/>
      <c r="H262" s="16">
        <v>0</v>
      </c>
      <c r="I262" s="16"/>
      <c r="J262" s="16">
        <v>0</v>
      </c>
      <c r="K262" s="16">
        <v>0</v>
      </c>
      <c r="L262" s="16">
        <v>0</v>
      </c>
      <c r="M262" s="16">
        <v>0</v>
      </c>
      <c r="N262" s="16">
        <v>0</v>
      </c>
      <c r="O262" s="16">
        <v>0</v>
      </c>
      <c r="P262" s="16">
        <v>0</v>
      </c>
      <c r="Q262" s="16">
        <v>0</v>
      </c>
      <c r="R262" s="16">
        <v>0</v>
      </c>
      <c r="S262" s="16">
        <v>0</v>
      </c>
      <c r="T262" s="30"/>
      <c r="U262" s="30"/>
      <c r="V262" s="16">
        <v>0</v>
      </c>
      <c r="W262" s="16">
        <v>0</v>
      </c>
      <c r="X262" s="16">
        <v>0</v>
      </c>
      <c r="Y262" s="16">
        <v>0</v>
      </c>
      <c r="Z262" s="16">
        <v>0</v>
      </c>
      <c r="AA262" s="16">
        <v>0</v>
      </c>
      <c r="AB262" s="16">
        <v>0</v>
      </c>
      <c r="AC262" s="16">
        <v>0</v>
      </c>
      <c r="AD262" s="16">
        <v>0</v>
      </c>
      <c r="AE262" s="16">
        <v>0</v>
      </c>
      <c r="AF262" s="65">
        <v>0</v>
      </c>
      <c r="AG262" s="68">
        <v>0</v>
      </c>
      <c r="AH262" s="67">
        <v>0</v>
      </c>
    </row>
    <row r="263" spans="1:34" s="10" customFormat="1" ht="15" x14ac:dyDescent="0.25">
      <c r="A263" s="62">
        <v>839</v>
      </c>
      <c r="B263" s="63" t="s">
        <v>282</v>
      </c>
      <c r="C263" s="64"/>
      <c r="D263"/>
      <c r="E263"/>
      <c r="F263"/>
      <c r="G263" s="64"/>
      <c r="H263" s="16">
        <v>0</v>
      </c>
      <c r="I263" s="16"/>
      <c r="J263" s="16">
        <v>0</v>
      </c>
      <c r="K263" s="16">
        <v>0</v>
      </c>
      <c r="L263" s="16">
        <v>0</v>
      </c>
      <c r="M263" s="16">
        <v>0</v>
      </c>
      <c r="N263" s="16">
        <v>0</v>
      </c>
      <c r="O263" s="16">
        <v>0</v>
      </c>
      <c r="P263" s="16">
        <v>0</v>
      </c>
      <c r="Q263" s="16">
        <v>0</v>
      </c>
      <c r="R263" s="16">
        <v>0</v>
      </c>
      <c r="S263" s="16">
        <v>0</v>
      </c>
      <c r="T263" s="30"/>
      <c r="U263" s="30"/>
      <c r="V263" s="16">
        <v>0</v>
      </c>
      <c r="W263" s="16">
        <v>0</v>
      </c>
      <c r="X263" s="16">
        <v>0</v>
      </c>
      <c r="Y263" s="16">
        <v>0</v>
      </c>
      <c r="Z263" s="16">
        <v>0</v>
      </c>
      <c r="AA263" s="16">
        <v>0</v>
      </c>
      <c r="AB263" s="16">
        <v>0</v>
      </c>
      <c r="AC263" s="16">
        <v>0</v>
      </c>
      <c r="AD263" s="16">
        <v>0</v>
      </c>
      <c r="AE263" s="16">
        <v>0</v>
      </c>
      <c r="AF263" s="65">
        <v>0</v>
      </c>
      <c r="AG263" s="68">
        <v>0</v>
      </c>
      <c r="AH263" s="67">
        <v>0</v>
      </c>
    </row>
    <row r="264" spans="1:34" s="10" customFormat="1" ht="15" x14ac:dyDescent="0.25">
      <c r="A264" s="62">
        <v>840</v>
      </c>
      <c r="B264" s="63" t="s">
        <v>283</v>
      </c>
      <c r="C264" s="64"/>
      <c r="D264"/>
      <c r="E264"/>
      <c r="F264"/>
      <c r="G264" s="64"/>
      <c r="H264" s="16">
        <v>0</v>
      </c>
      <c r="I264" s="16"/>
      <c r="J264" s="16">
        <v>0</v>
      </c>
      <c r="K264" s="16">
        <v>0</v>
      </c>
      <c r="L264" s="16">
        <v>0</v>
      </c>
      <c r="M264" s="16">
        <v>0</v>
      </c>
      <c r="N264" s="16">
        <v>0</v>
      </c>
      <c r="O264" s="16">
        <v>0</v>
      </c>
      <c r="P264" s="16">
        <v>0</v>
      </c>
      <c r="Q264" s="16">
        <v>0</v>
      </c>
      <c r="R264" s="16">
        <v>0</v>
      </c>
      <c r="S264" s="16">
        <v>0</v>
      </c>
      <c r="T264" s="30"/>
      <c r="U264" s="30"/>
      <c r="V264" s="16">
        <v>0</v>
      </c>
      <c r="W264" s="16">
        <v>0</v>
      </c>
      <c r="X264" s="16">
        <v>0</v>
      </c>
      <c r="Y264" s="16">
        <v>0</v>
      </c>
      <c r="Z264" s="16">
        <v>0</v>
      </c>
      <c r="AA264" s="16">
        <v>0</v>
      </c>
      <c r="AB264" s="16">
        <v>0</v>
      </c>
      <c r="AC264" s="16">
        <v>0</v>
      </c>
      <c r="AD264" s="16">
        <v>0</v>
      </c>
      <c r="AE264" s="16">
        <v>0</v>
      </c>
      <c r="AF264" s="65">
        <v>0</v>
      </c>
      <c r="AG264" s="68">
        <v>0</v>
      </c>
      <c r="AH264" s="67">
        <v>0</v>
      </c>
    </row>
    <row r="265" spans="1:34" s="10" customFormat="1" ht="15" x14ac:dyDescent="0.25">
      <c r="A265" s="62">
        <v>841</v>
      </c>
      <c r="B265" s="63" t="s">
        <v>284</v>
      </c>
      <c r="C265" s="64"/>
      <c r="D265"/>
      <c r="E265"/>
      <c r="F265"/>
      <c r="G265" s="64"/>
      <c r="H265" s="16">
        <v>335182</v>
      </c>
      <c r="I265" s="16"/>
      <c r="J265" s="16">
        <v>25053</v>
      </c>
      <c r="K265" s="16">
        <v>14101</v>
      </c>
      <c r="L265" s="16">
        <v>0</v>
      </c>
      <c r="M265" s="16">
        <v>-74702</v>
      </c>
      <c r="N265" s="16">
        <v>-62757</v>
      </c>
      <c r="O265" s="16">
        <v>0</v>
      </c>
      <c r="P265" s="16">
        <v>-14241</v>
      </c>
      <c r="Q265" s="16">
        <v>-112546</v>
      </c>
      <c r="R265" s="16">
        <v>346373</v>
      </c>
      <c r="S265" s="16">
        <v>233827</v>
      </c>
      <c r="T265" s="30"/>
      <c r="U265" s="30"/>
      <c r="V265" s="16">
        <v>432926</v>
      </c>
      <c r="W265" s="16">
        <v>0</v>
      </c>
      <c r="X265" s="16">
        <v>0</v>
      </c>
      <c r="Y265" s="16">
        <v>-11481</v>
      </c>
      <c r="Z265" s="16">
        <v>0</v>
      </c>
      <c r="AA265" s="16">
        <v>0</v>
      </c>
      <c r="AB265" s="16">
        <v>421445</v>
      </c>
      <c r="AC265" s="16">
        <v>0</v>
      </c>
      <c r="AD265" s="16">
        <v>0</v>
      </c>
      <c r="AE265" s="16">
        <v>0</v>
      </c>
      <c r="AF265" s="65">
        <v>0</v>
      </c>
      <c r="AG265" s="68">
        <v>0</v>
      </c>
      <c r="AH265" s="67">
        <v>0</v>
      </c>
    </row>
    <row r="266" spans="1:34" s="10" customFormat="1" ht="15" x14ac:dyDescent="0.25">
      <c r="A266" s="12">
        <v>842</v>
      </c>
      <c r="B266" s="13" t="s">
        <v>285</v>
      </c>
      <c r="D266"/>
      <c r="E266"/>
      <c r="F266"/>
      <c r="H266" s="16">
        <v>0</v>
      </c>
      <c r="I266" s="16"/>
      <c r="J266" s="16">
        <v>0</v>
      </c>
      <c r="K266" s="16">
        <v>0</v>
      </c>
      <c r="L266" s="16">
        <v>0</v>
      </c>
      <c r="M266" s="16">
        <v>0</v>
      </c>
      <c r="N266" s="16">
        <v>0</v>
      </c>
      <c r="O266" s="16">
        <v>0</v>
      </c>
      <c r="P266" s="16">
        <v>0</v>
      </c>
      <c r="Q266" s="16">
        <v>0</v>
      </c>
      <c r="R266" s="16">
        <v>0</v>
      </c>
      <c r="S266" s="16">
        <v>0</v>
      </c>
      <c r="T266" s="30"/>
      <c r="U266" s="30"/>
      <c r="V266" s="16">
        <v>0</v>
      </c>
      <c r="W266" s="16">
        <v>0</v>
      </c>
      <c r="X266" s="16">
        <v>0</v>
      </c>
      <c r="Y266" s="16">
        <v>0</v>
      </c>
      <c r="Z266" s="16">
        <v>0</v>
      </c>
      <c r="AA266" s="16">
        <v>0</v>
      </c>
      <c r="AB266" s="16">
        <v>0</v>
      </c>
      <c r="AC266" s="16">
        <v>0</v>
      </c>
      <c r="AD266" s="16">
        <v>0</v>
      </c>
      <c r="AE266" s="16">
        <v>0</v>
      </c>
      <c r="AF266" s="65">
        <v>0</v>
      </c>
      <c r="AG266" s="68">
        <v>0</v>
      </c>
      <c r="AH266" s="67">
        <v>0</v>
      </c>
    </row>
    <row r="267" spans="1:34" s="10" customFormat="1" ht="15" x14ac:dyDescent="0.25">
      <c r="A267" s="12">
        <v>844</v>
      </c>
      <c r="B267" s="13" t="s">
        <v>286</v>
      </c>
      <c r="D267"/>
      <c r="E267"/>
      <c r="F267"/>
      <c r="H267" s="16">
        <v>0</v>
      </c>
      <c r="I267" s="16"/>
      <c r="J267" s="16">
        <v>0</v>
      </c>
      <c r="K267" s="16">
        <v>0</v>
      </c>
      <c r="L267" s="16">
        <v>0</v>
      </c>
      <c r="M267" s="16">
        <v>0</v>
      </c>
      <c r="N267" s="16">
        <v>0</v>
      </c>
      <c r="O267" s="16">
        <v>0</v>
      </c>
      <c r="P267" s="16">
        <v>0</v>
      </c>
      <c r="Q267" s="16">
        <v>0</v>
      </c>
      <c r="R267" s="16">
        <v>0</v>
      </c>
      <c r="S267" s="16">
        <v>0</v>
      </c>
      <c r="T267" s="30"/>
      <c r="U267" s="30"/>
      <c r="V267" s="16">
        <v>0</v>
      </c>
      <c r="W267" s="16">
        <v>0</v>
      </c>
      <c r="X267" s="16">
        <v>0</v>
      </c>
      <c r="Y267" s="16">
        <v>0</v>
      </c>
      <c r="Z267" s="16">
        <v>0</v>
      </c>
      <c r="AA267" s="16">
        <v>0</v>
      </c>
      <c r="AB267" s="16">
        <v>0</v>
      </c>
      <c r="AC267" s="16">
        <v>0</v>
      </c>
      <c r="AD267" s="16">
        <v>0</v>
      </c>
      <c r="AE267" s="16">
        <v>0</v>
      </c>
      <c r="AF267" s="65">
        <v>0</v>
      </c>
      <c r="AG267" s="68">
        <v>0</v>
      </c>
      <c r="AH267" s="67">
        <v>0</v>
      </c>
    </row>
    <row r="268" spans="1:34" s="10" customFormat="1" ht="15" x14ac:dyDescent="0.25">
      <c r="A268" s="12">
        <v>845</v>
      </c>
      <c r="B268" s="13" t="s">
        <v>287</v>
      </c>
      <c r="D268"/>
      <c r="E268"/>
      <c r="F268"/>
      <c r="H268" s="16">
        <v>0</v>
      </c>
      <c r="I268" s="16"/>
      <c r="J268" s="16">
        <v>0</v>
      </c>
      <c r="K268" s="16">
        <v>0</v>
      </c>
      <c r="L268" s="16">
        <v>0</v>
      </c>
      <c r="M268" s="16">
        <v>0</v>
      </c>
      <c r="N268" s="16">
        <v>0</v>
      </c>
      <c r="O268" s="16">
        <v>0</v>
      </c>
      <c r="P268" s="16">
        <v>0</v>
      </c>
      <c r="Q268" s="16">
        <v>0</v>
      </c>
      <c r="R268" s="16">
        <v>0</v>
      </c>
      <c r="S268" s="16">
        <v>0</v>
      </c>
      <c r="T268" s="30"/>
      <c r="U268" s="30"/>
      <c r="V268" s="16">
        <v>0</v>
      </c>
      <c r="W268" s="16">
        <v>0</v>
      </c>
      <c r="X268" s="16">
        <v>0</v>
      </c>
      <c r="Y268" s="16">
        <v>0</v>
      </c>
      <c r="Z268" s="16">
        <v>0</v>
      </c>
      <c r="AA268" s="16">
        <v>0</v>
      </c>
      <c r="AB268" s="16">
        <v>0</v>
      </c>
      <c r="AC268" s="16">
        <v>0</v>
      </c>
      <c r="AD268" s="16">
        <v>0</v>
      </c>
      <c r="AE268" s="16">
        <v>0</v>
      </c>
      <c r="AF268" s="65">
        <v>0</v>
      </c>
      <c r="AG268" s="68">
        <v>0</v>
      </c>
      <c r="AH268" s="67">
        <v>0</v>
      </c>
    </row>
    <row r="269" spans="1:34" s="10" customFormat="1" ht="15" x14ac:dyDescent="0.25">
      <c r="A269" s="12">
        <v>847</v>
      </c>
      <c r="B269" s="13" t="s">
        <v>288</v>
      </c>
      <c r="D269"/>
      <c r="E269"/>
      <c r="F269"/>
      <c r="H269" s="16">
        <v>0</v>
      </c>
      <c r="I269" s="16"/>
      <c r="J269" s="16">
        <v>0</v>
      </c>
      <c r="K269" s="16">
        <v>0</v>
      </c>
      <c r="L269" s="16">
        <v>0</v>
      </c>
      <c r="M269" s="16">
        <v>0</v>
      </c>
      <c r="N269" s="16">
        <v>0</v>
      </c>
      <c r="O269" s="16">
        <v>0</v>
      </c>
      <c r="P269" s="16">
        <v>0</v>
      </c>
      <c r="Q269" s="16">
        <v>0</v>
      </c>
      <c r="R269" s="16">
        <v>0</v>
      </c>
      <c r="S269" s="16">
        <v>0</v>
      </c>
      <c r="T269" s="30"/>
      <c r="U269" s="30"/>
      <c r="V269" s="16">
        <v>0</v>
      </c>
      <c r="W269" s="16">
        <v>0</v>
      </c>
      <c r="X269" s="16">
        <v>0</v>
      </c>
      <c r="Y269" s="16">
        <v>0</v>
      </c>
      <c r="Z269" s="16">
        <v>0</v>
      </c>
      <c r="AA269" s="16">
        <v>0</v>
      </c>
      <c r="AB269" s="16">
        <v>0</v>
      </c>
      <c r="AC269" s="16">
        <v>0</v>
      </c>
      <c r="AD269" s="16">
        <v>0</v>
      </c>
      <c r="AE269" s="16">
        <v>0</v>
      </c>
      <c r="AF269" s="65">
        <v>0</v>
      </c>
      <c r="AG269" s="68">
        <v>0</v>
      </c>
      <c r="AH269" s="67">
        <v>0</v>
      </c>
    </row>
    <row r="270" spans="1:34" s="10" customFormat="1" ht="15" x14ac:dyDescent="0.25">
      <c r="A270" s="12">
        <v>848</v>
      </c>
      <c r="B270" s="13" t="s">
        <v>289</v>
      </c>
      <c r="D270"/>
      <c r="E270"/>
      <c r="F270"/>
      <c r="H270" s="16">
        <v>5546408</v>
      </c>
      <c r="I270" s="16"/>
      <c r="J270" s="16">
        <v>399704</v>
      </c>
      <c r="K270" s="16">
        <v>224977</v>
      </c>
      <c r="L270" s="16">
        <v>0</v>
      </c>
      <c r="M270" s="16">
        <v>-1191828</v>
      </c>
      <c r="N270" s="16">
        <v>-1001255</v>
      </c>
      <c r="O270" s="16">
        <v>0</v>
      </c>
      <c r="P270" s="16">
        <v>-227203</v>
      </c>
      <c r="Q270" s="16">
        <v>-1795605</v>
      </c>
      <c r="R270" s="16">
        <v>5526168</v>
      </c>
      <c r="S270" s="16">
        <v>3730563</v>
      </c>
      <c r="T270" s="30"/>
      <c r="U270" s="30"/>
      <c r="V270" s="16">
        <v>7163850</v>
      </c>
      <c r="W270" s="16">
        <v>0</v>
      </c>
      <c r="X270" s="16">
        <v>0</v>
      </c>
      <c r="Y270" s="16">
        <v>-189978</v>
      </c>
      <c r="Z270" s="16">
        <v>0</v>
      </c>
      <c r="AA270" s="16">
        <v>0</v>
      </c>
      <c r="AB270" s="16">
        <v>6973872</v>
      </c>
      <c r="AC270" s="16">
        <v>0</v>
      </c>
      <c r="AD270" s="16">
        <v>0</v>
      </c>
      <c r="AE270" s="16">
        <v>0</v>
      </c>
      <c r="AF270" s="65">
        <v>0</v>
      </c>
      <c r="AG270" s="68">
        <v>0</v>
      </c>
      <c r="AH270" s="67">
        <v>0</v>
      </c>
    </row>
    <row r="271" spans="1:34" s="10" customFormat="1" ht="15" x14ac:dyDescent="0.25">
      <c r="A271" s="12">
        <v>850</v>
      </c>
      <c r="B271" s="13" t="s">
        <v>290</v>
      </c>
      <c r="D271"/>
      <c r="E271"/>
      <c r="F271"/>
      <c r="H271" s="16">
        <v>0</v>
      </c>
      <c r="I271" s="16"/>
      <c r="J271" s="16">
        <v>0</v>
      </c>
      <c r="K271" s="16">
        <v>0</v>
      </c>
      <c r="L271" s="16">
        <v>0</v>
      </c>
      <c r="M271" s="16">
        <v>0</v>
      </c>
      <c r="N271" s="16">
        <v>0</v>
      </c>
      <c r="O271" s="16">
        <v>0</v>
      </c>
      <c r="P271" s="16">
        <v>0</v>
      </c>
      <c r="Q271" s="16">
        <v>0</v>
      </c>
      <c r="R271" s="16">
        <v>0</v>
      </c>
      <c r="S271" s="16">
        <v>0</v>
      </c>
      <c r="T271" s="30"/>
      <c r="U271" s="30"/>
      <c r="V271" s="16">
        <v>0</v>
      </c>
      <c r="W271" s="16">
        <v>0</v>
      </c>
      <c r="X271" s="16">
        <v>0</v>
      </c>
      <c r="Y271" s="16">
        <v>0</v>
      </c>
      <c r="Z271" s="16">
        <v>0</v>
      </c>
      <c r="AA271" s="16">
        <v>0</v>
      </c>
      <c r="AB271" s="16">
        <v>0</v>
      </c>
      <c r="AC271" s="16">
        <v>0</v>
      </c>
      <c r="AD271" s="16">
        <v>0</v>
      </c>
      <c r="AE271" s="16">
        <v>0</v>
      </c>
      <c r="AF271" s="65">
        <v>0</v>
      </c>
      <c r="AG271" s="68">
        <v>0</v>
      </c>
      <c r="AH271" s="67">
        <v>0</v>
      </c>
    </row>
    <row r="272" spans="1:34" s="10" customFormat="1" ht="15" x14ac:dyDescent="0.25">
      <c r="A272" s="12">
        <v>851</v>
      </c>
      <c r="B272" s="13" t="s">
        <v>291</v>
      </c>
      <c r="D272"/>
      <c r="E272"/>
      <c r="F272"/>
      <c r="H272" s="16">
        <v>161780</v>
      </c>
      <c r="I272" s="16"/>
      <c r="J272" s="16">
        <v>12342</v>
      </c>
      <c r="K272" s="16">
        <v>6947</v>
      </c>
      <c r="L272" s="16">
        <v>0</v>
      </c>
      <c r="M272" s="16">
        <v>-36799</v>
      </c>
      <c r="N272" s="16">
        <v>-30916</v>
      </c>
      <c r="O272" s="16">
        <v>0</v>
      </c>
      <c r="P272" s="16">
        <v>-7015</v>
      </c>
      <c r="Q272" s="16">
        <v>-55441</v>
      </c>
      <c r="R272" s="16">
        <v>170632</v>
      </c>
      <c r="S272" s="16">
        <v>115191</v>
      </c>
      <c r="T272" s="30"/>
      <c r="U272" s="30"/>
      <c r="V272" s="16">
        <v>208957</v>
      </c>
      <c r="W272" s="16">
        <v>0</v>
      </c>
      <c r="X272" s="16">
        <v>0</v>
      </c>
      <c r="Y272" s="16">
        <v>-5541</v>
      </c>
      <c r="Z272" s="16">
        <v>0</v>
      </c>
      <c r="AA272" s="16">
        <v>0</v>
      </c>
      <c r="AB272" s="16">
        <v>203416</v>
      </c>
      <c r="AC272" s="16">
        <v>0</v>
      </c>
      <c r="AD272" s="16">
        <v>0</v>
      </c>
      <c r="AE272" s="16">
        <v>0</v>
      </c>
      <c r="AF272" s="65">
        <v>0</v>
      </c>
      <c r="AG272" s="68">
        <v>0</v>
      </c>
      <c r="AH272" s="67">
        <v>0</v>
      </c>
    </row>
    <row r="273" spans="1:34" s="10" customFormat="1" ht="15" x14ac:dyDescent="0.25">
      <c r="A273" s="12">
        <v>852</v>
      </c>
      <c r="B273" s="13" t="s">
        <v>292</v>
      </c>
      <c r="D273"/>
      <c r="E273"/>
      <c r="F273"/>
      <c r="H273" s="16">
        <v>200884</v>
      </c>
      <c r="I273" s="16"/>
      <c r="J273" s="16">
        <v>13698</v>
      </c>
      <c r="K273" s="16">
        <v>7710</v>
      </c>
      <c r="L273" s="16">
        <v>0</v>
      </c>
      <c r="M273" s="16">
        <v>-40846</v>
      </c>
      <c r="N273" s="16">
        <v>-34314</v>
      </c>
      <c r="O273" s="16">
        <v>0</v>
      </c>
      <c r="P273" s="16">
        <v>-7787</v>
      </c>
      <c r="Q273" s="16">
        <v>-61539</v>
      </c>
      <c r="R273" s="16">
        <v>189390</v>
      </c>
      <c r="S273" s="16">
        <v>127851</v>
      </c>
      <c r="T273" s="30"/>
      <c r="U273" s="30"/>
      <c r="V273" s="16">
        <v>259466</v>
      </c>
      <c r="W273" s="16">
        <v>0</v>
      </c>
      <c r="X273" s="16">
        <v>0</v>
      </c>
      <c r="Y273" s="16">
        <v>-6881</v>
      </c>
      <c r="Z273" s="16">
        <v>0</v>
      </c>
      <c r="AA273" s="16">
        <v>0</v>
      </c>
      <c r="AB273" s="16">
        <v>252585</v>
      </c>
      <c r="AC273" s="16">
        <v>0</v>
      </c>
      <c r="AD273" s="16">
        <v>0</v>
      </c>
      <c r="AE273" s="16">
        <v>0</v>
      </c>
      <c r="AF273" s="65">
        <v>0</v>
      </c>
      <c r="AG273" s="68">
        <v>0</v>
      </c>
      <c r="AH273" s="67">
        <v>0</v>
      </c>
    </row>
    <row r="274" spans="1:34" s="10" customFormat="1" ht="15" x14ac:dyDescent="0.25">
      <c r="A274" s="12">
        <v>853</v>
      </c>
      <c r="B274" s="13" t="s">
        <v>293</v>
      </c>
      <c r="D274"/>
      <c r="E274"/>
      <c r="F274"/>
      <c r="H274" s="16">
        <v>0</v>
      </c>
      <c r="I274" s="16"/>
      <c r="J274" s="16">
        <v>0</v>
      </c>
      <c r="K274" s="16">
        <v>0</v>
      </c>
      <c r="L274" s="16">
        <v>0</v>
      </c>
      <c r="M274" s="16">
        <v>0</v>
      </c>
      <c r="N274" s="16">
        <v>0</v>
      </c>
      <c r="O274" s="16">
        <v>0</v>
      </c>
      <c r="P274" s="16">
        <v>0</v>
      </c>
      <c r="Q274" s="16">
        <v>0</v>
      </c>
      <c r="R274" s="16">
        <v>0</v>
      </c>
      <c r="S274" s="16">
        <v>0</v>
      </c>
      <c r="T274" s="30"/>
      <c r="U274" s="30"/>
      <c r="V274" s="16">
        <v>0</v>
      </c>
      <c r="W274" s="16">
        <v>0</v>
      </c>
      <c r="X274" s="16">
        <v>0</v>
      </c>
      <c r="Y274" s="16">
        <v>0</v>
      </c>
      <c r="Z274" s="16">
        <v>0</v>
      </c>
      <c r="AA274" s="16">
        <v>0</v>
      </c>
      <c r="AB274" s="16">
        <v>0</v>
      </c>
      <c r="AC274" s="16">
        <v>0</v>
      </c>
      <c r="AD274" s="16">
        <v>0</v>
      </c>
      <c r="AE274" s="16">
        <v>0</v>
      </c>
      <c r="AF274" s="65">
        <v>0</v>
      </c>
      <c r="AG274" s="68">
        <v>0</v>
      </c>
      <c r="AH274" s="67">
        <v>0</v>
      </c>
    </row>
    <row r="275" spans="1:34" s="10" customFormat="1" ht="15" x14ac:dyDescent="0.25">
      <c r="A275" s="12">
        <v>859</v>
      </c>
      <c r="B275" s="13" t="s">
        <v>294</v>
      </c>
      <c r="D275"/>
      <c r="E275"/>
      <c r="F275"/>
      <c r="H275" s="16">
        <v>0</v>
      </c>
      <c r="I275" s="16"/>
      <c r="J275" s="16">
        <v>0</v>
      </c>
      <c r="K275" s="16">
        <v>0</v>
      </c>
      <c r="L275" s="16">
        <v>0</v>
      </c>
      <c r="M275" s="16">
        <v>0</v>
      </c>
      <c r="N275" s="16">
        <v>0</v>
      </c>
      <c r="O275" s="16">
        <v>0</v>
      </c>
      <c r="P275" s="16">
        <v>0</v>
      </c>
      <c r="Q275" s="16">
        <v>0</v>
      </c>
      <c r="R275" s="16">
        <v>0</v>
      </c>
      <c r="S275" s="16">
        <v>0</v>
      </c>
      <c r="T275" s="30"/>
      <c r="U275" s="30"/>
      <c r="V275" s="16">
        <v>0</v>
      </c>
      <c r="W275" s="16">
        <v>0</v>
      </c>
      <c r="X275" s="16">
        <v>0</v>
      </c>
      <c r="Y275" s="16">
        <v>0</v>
      </c>
      <c r="Z275" s="16">
        <v>0</v>
      </c>
      <c r="AA275" s="16">
        <v>0</v>
      </c>
      <c r="AB275" s="16">
        <v>0</v>
      </c>
      <c r="AC275" s="16">
        <v>0</v>
      </c>
      <c r="AD275" s="16">
        <v>0</v>
      </c>
      <c r="AE275" s="16">
        <v>0</v>
      </c>
      <c r="AF275" s="65">
        <v>0</v>
      </c>
      <c r="AG275" s="68">
        <v>0</v>
      </c>
      <c r="AH275" s="67">
        <v>0</v>
      </c>
    </row>
    <row r="276" spans="1:34" s="10" customFormat="1" ht="15" x14ac:dyDescent="0.25">
      <c r="A276" s="12">
        <v>861</v>
      </c>
      <c r="B276" s="13" t="s">
        <v>295</v>
      </c>
      <c r="D276"/>
      <c r="E276"/>
      <c r="F276"/>
      <c r="H276" s="16">
        <v>0</v>
      </c>
      <c r="I276" s="16"/>
      <c r="J276" s="16">
        <v>0</v>
      </c>
      <c r="K276" s="16">
        <v>0</v>
      </c>
      <c r="L276" s="16">
        <v>0</v>
      </c>
      <c r="M276" s="16">
        <v>0</v>
      </c>
      <c r="N276" s="16">
        <v>0</v>
      </c>
      <c r="O276" s="16">
        <v>0</v>
      </c>
      <c r="P276" s="16">
        <v>0</v>
      </c>
      <c r="Q276" s="16">
        <v>0</v>
      </c>
      <c r="R276" s="16">
        <v>0</v>
      </c>
      <c r="S276" s="16">
        <v>0</v>
      </c>
      <c r="T276" s="30"/>
      <c r="U276" s="30"/>
      <c r="V276" s="16">
        <v>0</v>
      </c>
      <c r="W276" s="16">
        <v>0</v>
      </c>
      <c r="X276" s="16">
        <v>0</v>
      </c>
      <c r="Y276" s="16">
        <v>0</v>
      </c>
      <c r="Z276" s="16">
        <v>0</v>
      </c>
      <c r="AA276" s="16">
        <v>0</v>
      </c>
      <c r="AB276" s="16">
        <v>0</v>
      </c>
      <c r="AC276" s="16">
        <v>0</v>
      </c>
      <c r="AD276" s="16">
        <v>0</v>
      </c>
      <c r="AE276" s="16">
        <v>0</v>
      </c>
      <c r="AF276" s="65">
        <v>0</v>
      </c>
      <c r="AG276" s="68">
        <v>0</v>
      </c>
      <c r="AH276" s="67">
        <v>0</v>
      </c>
    </row>
    <row r="277" spans="1:34" s="10" customFormat="1" ht="15" x14ac:dyDescent="0.25">
      <c r="A277" s="12">
        <v>862</v>
      </c>
      <c r="B277" s="13" t="s">
        <v>296</v>
      </c>
      <c r="D277"/>
      <c r="E277"/>
      <c r="F277"/>
      <c r="H277" s="16">
        <v>0</v>
      </c>
      <c r="I277" s="16"/>
      <c r="J277" s="16">
        <v>0</v>
      </c>
      <c r="K277" s="16">
        <v>0</v>
      </c>
      <c r="L277" s="16">
        <v>0</v>
      </c>
      <c r="M277" s="16">
        <v>0</v>
      </c>
      <c r="N277" s="16">
        <v>0</v>
      </c>
      <c r="O277" s="16">
        <v>0</v>
      </c>
      <c r="P277" s="16">
        <v>0</v>
      </c>
      <c r="Q277" s="16">
        <v>0</v>
      </c>
      <c r="R277" s="16">
        <v>0</v>
      </c>
      <c r="S277" s="16">
        <v>0</v>
      </c>
      <c r="T277" s="30"/>
      <c r="U277" s="30"/>
      <c r="V277" s="16">
        <v>0</v>
      </c>
      <c r="W277" s="16">
        <v>0</v>
      </c>
      <c r="X277" s="16">
        <v>0</v>
      </c>
      <c r="Y277" s="16">
        <v>0</v>
      </c>
      <c r="Z277" s="16">
        <v>0</v>
      </c>
      <c r="AA277" s="16">
        <v>0</v>
      </c>
      <c r="AB277" s="16">
        <v>0</v>
      </c>
      <c r="AC277" s="16">
        <v>0</v>
      </c>
      <c r="AD277" s="16">
        <v>0</v>
      </c>
      <c r="AE277" s="16">
        <v>0</v>
      </c>
      <c r="AF277" s="65">
        <v>0</v>
      </c>
      <c r="AG277" s="68">
        <v>0</v>
      </c>
      <c r="AH277" s="67">
        <v>0</v>
      </c>
    </row>
    <row r="278" spans="1:34" s="10" customFormat="1" ht="15" x14ac:dyDescent="0.25">
      <c r="A278" s="12">
        <v>863</v>
      </c>
      <c r="B278" s="13" t="s">
        <v>297</v>
      </c>
      <c r="D278"/>
      <c r="E278"/>
      <c r="F278"/>
      <c r="H278" s="16">
        <v>0</v>
      </c>
      <c r="I278" s="16"/>
      <c r="J278" s="16">
        <v>0</v>
      </c>
      <c r="K278" s="16">
        <v>0</v>
      </c>
      <c r="L278" s="16">
        <v>0</v>
      </c>
      <c r="M278" s="16">
        <v>0</v>
      </c>
      <c r="N278" s="16">
        <v>0</v>
      </c>
      <c r="O278" s="16">
        <v>0</v>
      </c>
      <c r="P278" s="16">
        <v>0</v>
      </c>
      <c r="Q278" s="16">
        <v>0</v>
      </c>
      <c r="R278" s="16">
        <v>0</v>
      </c>
      <c r="S278" s="16">
        <v>0</v>
      </c>
      <c r="T278" s="30"/>
      <c r="U278" s="30"/>
      <c r="V278" s="16">
        <v>0</v>
      </c>
      <c r="W278" s="16">
        <v>0</v>
      </c>
      <c r="X278" s="16">
        <v>0</v>
      </c>
      <c r="Y278" s="16">
        <v>0</v>
      </c>
      <c r="Z278" s="16">
        <v>0</v>
      </c>
      <c r="AA278" s="16">
        <v>0</v>
      </c>
      <c r="AB278" s="16">
        <v>0</v>
      </c>
      <c r="AC278" s="16">
        <v>0</v>
      </c>
      <c r="AD278" s="16">
        <v>0</v>
      </c>
      <c r="AE278" s="16">
        <v>0</v>
      </c>
      <c r="AF278" s="65">
        <v>0</v>
      </c>
      <c r="AG278" s="68">
        <v>0</v>
      </c>
      <c r="AH278" s="67">
        <v>0</v>
      </c>
    </row>
    <row r="279" spans="1:34" s="10" customFormat="1" ht="15" x14ac:dyDescent="0.25">
      <c r="A279" s="12">
        <v>864</v>
      </c>
      <c r="B279" s="13" t="s">
        <v>298</v>
      </c>
      <c r="D279"/>
      <c r="E279"/>
      <c r="F279"/>
      <c r="H279" s="16">
        <v>0</v>
      </c>
      <c r="I279" s="16"/>
      <c r="J279" s="16">
        <v>0</v>
      </c>
      <c r="K279" s="16">
        <v>0</v>
      </c>
      <c r="L279" s="16">
        <v>0</v>
      </c>
      <c r="M279" s="16">
        <v>0</v>
      </c>
      <c r="N279" s="16">
        <v>0</v>
      </c>
      <c r="O279" s="16">
        <v>0</v>
      </c>
      <c r="P279" s="16">
        <v>0</v>
      </c>
      <c r="Q279" s="16">
        <v>0</v>
      </c>
      <c r="R279" s="16">
        <v>0</v>
      </c>
      <c r="S279" s="16">
        <v>0</v>
      </c>
      <c r="T279" s="30"/>
      <c r="U279" s="30"/>
      <c r="V279" s="16">
        <v>0</v>
      </c>
      <c r="W279" s="16">
        <v>0</v>
      </c>
      <c r="X279" s="16">
        <v>0</v>
      </c>
      <c r="Y279" s="16">
        <v>0</v>
      </c>
      <c r="Z279" s="16">
        <v>0</v>
      </c>
      <c r="AA279" s="16">
        <v>0</v>
      </c>
      <c r="AB279" s="16">
        <v>0</v>
      </c>
      <c r="AC279" s="16">
        <v>0</v>
      </c>
      <c r="AD279" s="16">
        <v>0</v>
      </c>
      <c r="AE279" s="16">
        <v>0</v>
      </c>
      <c r="AF279" s="65">
        <v>0</v>
      </c>
      <c r="AG279" s="68">
        <v>0</v>
      </c>
      <c r="AH279" s="67">
        <v>0</v>
      </c>
    </row>
    <row r="280" spans="1:34" s="10" customFormat="1" ht="15" x14ac:dyDescent="0.25">
      <c r="A280" s="12">
        <v>865</v>
      </c>
      <c r="B280" s="13" t="s">
        <v>299</v>
      </c>
      <c r="D280"/>
      <c r="E280"/>
      <c r="F280"/>
      <c r="H280" s="16">
        <v>0</v>
      </c>
      <c r="I280" s="16"/>
      <c r="J280" s="16">
        <v>0</v>
      </c>
      <c r="K280" s="16">
        <v>0</v>
      </c>
      <c r="L280" s="16">
        <v>0</v>
      </c>
      <c r="M280" s="16">
        <v>0</v>
      </c>
      <c r="N280" s="16">
        <v>0</v>
      </c>
      <c r="O280" s="16">
        <v>0</v>
      </c>
      <c r="P280" s="16">
        <v>0</v>
      </c>
      <c r="Q280" s="16">
        <v>0</v>
      </c>
      <c r="R280" s="16">
        <v>0</v>
      </c>
      <c r="S280" s="16">
        <v>0</v>
      </c>
      <c r="T280" s="30"/>
      <c r="U280" s="30"/>
      <c r="V280" s="16">
        <v>0</v>
      </c>
      <c r="W280" s="16">
        <v>0</v>
      </c>
      <c r="X280" s="16">
        <v>0</v>
      </c>
      <c r="Y280" s="16">
        <v>0</v>
      </c>
      <c r="Z280" s="16">
        <v>0</v>
      </c>
      <c r="AA280" s="16">
        <v>0</v>
      </c>
      <c r="AB280" s="16">
        <v>0</v>
      </c>
      <c r="AC280" s="16">
        <v>0</v>
      </c>
      <c r="AD280" s="16">
        <v>0</v>
      </c>
      <c r="AE280" s="16">
        <v>0</v>
      </c>
      <c r="AF280" s="65">
        <v>0</v>
      </c>
      <c r="AG280" s="68">
        <v>0</v>
      </c>
      <c r="AH280" s="67">
        <v>0</v>
      </c>
    </row>
    <row r="281" spans="1:34" s="10" customFormat="1" ht="15" x14ac:dyDescent="0.25">
      <c r="A281" s="12">
        <v>866</v>
      </c>
      <c r="B281" s="13" t="s">
        <v>300</v>
      </c>
      <c r="D281"/>
      <c r="E281"/>
      <c r="F281"/>
      <c r="H281" s="16">
        <v>0</v>
      </c>
      <c r="I281" s="16"/>
      <c r="J281" s="16">
        <v>0</v>
      </c>
      <c r="K281" s="16">
        <v>0</v>
      </c>
      <c r="L281" s="16">
        <v>0</v>
      </c>
      <c r="M281" s="16">
        <v>0</v>
      </c>
      <c r="N281" s="16">
        <v>0</v>
      </c>
      <c r="O281" s="16">
        <v>0</v>
      </c>
      <c r="P281" s="16">
        <v>0</v>
      </c>
      <c r="Q281" s="16">
        <v>0</v>
      </c>
      <c r="R281" s="16">
        <v>0</v>
      </c>
      <c r="S281" s="16">
        <v>0</v>
      </c>
      <c r="T281" s="30"/>
      <c r="U281" s="30"/>
      <c r="V281" s="16">
        <v>0</v>
      </c>
      <c r="W281" s="16">
        <v>0</v>
      </c>
      <c r="X281" s="16">
        <v>0</v>
      </c>
      <c r="Y281" s="16">
        <v>0</v>
      </c>
      <c r="Z281" s="16">
        <v>0</v>
      </c>
      <c r="AA281" s="16">
        <v>0</v>
      </c>
      <c r="AB281" s="16">
        <v>0</v>
      </c>
      <c r="AC281" s="16">
        <v>0</v>
      </c>
      <c r="AD281" s="16">
        <v>0</v>
      </c>
      <c r="AE281" s="16">
        <v>0</v>
      </c>
      <c r="AF281" s="65">
        <v>0</v>
      </c>
      <c r="AG281" s="68">
        <v>0</v>
      </c>
      <c r="AH281" s="67">
        <v>0</v>
      </c>
    </row>
    <row r="282" spans="1:34" s="10" customFormat="1" ht="15" x14ac:dyDescent="0.25">
      <c r="A282" s="12">
        <v>867</v>
      </c>
      <c r="B282" s="13" t="s">
        <v>301</v>
      </c>
      <c r="D282"/>
      <c r="E282"/>
      <c r="F282"/>
      <c r="H282" s="16">
        <v>0</v>
      </c>
      <c r="I282" s="16"/>
      <c r="J282" s="16">
        <v>0</v>
      </c>
      <c r="K282" s="16">
        <v>0</v>
      </c>
      <c r="L282" s="16">
        <v>0</v>
      </c>
      <c r="M282" s="16">
        <v>0</v>
      </c>
      <c r="N282" s="16">
        <v>0</v>
      </c>
      <c r="O282" s="16">
        <v>0</v>
      </c>
      <c r="P282" s="16">
        <v>0</v>
      </c>
      <c r="Q282" s="16">
        <v>0</v>
      </c>
      <c r="R282" s="16">
        <v>0</v>
      </c>
      <c r="S282" s="16">
        <v>0</v>
      </c>
      <c r="T282" s="30"/>
      <c r="U282" s="30"/>
      <c r="V282" s="16">
        <v>0</v>
      </c>
      <c r="W282" s="16">
        <v>0</v>
      </c>
      <c r="X282" s="16">
        <v>0</v>
      </c>
      <c r="Y282" s="16">
        <v>0</v>
      </c>
      <c r="Z282" s="16">
        <v>0</v>
      </c>
      <c r="AA282" s="16">
        <v>0</v>
      </c>
      <c r="AB282" s="16">
        <v>0</v>
      </c>
      <c r="AC282" s="16">
        <v>0</v>
      </c>
      <c r="AD282" s="16">
        <v>0</v>
      </c>
      <c r="AE282" s="16">
        <v>0</v>
      </c>
      <c r="AF282" s="65">
        <v>0</v>
      </c>
      <c r="AG282" s="68">
        <v>0</v>
      </c>
      <c r="AH282" s="67">
        <v>0</v>
      </c>
    </row>
    <row r="283" spans="1:34" s="10" customFormat="1" ht="15" x14ac:dyDescent="0.25">
      <c r="A283" s="12">
        <v>868</v>
      </c>
      <c r="B283" s="13" t="s">
        <v>302</v>
      </c>
      <c r="D283"/>
      <c r="E283"/>
      <c r="F283"/>
      <c r="H283" s="16">
        <v>0</v>
      </c>
      <c r="I283" s="16"/>
      <c r="J283" s="16">
        <v>0</v>
      </c>
      <c r="K283" s="16">
        <v>0</v>
      </c>
      <c r="L283" s="16">
        <v>0</v>
      </c>
      <c r="M283" s="16">
        <v>0</v>
      </c>
      <c r="N283" s="16">
        <v>0</v>
      </c>
      <c r="O283" s="16">
        <v>0</v>
      </c>
      <c r="P283" s="16">
        <v>0</v>
      </c>
      <c r="Q283" s="16">
        <v>0</v>
      </c>
      <c r="R283" s="16">
        <v>0</v>
      </c>
      <c r="S283" s="16">
        <v>0</v>
      </c>
      <c r="T283" s="30"/>
      <c r="U283" s="30"/>
      <c r="V283" s="16">
        <v>0</v>
      </c>
      <c r="W283" s="16">
        <v>0</v>
      </c>
      <c r="X283" s="16">
        <v>0</v>
      </c>
      <c r="Y283" s="16">
        <v>0</v>
      </c>
      <c r="Z283" s="16">
        <v>0</v>
      </c>
      <c r="AA283" s="16">
        <v>0</v>
      </c>
      <c r="AB283" s="16">
        <v>0</v>
      </c>
      <c r="AC283" s="16">
        <v>0</v>
      </c>
      <c r="AD283" s="16">
        <v>0</v>
      </c>
      <c r="AE283" s="16">
        <v>0</v>
      </c>
      <c r="AF283" s="65">
        <v>0</v>
      </c>
      <c r="AG283" s="68">
        <v>0</v>
      </c>
      <c r="AH283" s="67">
        <v>0</v>
      </c>
    </row>
    <row r="284" spans="1:34" s="10" customFormat="1" ht="15" x14ac:dyDescent="0.25">
      <c r="A284" s="12">
        <v>869</v>
      </c>
      <c r="B284" s="13" t="s">
        <v>303</v>
      </c>
      <c r="D284"/>
      <c r="E284"/>
      <c r="F284"/>
      <c r="H284" s="16">
        <v>0</v>
      </c>
      <c r="I284" s="16"/>
      <c r="J284" s="16">
        <v>0</v>
      </c>
      <c r="K284" s="16">
        <v>0</v>
      </c>
      <c r="L284" s="16">
        <v>0</v>
      </c>
      <c r="M284" s="16">
        <v>0</v>
      </c>
      <c r="N284" s="16">
        <v>0</v>
      </c>
      <c r="O284" s="16">
        <v>0</v>
      </c>
      <c r="P284" s="16">
        <v>0</v>
      </c>
      <c r="Q284" s="16">
        <v>0</v>
      </c>
      <c r="R284" s="16">
        <v>0</v>
      </c>
      <c r="S284" s="16">
        <v>0</v>
      </c>
      <c r="T284" s="30"/>
      <c r="U284" s="30"/>
      <c r="V284" s="16">
        <v>0</v>
      </c>
      <c r="W284" s="16">
        <v>0</v>
      </c>
      <c r="X284" s="16">
        <v>0</v>
      </c>
      <c r="Y284" s="16">
        <v>0</v>
      </c>
      <c r="Z284" s="16">
        <v>0</v>
      </c>
      <c r="AA284" s="16">
        <v>0</v>
      </c>
      <c r="AB284" s="16">
        <v>0</v>
      </c>
      <c r="AC284" s="16">
        <v>0</v>
      </c>
      <c r="AD284" s="16">
        <v>0</v>
      </c>
      <c r="AE284" s="16">
        <v>0</v>
      </c>
      <c r="AF284" s="65">
        <v>0</v>
      </c>
      <c r="AG284" s="68">
        <v>0</v>
      </c>
      <c r="AH284" s="67">
        <v>0</v>
      </c>
    </row>
    <row r="285" spans="1:34" s="10" customFormat="1" ht="15" x14ac:dyDescent="0.25">
      <c r="A285" s="12">
        <v>879</v>
      </c>
      <c r="B285" s="13" t="s">
        <v>304</v>
      </c>
      <c r="D285"/>
      <c r="E285"/>
      <c r="F285"/>
      <c r="H285" s="16">
        <v>0</v>
      </c>
      <c r="I285" s="16"/>
      <c r="J285" s="16">
        <v>0</v>
      </c>
      <c r="K285" s="16">
        <v>0</v>
      </c>
      <c r="L285" s="16">
        <v>0</v>
      </c>
      <c r="M285" s="16">
        <v>0</v>
      </c>
      <c r="N285" s="16">
        <v>0</v>
      </c>
      <c r="O285" s="16">
        <v>0</v>
      </c>
      <c r="P285" s="16">
        <v>0</v>
      </c>
      <c r="Q285" s="16">
        <v>0</v>
      </c>
      <c r="R285" s="16">
        <v>0</v>
      </c>
      <c r="S285" s="16">
        <v>0</v>
      </c>
      <c r="T285" s="30"/>
      <c r="U285" s="30"/>
      <c r="V285" s="16">
        <v>0</v>
      </c>
      <c r="W285" s="16">
        <v>0</v>
      </c>
      <c r="X285" s="16">
        <v>0</v>
      </c>
      <c r="Y285" s="16">
        <v>0</v>
      </c>
      <c r="Z285" s="16">
        <v>0</v>
      </c>
      <c r="AA285" s="16">
        <v>0</v>
      </c>
      <c r="AB285" s="16">
        <v>0</v>
      </c>
      <c r="AC285" s="16">
        <v>0</v>
      </c>
      <c r="AD285" s="16">
        <v>0</v>
      </c>
      <c r="AE285" s="16">
        <v>0</v>
      </c>
      <c r="AF285" s="65">
        <v>0</v>
      </c>
      <c r="AG285" s="68">
        <v>0</v>
      </c>
      <c r="AH285" s="67">
        <v>0</v>
      </c>
    </row>
    <row r="286" spans="1:34" s="10" customFormat="1" ht="15" x14ac:dyDescent="0.25">
      <c r="A286" s="12">
        <v>911</v>
      </c>
      <c r="B286" s="13" t="s">
        <v>305</v>
      </c>
      <c r="D286"/>
      <c r="E286"/>
      <c r="F286"/>
      <c r="H286" s="16">
        <v>0</v>
      </c>
      <c r="I286" s="16"/>
      <c r="J286" s="16">
        <v>0</v>
      </c>
      <c r="K286" s="16">
        <v>0</v>
      </c>
      <c r="L286" s="16">
        <v>0</v>
      </c>
      <c r="M286" s="16">
        <v>0</v>
      </c>
      <c r="N286" s="16">
        <v>0</v>
      </c>
      <c r="O286" s="16">
        <v>0</v>
      </c>
      <c r="P286" s="16">
        <v>0</v>
      </c>
      <c r="Q286" s="16">
        <v>0</v>
      </c>
      <c r="R286" s="16">
        <v>0</v>
      </c>
      <c r="S286" s="16">
        <v>0</v>
      </c>
      <c r="T286" s="30"/>
      <c r="U286" s="30"/>
      <c r="V286" s="16">
        <v>0</v>
      </c>
      <c r="W286" s="16">
        <v>0</v>
      </c>
      <c r="X286" s="16">
        <v>0</v>
      </c>
      <c r="Y286" s="16">
        <v>0</v>
      </c>
      <c r="Z286" s="16">
        <v>0</v>
      </c>
      <c r="AA286" s="16">
        <v>0</v>
      </c>
      <c r="AB286" s="16">
        <v>0</v>
      </c>
      <c r="AC286" s="16">
        <v>0</v>
      </c>
      <c r="AD286" s="16">
        <v>0</v>
      </c>
      <c r="AE286" s="16">
        <v>0</v>
      </c>
      <c r="AF286" s="65">
        <v>0</v>
      </c>
      <c r="AG286" s="68">
        <v>0</v>
      </c>
      <c r="AH286" s="67">
        <v>0</v>
      </c>
    </row>
    <row r="287" spans="1:34" s="10" customFormat="1" ht="15" x14ac:dyDescent="0.25">
      <c r="A287" s="12">
        <v>912</v>
      </c>
      <c r="B287" s="13" t="s">
        <v>306</v>
      </c>
      <c r="D287"/>
      <c r="E287"/>
      <c r="F287"/>
      <c r="H287" s="16">
        <v>1757083</v>
      </c>
      <c r="I287" s="16"/>
      <c r="J287" s="16">
        <v>131508</v>
      </c>
      <c r="K287" s="16">
        <v>74020</v>
      </c>
      <c r="L287" s="16">
        <v>0</v>
      </c>
      <c r="M287" s="16">
        <v>-392126</v>
      </c>
      <c r="N287" s="16">
        <v>-329427</v>
      </c>
      <c r="O287" s="16">
        <v>0</v>
      </c>
      <c r="P287" s="16">
        <v>-74753</v>
      </c>
      <c r="Q287" s="16">
        <v>-590778</v>
      </c>
      <c r="R287" s="16">
        <v>1818185</v>
      </c>
      <c r="S287" s="16">
        <v>1227407</v>
      </c>
      <c r="T287" s="30"/>
      <c r="U287" s="30"/>
      <c r="V287" s="16">
        <v>2269480</v>
      </c>
      <c r="W287" s="16">
        <v>0</v>
      </c>
      <c r="X287" s="16">
        <v>0</v>
      </c>
      <c r="Y287" s="16">
        <v>-60184</v>
      </c>
      <c r="Z287" s="16">
        <v>0</v>
      </c>
      <c r="AA287" s="16">
        <v>0</v>
      </c>
      <c r="AB287" s="16">
        <v>2209296</v>
      </c>
      <c r="AC287" s="16">
        <v>0</v>
      </c>
      <c r="AD287" s="16">
        <v>0</v>
      </c>
      <c r="AE287" s="16">
        <v>0</v>
      </c>
      <c r="AF287" s="65">
        <v>0</v>
      </c>
      <c r="AG287" s="68">
        <v>0</v>
      </c>
      <c r="AH287" s="67">
        <v>0</v>
      </c>
    </row>
    <row r="288" spans="1:34" s="10" customFormat="1" ht="15" x14ac:dyDescent="0.25">
      <c r="A288" s="12">
        <v>913</v>
      </c>
      <c r="B288" s="13" t="s">
        <v>307</v>
      </c>
      <c r="D288"/>
      <c r="E288"/>
      <c r="F288"/>
      <c r="H288" s="16">
        <v>6360</v>
      </c>
      <c r="I288" s="16"/>
      <c r="J288" s="16">
        <v>504</v>
      </c>
      <c r="K288" s="16">
        <v>284</v>
      </c>
      <c r="L288" s="16">
        <v>0</v>
      </c>
      <c r="M288" s="16">
        <v>-1503</v>
      </c>
      <c r="N288" s="16">
        <v>-1263</v>
      </c>
      <c r="O288" s="16">
        <v>0</v>
      </c>
      <c r="P288" s="16">
        <v>-287</v>
      </c>
      <c r="Q288" s="16">
        <v>-2265</v>
      </c>
      <c r="R288" s="16">
        <v>6969</v>
      </c>
      <c r="S288" s="16">
        <v>4704</v>
      </c>
      <c r="T288" s="30"/>
      <c r="U288" s="30"/>
      <c r="V288" s="16">
        <v>8213</v>
      </c>
      <c r="W288" s="16">
        <v>0</v>
      </c>
      <c r="X288" s="16">
        <v>0</v>
      </c>
      <c r="Y288" s="16">
        <v>-218</v>
      </c>
      <c r="Z288" s="16">
        <v>0</v>
      </c>
      <c r="AA288" s="16">
        <v>0</v>
      </c>
      <c r="AB288" s="16">
        <v>7995</v>
      </c>
      <c r="AC288" s="16">
        <v>0</v>
      </c>
      <c r="AD288" s="16">
        <v>0</v>
      </c>
      <c r="AE288" s="16">
        <v>0</v>
      </c>
      <c r="AF288" s="65">
        <v>0</v>
      </c>
      <c r="AG288" s="68">
        <v>0</v>
      </c>
      <c r="AH288" s="67">
        <v>0</v>
      </c>
    </row>
    <row r="289" spans="1:34" s="10" customFormat="1" ht="15" x14ac:dyDescent="0.25">
      <c r="A289" s="12">
        <v>916</v>
      </c>
      <c r="B289" s="13" t="s">
        <v>308</v>
      </c>
      <c r="D289"/>
      <c r="E289"/>
      <c r="F289"/>
      <c r="H289" s="16">
        <v>0</v>
      </c>
      <c r="I289" s="16"/>
      <c r="J289" s="16">
        <v>0</v>
      </c>
      <c r="K289" s="16">
        <v>0</v>
      </c>
      <c r="L289" s="16">
        <v>0</v>
      </c>
      <c r="M289" s="16">
        <v>0</v>
      </c>
      <c r="N289" s="16">
        <v>0</v>
      </c>
      <c r="O289" s="16">
        <v>0</v>
      </c>
      <c r="P289" s="16">
        <v>0</v>
      </c>
      <c r="Q289" s="16">
        <v>0</v>
      </c>
      <c r="R289" s="16">
        <v>0</v>
      </c>
      <c r="S289" s="16">
        <v>0</v>
      </c>
      <c r="T289" s="30"/>
      <c r="U289" s="30"/>
      <c r="V289" s="16">
        <v>0</v>
      </c>
      <c r="W289" s="16">
        <v>0</v>
      </c>
      <c r="X289" s="16">
        <v>0</v>
      </c>
      <c r="Y289" s="16">
        <v>0</v>
      </c>
      <c r="Z289" s="16">
        <v>0</v>
      </c>
      <c r="AA289" s="16">
        <v>0</v>
      </c>
      <c r="AB289" s="16">
        <v>0</v>
      </c>
      <c r="AC289" s="16">
        <v>0</v>
      </c>
      <c r="AD289" s="16">
        <v>0</v>
      </c>
      <c r="AE289" s="16">
        <v>0</v>
      </c>
      <c r="AF289" s="65">
        <v>0</v>
      </c>
      <c r="AG289" s="68">
        <v>0</v>
      </c>
      <c r="AH289" s="67">
        <v>0</v>
      </c>
    </row>
    <row r="290" spans="1:34" s="10" customFormat="1" ht="15" x14ac:dyDescent="0.25">
      <c r="A290" s="12">
        <v>920</v>
      </c>
      <c r="B290" s="13" t="s">
        <v>309</v>
      </c>
      <c r="D290"/>
      <c r="E290"/>
      <c r="F290"/>
      <c r="H290" s="16">
        <v>0</v>
      </c>
      <c r="I290" s="16"/>
      <c r="J290" s="16">
        <v>0</v>
      </c>
      <c r="K290" s="16">
        <v>0</v>
      </c>
      <c r="L290" s="16">
        <v>0</v>
      </c>
      <c r="M290" s="16">
        <v>0</v>
      </c>
      <c r="N290" s="16">
        <v>0</v>
      </c>
      <c r="O290" s="16">
        <v>0</v>
      </c>
      <c r="P290" s="16">
        <v>0</v>
      </c>
      <c r="Q290" s="16">
        <v>0</v>
      </c>
      <c r="R290" s="16">
        <v>0</v>
      </c>
      <c r="S290" s="16">
        <v>0</v>
      </c>
      <c r="T290" s="30"/>
      <c r="U290" s="30"/>
      <c r="V290" s="16">
        <v>0</v>
      </c>
      <c r="W290" s="16">
        <v>0</v>
      </c>
      <c r="X290" s="16">
        <v>0</v>
      </c>
      <c r="Y290" s="16">
        <v>0</v>
      </c>
      <c r="Z290" s="16">
        <v>0</v>
      </c>
      <c r="AA290" s="16">
        <v>0</v>
      </c>
      <c r="AB290" s="16">
        <v>0</v>
      </c>
      <c r="AC290" s="16">
        <v>0</v>
      </c>
      <c r="AD290" s="16">
        <v>0</v>
      </c>
      <c r="AE290" s="16">
        <v>0</v>
      </c>
      <c r="AF290" s="65">
        <v>0</v>
      </c>
      <c r="AG290" s="68">
        <v>0</v>
      </c>
      <c r="AH290" s="67">
        <v>0</v>
      </c>
    </row>
    <row r="291" spans="1:34" s="10" customFormat="1" ht="15" x14ac:dyDescent="0.25">
      <c r="A291" s="12">
        <v>922</v>
      </c>
      <c r="B291" s="13" t="s">
        <v>310</v>
      </c>
      <c r="D291"/>
      <c r="E291"/>
      <c r="F291"/>
      <c r="H291" s="16">
        <v>2796947</v>
      </c>
      <c r="I291" s="16"/>
      <c r="J291" s="16">
        <v>203265</v>
      </c>
      <c r="K291" s="16">
        <v>114410</v>
      </c>
      <c r="L291" s="16">
        <v>0</v>
      </c>
      <c r="M291" s="16">
        <v>-606089</v>
      </c>
      <c r="N291" s="16">
        <v>-509178</v>
      </c>
      <c r="O291" s="16">
        <v>0</v>
      </c>
      <c r="P291" s="16">
        <v>-115542</v>
      </c>
      <c r="Q291" s="16">
        <v>-913134</v>
      </c>
      <c r="R291" s="16">
        <v>2810278</v>
      </c>
      <c r="S291" s="16">
        <v>1897144</v>
      </c>
      <c r="T291" s="30"/>
      <c r="U291" s="30"/>
      <c r="V291" s="16">
        <v>3612587</v>
      </c>
      <c r="W291" s="16">
        <v>0</v>
      </c>
      <c r="X291" s="16">
        <v>0</v>
      </c>
      <c r="Y291" s="16">
        <v>-95802</v>
      </c>
      <c r="Z291" s="16">
        <v>0</v>
      </c>
      <c r="AA291" s="16">
        <v>0</v>
      </c>
      <c r="AB291" s="16">
        <v>3516785</v>
      </c>
      <c r="AC291" s="16">
        <v>0</v>
      </c>
      <c r="AD291" s="16">
        <v>0</v>
      </c>
      <c r="AE291" s="16">
        <v>0</v>
      </c>
      <c r="AF291" s="65">
        <v>0</v>
      </c>
      <c r="AG291" s="68">
        <v>0</v>
      </c>
      <c r="AH291" s="67">
        <v>0</v>
      </c>
    </row>
    <row r="292" spans="1:34" s="10" customFormat="1" ht="15" x14ac:dyDescent="0.25">
      <c r="A292" s="12">
        <v>937</v>
      </c>
      <c r="B292" s="13" t="s">
        <v>311</v>
      </c>
      <c r="D292"/>
      <c r="E292"/>
      <c r="F292"/>
      <c r="H292" s="16">
        <v>403471</v>
      </c>
      <c r="I292" s="16"/>
      <c r="J292" s="16">
        <v>28355</v>
      </c>
      <c r="K292" s="16">
        <v>15960</v>
      </c>
      <c r="L292" s="16">
        <v>0</v>
      </c>
      <c r="M292" s="16">
        <v>-84549</v>
      </c>
      <c r="N292" s="16">
        <v>-71029</v>
      </c>
      <c r="O292" s="16">
        <v>0</v>
      </c>
      <c r="P292" s="16">
        <v>-16118</v>
      </c>
      <c r="Q292" s="16">
        <v>-127381</v>
      </c>
      <c r="R292" s="16">
        <v>392027</v>
      </c>
      <c r="S292" s="16">
        <v>264646</v>
      </c>
      <c r="T292" s="30"/>
      <c r="U292" s="30"/>
      <c r="V292" s="16">
        <v>521131</v>
      </c>
      <c r="W292" s="16">
        <v>0</v>
      </c>
      <c r="X292" s="16">
        <v>0</v>
      </c>
      <c r="Y292" s="16">
        <v>-13820</v>
      </c>
      <c r="Z292" s="16">
        <v>0</v>
      </c>
      <c r="AA292" s="16">
        <v>0</v>
      </c>
      <c r="AB292" s="16">
        <v>507311</v>
      </c>
      <c r="AC292" s="16">
        <v>0</v>
      </c>
      <c r="AD292" s="16">
        <v>0</v>
      </c>
      <c r="AE292" s="16">
        <v>0</v>
      </c>
      <c r="AF292" s="65">
        <v>0</v>
      </c>
      <c r="AG292" s="68">
        <v>0</v>
      </c>
      <c r="AH292" s="67">
        <v>0</v>
      </c>
    </row>
    <row r="293" spans="1:34" s="10" customFormat="1" ht="15" x14ac:dyDescent="0.25">
      <c r="A293" s="12">
        <v>938</v>
      </c>
      <c r="B293" s="13" t="s">
        <v>312</v>
      </c>
      <c r="D293"/>
      <c r="E293"/>
      <c r="F293"/>
      <c r="H293" s="16">
        <v>132170</v>
      </c>
      <c r="I293" s="16"/>
      <c r="J293" s="16">
        <v>10272</v>
      </c>
      <c r="K293" s="16">
        <v>5782</v>
      </c>
      <c r="L293" s="16">
        <v>0</v>
      </c>
      <c r="M293" s="16">
        <v>-30628</v>
      </c>
      <c r="N293" s="16">
        <v>-25731</v>
      </c>
      <c r="O293" s="16">
        <v>0</v>
      </c>
      <c r="P293" s="16">
        <v>-5839</v>
      </c>
      <c r="Q293" s="16">
        <v>-46144</v>
      </c>
      <c r="R293" s="16">
        <v>142017</v>
      </c>
      <c r="S293" s="16">
        <v>95873</v>
      </c>
      <c r="T293" s="30"/>
      <c r="U293" s="30"/>
      <c r="V293" s="16">
        <v>170713</v>
      </c>
      <c r="W293" s="16">
        <v>0</v>
      </c>
      <c r="X293" s="16">
        <v>0</v>
      </c>
      <c r="Y293" s="16">
        <v>-4527</v>
      </c>
      <c r="Z293" s="16">
        <v>0</v>
      </c>
      <c r="AA293" s="16">
        <v>0</v>
      </c>
      <c r="AB293" s="16">
        <v>166186</v>
      </c>
      <c r="AC293" s="16">
        <v>0</v>
      </c>
      <c r="AD293" s="16">
        <v>0</v>
      </c>
      <c r="AE293" s="16">
        <v>0</v>
      </c>
      <c r="AF293" s="65">
        <v>0</v>
      </c>
      <c r="AG293" s="68">
        <v>0</v>
      </c>
      <c r="AH293" s="67">
        <v>0</v>
      </c>
    </row>
    <row r="294" spans="1:34" s="10" customFormat="1" ht="15" x14ac:dyDescent="0.25">
      <c r="A294" s="12">
        <v>942</v>
      </c>
      <c r="B294" s="13" t="s">
        <v>313</v>
      </c>
      <c r="D294"/>
      <c r="E294"/>
      <c r="F294"/>
      <c r="H294" s="16">
        <v>385449</v>
      </c>
      <c r="I294" s="16"/>
      <c r="J294" s="16">
        <v>25118</v>
      </c>
      <c r="K294" s="16">
        <v>14138</v>
      </c>
      <c r="L294" s="16">
        <v>0</v>
      </c>
      <c r="M294" s="16">
        <v>-74898</v>
      </c>
      <c r="N294" s="16">
        <v>-62921</v>
      </c>
      <c r="O294" s="16">
        <v>0</v>
      </c>
      <c r="P294" s="16">
        <v>-14278</v>
      </c>
      <c r="Q294" s="16">
        <v>-112841</v>
      </c>
      <c r="R294" s="16">
        <v>347279</v>
      </c>
      <c r="S294" s="16">
        <v>234438</v>
      </c>
      <c r="T294" s="30"/>
      <c r="U294" s="30"/>
      <c r="V294" s="16">
        <v>497853</v>
      </c>
      <c r="W294" s="16">
        <v>0</v>
      </c>
      <c r="X294" s="16">
        <v>0</v>
      </c>
      <c r="Y294" s="16">
        <v>-13203</v>
      </c>
      <c r="Z294" s="16">
        <v>0</v>
      </c>
      <c r="AA294" s="16">
        <v>0</v>
      </c>
      <c r="AB294" s="16">
        <v>484650</v>
      </c>
      <c r="AC294" s="16">
        <v>0</v>
      </c>
      <c r="AD294" s="16">
        <v>0</v>
      </c>
      <c r="AE294" s="16">
        <v>0</v>
      </c>
      <c r="AF294" s="65">
        <v>0</v>
      </c>
      <c r="AG294" s="68">
        <v>0</v>
      </c>
      <c r="AH294" s="67">
        <v>0</v>
      </c>
    </row>
    <row r="295" spans="1:34" s="10" customFormat="1" ht="15" x14ac:dyDescent="0.25">
      <c r="A295" s="12">
        <v>946</v>
      </c>
      <c r="B295" s="13" t="s">
        <v>314</v>
      </c>
      <c r="D295"/>
      <c r="E295"/>
      <c r="F295"/>
      <c r="H295" s="16">
        <v>0</v>
      </c>
      <c r="I295" s="16"/>
      <c r="J295" s="16">
        <v>0</v>
      </c>
      <c r="K295" s="16">
        <v>0</v>
      </c>
      <c r="L295" s="16">
        <v>0</v>
      </c>
      <c r="M295" s="16">
        <v>0</v>
      </c>
      <c r="N295" s="16">
        <v>0</v>
      </c>
      <c r="O295" s="16">
        <v>0</v>
      </c>
      <c r="P295" s="16">
        <v>0</v>
      </c>
      <c r="Q295" s="16">
        <v>0</v>
      </c>
      <c r="R295" s="16">
        <v>0</v>
      </c>
      <c r="S295" s="16">
        <v>0</v>
      </c>
      <c r="T295" s="30"/>
      <c r="U295" s="30"/>
      <c r="V295" s="16">
        <v>0</v>
      </c>
      <c r="W295" s="16">
        <v>0</v>
      </c>
      <c r="X295" s="16">
        <v>0</v>
      </c>
      <c r="Y295" s="16">
        <v>0</v>
      </c>
      <c r="Z295" s="16">
        <v>0</v>
      </c>
      <c r="AA295" s="16">
        <v>0</v>
      </c>
      <c r="AB295" s="16">
        <v>0</v>
      </c>
      <c r="AC295" s="16">
        <v>0</v>
      </c>
      <c r="AD295" s="16">
        <v>0</v>
      </c>
      <c r="AE295" s="16">
        <v>0</v>
      </c>
      <c r="AF295" s="65">
        <v>0</v>
      </c>
      <c r="AG295" s="68">
        <v>0</v>
      </c>
      <c r="AH295" s="67">
        <v>0</v>
      </c>
    </row>
    <row r="296" spans="1:34" s="10" customFormat="1" ht="15" x14ac:dyDescent="0.25">
      <c r="A296" s="12">
        <v>948</v>
      </c>
      <c r="B296" s="13" t="s">
        <v>315</v>
      </c>
      <c r="D296"/>
      <c r="E296"/>
      <c r="F296"/>
      <c r="H296" s="16">
        <v>237309</v>
      </c>
      <c r="I296" s="16"/>
      <c r="J296" s="16">
        <v>16715</v>
      </c>
      <c r="K296" s="16">
        <v>9408</v>
      </c>
      <c r="L296" s="16">
        <v>0</v>
      </c>
      <c r="M296" s="16">
        <v>-49842</v>
      </c>
      <c r="N296" s="16">
        <v>-41872</v>
      </c>
      <c r="O296" s="16">
        <v>0</v>
      </c>
      <c r="P296" s="16">
        <v>-9501</v>
      </c>
      <c r="Q296" s="16">
        <v>-75092</v>
      </c>
      <c r="R296" s="16">
        <v>231100</v>
      </c>
      <c r="S296" s="16">
        <v>156008</v>
      </c>
      <c r="T296" s="30"/>
      <c r="U296" s="30"/>
      <c r="V296" s="16">
        <v>306511</v>
      </c>
      <c r="W296" s="16">
        <v>0</v>
      </c>
      <c r="X296" s="16">
        <v>0</v>
      </c>
      <c r="Y296" s="16">
        <v>-8128</v>
      </c>
      <c r="Z296" s="16">
        <v>0</v>
      </c>
      <c r="AA296" s="16">
        <v>0</v>
      </c>
      <c r="AB296" s="16">
        <v>298383</v>
      </c>
      <c r="AC296" s="16">
        <v>0</v>
      </c>
      <c r="AD296" s="16">
        <v>0</v>
      </c>
      <c r="AE296" s="16">
        <v>0</v>
      </c>
      <c r="AF296" s="65">
        <v>0</v>
      </c>
      <c r="AG296" s="68">
        <v>0</v>
      </c>
      <c r="AH296" s="67">
        <v>0</v>
      </c>
    </row>
    <row r="297" spans="1:34" s="10" customFormat="1" ht="15" x14ac:dyDescent="0.25">
      <c r="A297" s="12">
        <v>957</v>
      </c>
      <c r="B297" s="13" t="s">
        <v>316</v>
      </c>
      <c r="D297"/>
      <c r="E297"/>
      <c r="F297"/>
      <c r="H297" s="16">
        <v>72138</v>
      </c>
      <c r="I297" s="16"/>
      <c r="J297" s="16">
        <v>5347</v>
      </c>
      <c r="K297" s="16">
        <v>3010</v>
      </c>
      <c r="L297" s="16">
        <v>0</v>
      </c>
      <c r="M297" s="16">
        <v>-15945</v>
      </c>
      <c r="N297" s="16">
        <v>-13394</v>
      </c>
      <c r="O297" s="16">
        <v>0</v>
      </c>
      <c r="P297" s="16">
        <v>-3039</v>
      </c>
      <c r="Q297" s="16">
        <v>-24021</v>
      </c>
      <c r="R297" s="16">
        <v>73927</v>
      </c>
      <c r="S297" s="16">
        <v>49906</v>
      </c>
      <c r="T297" s="30"/>
      <c r="U297" s="30"/>
      <c r="V297" s="16">
        <v>93175</v>
      </c>
      <c r="W297" s="16">
        <v>0</v>
      </c>
      <c r="X297" s="16">
        <v>0</v>
      </c>
      <c r="Y297" s="16">
        <v>-2471</v>
      </c>
      <c r="Z297" s="16">
        <v>0</v>
      </c>
      <c r="AA297" s="16">
        <v>0</v>
      </c>
      <c r="AB297" s="16">
        <v>90704</v>
      </c>
      <c r="AC297" s="16">
        <v>0</v>
      </c>
      <c r="AD297" s="16">
        <v>0</v>
      </c>
      <c r="AE297" s="16">
        <v>0</v>
      </c>
      <c r="AF297" s="65">
        <v>0</v>
      </c>
      <c r="AG297" s="68">
        <v>0</v>
      </c>
      <c r="AH297" s="67">
        <v>0</v>
      </c>
    </row>
    <row r="298" spans="1:34" s="10" customFormat="1" ht="15" x14ac:dyDescent="0.25">
      <c r="A298" s="12">
        <v>960</v>
      </c>
      <c r="B298" s="13" t="s">
        <v>317</v>
      </c>
      <c r="D298"/>
      <c r="E298"/>
      <c r="F298"/>
      <c r="H298" s="16">
        <v>784603</v>
      </c>
      <c r="I298" s="16"/>
      <c r="J298" s="16">
        <v>57189</v>
      </c>
      <c r="K298" s="16">
        <v>32190</v>
      </c>
      <c r="L298" s="16">
        <v>0</v>
      </c>
      <c r="M298" s="16">
        <v>-170527</v>
      </c>
      <c r="N298" s="16">
        <v>-143259</v>
      </c>
      <c r="O298" s="16">
        <v>0</v>
      </c>
      <c r="P298" s="16">
        <v>-32508</v>
      </c>
      <c r="Q298" s="16">
        <v>-256915</v>
      </c>
      <c r="R298" s="16">
        <v>790682</v>
      </c>
      <c r="S298" s="16">
        <v>533767</v>
      </c>
      <c r="T298" s="30"/>
      <c r="U298" s="30"/>
      <c r="V298" s="16">
        <v>1013407</v>
      </c>
      <c r="W298" s="16">
        <v>0</v>
      </c>
      <c r="X298" s="16">
        <v>0</v>
      </c>
      <c r="Y298" s="16">
        <v>-26874</v>
      </c>
      <c r="Z298" s="16">
        <v>0</v>
      </c>
      <c r="AA298" s="16">
        <v>0</v>
      </c>
      <c r="AB298" s="16">
        <v>986533</v>
      </c>
      <c r="AC298" s="16">
        <v>0</v>
      </c>
      <c r="AD298" s="16">
        <v>0</v>
      </c>
      <c r="AE298" s="16">
        <v>0</v>
      </c>
      <c r="AF298" s="65">
        <v>0</v>
      </c>
      <c r="AG298" s="68">
        <v>0</v>
      </c>
      <c r="AH298" s="67">
        <v>0</v>
      </c>
    </row>
    <row r="299" spans="1:34" s="10" customFormat="1" ht="15" x14ac:dyDescent="0.25">
      <c r="A299" s="12">
        <v>961</v>
      </c>
      <c r="B299" s="13" t="s">
        <v>318</v>
      </c>
      <c r="D299"/>
      <c r="E299"/>
      <c r="F299"/>
      <c r="H299" s="16">
        <v>826128</v>
      </c>
      <c r="I299" s="16"/>
      <c r="J299" s="16">
        <v>58720</v>
      </c>
      <c r="K299" s="16">
        <v>33051</v>
      </c>
      <c r="L299" s="16">
        <v>0</v>
      </c>
      <c r="M299" s="16">
        <v>-175094</v>
      </c>
      <c r="N299" s="16">
        <v>-147094</v>
      </c>
      <c r="O299" s="16">
        <v>0</v>
      </c>
      <c r="P299" s="16">
        <v>-33378</v>
      </c>
      <c r="Q299" s="16">
        <v>-263795</v>
      </c>
      <c r="R299" s="16">
        <v>811848</v>
      </c>
      <c r="S299" s="16">
        <v>548053</v>
      </c>
      <c r="T299" s="30"/>
      <c r="U299" s="30"/>
      <c r="V299" s="16">
        <v>1067043</v>
      </c>
      <c r="W299" s="16">
        <v>0</v>
      </c>
      <c r="X299" s="16">
        <v>0</v>
      </c>
      <c r="Y299" s="16">
        <v>-28297</v>
      </c>
      <c r="Z299" s="16">
        <v>0</v>
      </c>
      <c r="AA299" s="16">
        <v>0</v>
      </c>
      <c r="AB299" s="16">
        <v>1038746</v>
      </c>
      <c r="AC299" s="16">
        <v>0</v>
      </c>
      <c r="AD299" s="16">
        <v>0</v>
      </c>
      <c r="AE299" s="16">
        <v>0</v>
      </c>
      <c r="AF299" s="65">
        <v>0</v>
      </c>
      <c r="AG299" s="68">
        <v>0</v>
      </c>
      <c r="AH299" s="67">
        <v>0</v>
      </c>
    </row>
    <row r="300" spans="1:34" s="10" customFormat="1" ht="15" x14ac:dyDescent="0.25">
      <c r="A300" s="12">
        <v>962</v>
      </c>
      <c r="B300" s="13" t="s">
        <v>319</v>
      </c>
      <c r="D300"/>
      <c r="E300"/>
      <c r="F300"/>
      <c r="H300" s="16">
        <v>0</v>
      </c>
      <c r="I300" s="16"/>
      <c r="J300" s="16">
        <v>0</v>
      </c>
      <c r="K300" s="16">
        <v>0</v>
      </c>
      <c r="L300" s="16">
        <v>0</v>
      </c>
      <c r="M300" s="16">
        <v>0</v>
      </c>
      <c r="N300" s="16">
        <v>0</v>
      </c>
      <c r="O300" s="16">
        <v>0</v>
      </c>
      <c r="P300" s="16">
        <v>0</v>
      </c>
      <c r="Q300" s="16">
        <v>0</v>
      </c>
      <c r="R300" s="16">
        <v>0</v>
      </c>
      <c r="S300" s="16">
        <v>0</v>
      </c>
      <c r="T300" s="30"/>
      <c r="U300" s="30"/>
      <c r="V300" s="16">
        <v>0</v>
      </c>
      <c r="W300" s="16">
        <v>0</v>
      </c>
      <c r="X300" s="16">
        <v>0</v>
      </c>
      <c r="Y300" s="16">
        <v>0</v>
      </c>
      <c r="Z300" s="16">
        <v>0</v>
      </c>
      <c r="AA300" s="16">
        <v>0</v>
      </c>
      <c r="AB300" s="16">
        <v>0</v>
      </c>
      <c r="AC300" s="16">
        <v>0</v>
      </c>
      <c r="AD300" s="16">
        <v>0</v>
      </c>
      <c r="AE300" s="16">
        <v>0</v>
      </c>
      <c r="AF300" s="65">
        <v>0</v>
      </c>
      <c r="AG300" s="68">
        <v>0</v>
      </c>
      <c r="AH300" s="67">
        <v>0</v>
      </c>
    </row>
    <row r="301" spans="1:34" s="10" customFormat="1" ht="15" x14ac:dyDescent="0.25">
      <c r="A301" s="12">
        <v>963</v>
      </c>
      <c r="B301" s="13" t="s">
        <v>320</v>
      </c>
      <c r="D301"/>
      <c r="E301"/>
      <c r="F301"/>
      <c r="H301" s="16">
        <v>0</v>
      </c>
      <c r="I301" s="16"/>
      <c r="J301" s="16">
        <v>0</v>
      </c>
      <c r="K301" s="16">
        <v>0</v>
      </c>
      <c r="L301" s="16">
        <v>0</v>
      </c>
      <c r="M301" s="16">
        <v>0</v>
      </c>
      <c r="N301" s="16">
        <v>0</v>
      </c>
      <c r="O301" s="16">
        <v>0</v>
      </c>
      <c r="P301" s="16">
        <v>0</v>
      </c>
      <c r="Q301" s="16">
        <v>0</v>
      </c>
      <c r="R301" s="16">
        <v>0</v>
      </c>
      <c r="S301" s="16">
        <v>0</v>
      </c>
      <c r="T301" s="30"/>
      <c r="U301" s="30"/>
      <c r="V301" s="16">
        <v>0</v>
      </c>
      <c r="W301" s="16">
        <v>0</v>
      </c>
      <c r="X301" s="16">
        <v>0</v>
      </c>
      <c r="Y301" s="16">
        <v>0</v>
      </c>
      <c r="Z301" s="16">
        <v>0</v>
      </c>
      <c r="AA301" s="16">
        <v>0</v>
      </c>
      <c r="AB301" s="16">
        <v>0</v>
      </c>
      <c r="AC301" s="16">
        <v>0</v>
      </c>
      <c r="AD301" s="16">
        <v>0</v>
      </c>
      <c r="AE301" s="16">
        <v>0</v>
      </c>
      <c r="AF301" s="65">
        <v>0</v>
      </c>
      <c r="AG301" s="68">
        <v>0</v>
      </c>
      <c r="AH301" s="67">
        <v>0</v>
      </c>
    </row>
    <row r="302" spans="1:34" s="10" customFormat="1" ht="15" x14ac:dyDescent="0.25">
      <c r="A302" s="12">
        <v>964</v>
      </c>
      <c r="B302" s="13" t="s">
        <v>321</v>
      </c>
      <c r="D302"/>
      <c r="E302"/>
      <c r="F302"/>
      <c r="H302" s="16">
        <v>0</v>
      </c>
      <c r="I302" s="16"/>
      <c r="J302" s="16">
        <v>0</v>
      </c>
      <c r="K302" s="16">
        <v>0</v>
      </c>
      <c r="L302" s="16">
        <v>0</v>
      </c>
      <c r="M302" s="16">
        <v>0</v>
      </c>
      <c r="N302" s="16">
        <v>0</v>
      </c>
      <c r="O302" s="16">
        <v>0</v>
      </c>
      <c r="P302" s="16">
        <v>0</v>
      </c>
      <c r="Q302" s="16">
        <v>0</v>
      </c>
      <c r="R302" s="16">
        <v>0</v>
      </c>
      <c r="S302" s="16">
        <v>0</v>
      </c>
      <c r="T302" s="30"/>
      <c r="U302" s="30"/>
      <c r="V302" s="16">
        <v>0</v>
      </c>
      <c r="W302" s="16">
        <v>0</v>
      </c>
      <c r="X302" s="16">
        <v>0</v>
      </c>
      <c r="Y302" s="16">
        <v>0</v>
      </c>
      <c r="Z302" s="16">
        <v>0</v>
      </c>
      <c r="AA302" s="16">
        <v>0</v>
      </c>
      <c r="AB302" s="16">
        <v>0</v>
      </c>
      <c r="AC302" s="16">
        <v>0</v>
      </c>
      <c r="AD302" s="16">
        <v>0</v>
      </c>
      <c r="AE302" s="16">
        <v>0</v>
      </c>
      <c r="AF302" s="65">
        <v>0</v>
      </c>
      <c r="AG302" s="68">
        <v>0</v>
      </c>
      <c r="AH302" s="67">
        <v>0</v>
      </c>
    </row>
    <row r="303" spans="1:34" s="10" customFormat="1" ht="15" x14ac:dyDescent="0.25">
      <c r="A303" s="12">
        <v>968</v>
      </c>
      <c r="B303" s="13" t="s">
        <v>322</v>
      </c>
      <c r="D303"/>
      <c r="E303"/>
      <c r="F303"/>
      <c r="H303" s="16">
        <v>0</v>
      </c>
      <c r="I303" s="16"/>
      <c r="J303" s="16">
        <v>0</v>
      </c>
      <c r="K303" s="16">
        <v>0</v>
      </c>
      <c r="L303" s="16">
        <v>0</v>
      </c>
      <c r="M303" s="16">
        <v>0</v>
      </c>
      <c r="N303" s="16">
        <v>0</v>
      </c>
      <c r="O303" s="16">
        <v>0</v>
      </c>
      <c r="P303" s="16">
        <v>0</v>
      </c>
      <c r="Q303" s="16">
        <v>0</v>
      </c>
      <c r="R303" s="16">
        <v>0</v>
      </c>
      <c r="S303" s="16">
        <v>0</v>
      </c>
      <c r="T303" s="30"/>
      <c r="U303" s="30"/>
      <c r="V303" s="16">
        <v>0</v>
      </c>
      <c r="W303" s="16">
        <v>0</v>
      </c>
      <c r="X303" s="16">
        <v>0</v>
      </c>
      <c r="Y303" s="16">
        <v>0</v>
      </c>
      <c r="Z303" s="16">
        <v>0</v>
      </c>
      <c r="AA303" s="16">
        <v>0</v>
      </c>
      <c r="AB303" s="16">
        <v>0</v>
      </c>
      <c r="AC303" s="16">
        <v>0</v>
      </c>
      <c r="AD303" s="16">
        <v>0</v>
      </c>
      <c r="AE303" s="16">
        <v>0</v>
      </c>
      <c r="AF303" s="65">
        <v>0</v>
      </c>
      <c r="AG303" s="68">
        <v>0</v>
      </c>
      <c r="AH303" s="67">
        <v>0</v>
      </c>
    </row>
    <row r="304" spans="1:34" s="10" customFormat="1" ht="15" x14ac:dyDescent="0.25">
      <c r="A304" s="12">
        <v>972</v>
      </c>
      <c r="B304" s="13" t="s">
        <v>323</v>
      </c>
      <c r="D304"/>
      <c r="E304"/>
      <c r="F304"/>
      <c r="H304" s="16">
        <v>0</v>
      </c>
      <c r="I304" s="16"/>
      <c r="J304" s="16">
        <v>0</v>
      </c>
      <c r="K304" s="16">
        <v>0</v>
      </c>
      <c r="L304" s="16">
        <v>0</v>
      </c>
      <c r="M304" s="16">
        <v>0</v>
      </c>
      <c r="N304" s="16">
        <v>0</v>
      </c>
      <c r="O304" s="16">
        <v>0</v>
      </c>
      <c r="P304" s="16">
        <v>0</v>
      </c>
      <c r="Q304" s="16">
        <v>0</v>
      </c>
      <c r="R304" s="16">
        <v>0</v>
      </c>
      <c r="S304" s="16">
        <v>0</v>
      </c>
      <c r="T304" s="30"/>
      <c r="U304" s="30"/>
      <c r="V304" s="16">
        <v>0</v>
      </c>
      <c r="W304" s="16">
        <v>0</v>
      </c>
      <c r="X304" s="16">
        <v>0</v>
      </c>
      <c r="Y304" s="16">
        <v>0</v>
      </c>
      <c r="Z304" s="16">
        <v>0</v>
      </c>
      <c r="AA304" s="16">
        <v>0</v>
      </c>
      <c r="AB304" s="16">
        <v>0</v>
      </c>
      <c r="AC304" s="16">
        <v>0</v>
      </c>
      <c r="AD304" s="16">
        <v>0</v>
      </c>
      <c r="AE304" s="16">
        <v>0</v>
      </c>
      <c r="AF304" s="65">
        <v>0</v>
      </c>
      <c r="AG304" s="68">
        <v>0</v>
      </c>
      <c r="AH304" s="67">
        <v>0</v>
      </c>
    </row>
    <row r="305" spans="1:34" s="10" customFormat="1" ht="15" x14ac:dyDescent="0.25">
      <c r="A305" s="12">
        <v>980</v>
      </c>
      <c r="B305" s="13" t="s">
        <v>324</v>
      </c>
      <c r="D305"/>
      <c r="E305"/>
      <c r="F305"/>
      <c r="H305" s="16">
        <v>0</v>
      </c>
      <c r="I305" s="16"/>
      <c r="J305" s="16">
        <v>0</v>
      </c>
      <c r="K305" s="16">
        <v>0</v>
      </c>
      <c r="L305" s="16">
        <v>0</v>
      </c>
      <c r="M305" s="16">
        <v>0</v>
      </c>
      <c r="N305" s="16">
        <v>0</v>
      </c>
      <c r="O305" s="16">
        <v>0</v>
      </c>
      <c r="P305" s="16">
        <v>0</v>
      </c>
      <c r="Q305" s="16">
        <v>0</v>
      </c>
      <c r="R305" s="16">
        <v>0</v>
      </c>
      <c r="S305" s="16">
        <v>0</v>
      </c>
      <c r="T305" s="30"/>
      <c r="U305" s="30"/>
      <c r="V305" s="16">
        <v>0</v>
      </c>
      <c r="W305" s="16">
        <v>0</v>
      </c>
      <c r="X305" s="16">
        <v>0</v>
      </c>
      <c r="Y305" s="16">
        <v>0</v>
      </c>
      <c r="Z305" s="16">
        <v>0</v>
      </c>
      <c r="AA305" s="16">
        <v>0</v>
      </c>
      <c r="AB305" s="16">
        <v>0</v>
      </c>
      <c r="AC305" s="16">
        <v>0</v>
      </c>
      <c r="AD305" s="16">
        <v>0</v>
      </c>
      <c r="AE305" s="16">
        <v>0</v>
      </c>
      <c r="AF305" s="65">
        <v>0</v>
      </c>
      <c r="AG305" s="68">
        <v>0</v>
      </c>
      <c r="AH305" s="67">
        <v>0</v>
      </c>
    </row>
    <row r="306" spans="1:34" s="10" customFormat="1" ht="15" x14ac:dyDescent="0.25">
      <c r="A306" s="12">
        <v>986</v>
      </c>
      <c r="B306" s="13" t="s">
        <v>325</v>
      </c>
      <c r="D306"/>
      <c r="E306"/>
      <c r="F306"/>
      <c r="H306" s="16">
        <v>0</v>
      </c>
      <c r="I306" s="16"/>
      <c r="J306" s="16">
        <v>0</v>
      </c>
      <c r="K306" s="16">
        <v>0</v>
      </c>
      <c r="L306" s="16">
        <v>0</v>
      </c>
      <c r="M306" s="16">
        <v>0</v>
      </c>
      <c r="N306" s="16">
        <v>0</v>
      </c>
      <c r="O306" s="16">
        <v>0</v>
      </c>
      <c r="P306" s="16">
        <v>0</v>
      </c>
      <c r="Q306" s="16">
        <v>0</v>
      </c>
      <c r="R306" s="16">
        <v>0</v>
      </c>
      <c r="S306" s="16">
        <v>0</v>
      </c>
      <c r="T306" s="30"/>
      <c r="U306" s="30"/>
      <c r="V306" s="16">
        <v>0</v>
      </c>
      <c r="W306" s="16">
        <v>0</v>
      </c>
      <c r="X306" s="16">
        <v>0</v>
      </c>
      <c r="Y306" s="16">
        <v>0</v>
      </c>
      <c r="Z306" s="16">
        <v>0</v>
      </c>
      <c r="AA306" s="16">
        <v>0</v>
      </c>
      <c r="AB306" s="16">
        <v>0</v>
      </c>
      <c r="AC306" s="16">
        <v>0</v>
      </c>
      <c r="AD306" s="16">
        <v>0</v>
      </c>
      <c r="AE306" s="16">
        <v>0</v>
      </c>
      <c r="AF306" s="65">
        <v>0</v>
      </c>
      <c r="AG306" s="68">
        <v>0</v>
      </c>
      <c r="AH306" s="67">
        <v>0</v>
      </c>
    </row>
    <row r="307" spans="1:34" s="10" customFormat="1" ht="15" x14ac:dyDescent="0.25">
      <c r="A307" s="12">
        <v>989</v>
      </c>
      <c r="B307" s="13" t="s">
        <v>326</v>
      </c>
      <c r="D307"/>
      <c r="E307"/>
      <c r="F307"/>
      <c r="H307" s="16">
        <v>0</v>
      </c>
      <c r="I307" s="16"/>
      <c r="J307" s="16">
        <v>0</v>
      </c>
      <c r="K307" s="16">
        <v>0</v>
      </c>
      <c r="L307" s="16">
        <v>0</v>
      </c>
      <c r="M307" s="16">
        <v>0</v>
      </c>
      <c r="N307" s="16">
        <v>0</v>
      </c>
      <c r="O307" s="16">
        <v>0</v>
      </c>
      <c r="P307" s="16">
        <v>0</v>
      </c>
      <c r="Q307" s="16">
        <v>0</v>
      </c>
      <c r="R307" s="16">
        <v>0</v>
      </c>
      <c r="S307" s="16">
        <v>0</v>
      </c>
      <c r="T307" s="30"/>
      <c r="U307" s="30"/>
      <c r="V307" s="16">
        <v>0</v>
      </c>
      <c r="W307" s="16">
        <v>0</v>
      </c>
      <c r="X307" s="16">
        <v>0</v>
      </c>
      <c r="Y307" s="16">
        <v>0</v>
      </c>
      <c r="Z307" s="16">
        <v>0</v>
      </c>
      <c r="AA307" s="16">
        <v>0</v>
      </c>
      <c r="AB307" s="16">
        <v>0</v>
      </c>
      <c r="AC307" s="16">
        <v>0</v>
      </c>
      <c r="AD307" s="16">
        <v>0</v>
      </c>
      <c r="AE307" s="16">
        <v>0</v>
      </c>
      <c r="AF307" s="65">
        <v>0</v>
      </c>
      <c r="AG307" s="68">
        <v>0</v>
      </c>
      <c r="AH307" s="67">
        <v>0</v>
      </c>
    </row>
    <row r="308" spans="1:34" s="10" customFormat="1" ht="15" x14ac:dyDescent="0.25">
      <c r="A308" s="12">
        <v>992</v>
      </c>
      <c r="B308" s="13" t="s">
        <v>327</v>
      </c>
      <c r="D308"/>
      <c r="E308"/>
      <c r="F308"/>
      <c r="H308" s="16">
        <v>0</v>
      </c>
      <c r="I308" s="16"/>
      <c r="J308" s="16">
        <v>0</v>
      </c>
      <c r="K308" s="16">
        <v>0</v>
      </c>
      <c r="L308" s="16">
        <v>0</v>
      </c>
      <c r="M308" s="16">
        <v>0</v>
      </c>
      <c r="N308" s="16">
        <v>0</v>
      </c>
      <c r="O308" s="16">
        <v>0</v>
      </c>
      <c r="P308" s="16">
        <v>0</v>
      </c>
      <c r="Q308" s="16">
        <v>0</v>
      </c>
      <c r="R308" s="16">
        <v>0</v>
      </c>
      <c r="S308" s="16">
        <v>0</v>
      </c>
      <c r="T308" s="30"/>
      <c r="U308" s="30"/>
      <c r="V308" s="16">
        <v>0</v>
      </c>
      <c r="W308" s="16">
        <v>0</v>
      </c>
      <c r="X308" s="16">
        <v>0</v>
      </c>
      <c r="Y308" s="16">
        <v>0</v>
      </c>
      <c r="Z308" s="16">
        <v>0</v>
      </c>
      <c r="AA308" s="16">
        <v>0</v>
      </c>
      <c r="AB308" s="16">
        <v>0</v>
      </c>
      <c r="AC308" s="16">
        <v>0</v>
      </c>
      <c r="AD308" s="16">
        <v>0</v>
      </c>
      <c r="AE308" s="16">
        <v>0</v>
      </c>
      <c r="AF308" s="65">
        <v>0</v>
      </c>
      <c r="AG308" s="68">
        <v>0</v>
      </c>
      <c r="AH308" s="67">
        <v>0</v>
      </c>
    </row>
    <row r="309" spans="1:34" s="10" customFormat="1" ht="15" x14ac:dyDescent="0.25">
      <c r="A309" s="12">
        <v>993</v>
      </c>
      <c r="B309" s="13" t="s">
        <v>328</v>
      </c>
      <c r="D309"/>
      <c r="E309"/>
      <c r="F309"/>
      <c r="H309" s="16">
        <v>0</v>
      </c>
      <c r="I309" s="16"/>
      <c r="J309" s="16">
        <v>0</v>
      </c>
      <c r="K309" s="16">
        <v>0</v>
      </c>
      <c r="L309" s="16">
        <v>0</v>
      </c>
      <c r="M309" s="16">
        <v>0</v>
      </c>
      <c r="N309" s="16">
        <v>0</v>
      </c>
      <c r="O309" s="16">
        <v>0</v>
      </c>
      <c r="P309" s="16">
        <v>0</v>
      </c>
      <c r="Q309" s="16">
        <v>0</v>
      </c>
      <c r="R309" s="16">
        <v>0</v>
      </c>
      <c r="S309" s="16">
        <v>0</v>
      </c>
      <c r="T309" s="30"/>
      <c r="U309" s="30"/>
      <c r="V309" s="16">
        <v>0</v>
      </c>
      <c r="W309" s="16">
        <v>0</v>
      </c>
      <c r="X309" s="16">
        <v>0</v>
      </c>
      <c r="Y309" s="16">
        <v>0</v>
      </c>
      <c r="Z309" s="16">
        <v>0</v>
      </c>
      <c r="AA309" s="16">
        <v>0</v>
      </c>
      <c r="AB309" s="16">
        <v>0</v>
      </c>
      <c r="AC309" s="16">
        <v>0</v>
      </c>
      <c r="AD309" s="16">
        <v>0</v>
      </c>
      <c r="AE309" s="16">
        <v>0</v>
      </c>
      <c r="AF309" s="65">
        <v>0</v>
      </c>
      <c r="AG309" s="68">
        <v>0</v>
      </c>
      <c r="AH309" s="67">
        <v>0</v>
      </c>
    </row>
    <row r="310" spans="1:34" s="10" customFormat="1" ht="15" x14ac:dyDescent="0.25">
      <c r="A310" s="12">
        <v>995</v>
      </c>
      <c r="B310" s="13" t="s">
        <v>329</v>
      </c>
      <c r="D310"/>
      <c r="E310"/>
      <c r="F310"/>
      <c r="H310" s="16">
        <v>0</v>
      </c>
      <c r="I310" s="16"/>
      <c r="J310" s="16">
        <v>0</v>
      </c>
      <c r="K310" s="16">
        <v>0</v>
      </c>
      <c r="L310" s="16">
        <v>0</v>
      </c>
      <c r="M310" s="16">
        <v>0</v>
      </c>
      <c r="N310" s="16">
        <v>0</v>
      </c>
      <c r="O310" s="16">
        <v>0</v>
      </c>
      <c r="P310" s="16">
        <v>0</v>
      </c>
      <c r="Q310" s="16">
        <v>0</v>
      </c>
      <c r="R310" s="16">
        <v>0</v>
      </c>
      <c r="S310" s="16">
        <v>0</v>
      </c>
      <c r="T310" s="30"/>
      <c r="U310" s="30"/>
      <c r="V310" s="16">
        <v>0</v>
      </c>
      <c r="W310" s="16">
        <v>0</v>
      </c>
      <c r="X310" s="16">
        <v>0</v>
      </c>
      <c r="Y310" s="16">
        <v>0</v>
      </c>
      <c r="Z310" s="16">
        <v>0</v>
      </c>
      <c r="AA310" s="16">
        <v>0</v>
      </c>
      <c r="AB310" s="16">
        <v>0</v>
      </c>
      <c r="AC310" s="16">
        <v>0</v>
      </c>
      <c r="AD310" s="16">
        <v>0</v>
      </c>
      <c r="AE310" s="16">
        <v>0</v>
      </c>
      <c r="AF310" s="65">
        <v>0</v>
      </c>
      <c r="AG310" s="68">
        <v>0</v>
      </c>
      <c r="AH310" s="67">
        <v>0</v>
      </c>
    </row>
    <row r="311" spans="1:34" s="10" customFormat="1" ht="16.5" x14ac:dyDescent="0.35">
      <c r="A311" s="12">
        <v>999</v>
      </c>
      <c r="B311" s="13" t="s">
        <v>330</v>
      </c>
      <c r="D311"/>
      <c r="E311"/>
      <c r="F311"/>
      <c r="H311" s="69">
        <v>11535796</v>
      </c>
      <c r="I311" s="69"/>
      <c r="J311" s="69">
        <v>853552</v>
      </c>
      <c r="K311" s="69">
        <v>480429</v>
      </c>
      <c r="L311" s="69">
        <v>0</v>
      </c>
      <c r="M311" s="69">
        <v>-2545097</v>
      </c>
      <c r="N311" s="69">
        <v>-2138140</v>
      </c>
      <c r="O311" s="69">
        <v>0</v>
      </c>
      <c r="P311" s="69">
        <v>-485183</v>
      </c>
      <c r="Q311" s="69">
        <v>-3834439</v>
      </c>
      <c r="R311" s="69">
        <v>11800913</v>
      </c>
      <c r="S311" s="69">
        <v>7966474</v>
      </c>
      <c r="T311" s="30"/>
      <c r="U311" s="30"/>
      <c r="V311" s="16">
        <v>14899854</v>
      </c>
      <c r="W311" s="16">
        <v>0</v>
      </c>
      <c r="X311" s="16">
        <v>0</v>
      </c>
      <c r="Y311" s="16">
        <v>-395128</v>
      </c>
      <c r="Z311" s="16">
        <v>0</v>
      </c>
      <c r="AA311" s="16">
        <v>0</v>
      </c>
      <c r="AB311" s="16">
        <v>14504726</v>
      </c>
      <c r="AC311" s="16">
        <v>0</v>
      </c>
      <c r="AD311" s="16">
        <v>0</v>
      </c>
      <c r="AE311" s="16">
        <v>0</v>
      </c>
      <c r="AF311" s="65">
        <v>0</v>
      </c>
      <c r="AG311" s="68">
        <v>0</v>
      </c>
      <c r="AH311" s="67">
        <v>0</v>
      </c>
    </row>
    <row r="312" spans="1:34" ht="15" x14ac:dyDescent="0.25">
      <c r="D312"/>
      <c r="E312"/>
      <c r="F312"/>
    </row>
    <row r="313" spans="1:34" s="53" customFormat="1" ht="16.5" x14ac:dyDescent="0.35">
      <c r="A313" s="49" t="s">
        <v>331</v>
      </c>
      <c r="B313" s="70"/>
      <c r="C313" s="71"/>
      <c r="D313"/>
      <c r="E313"/>
      <c r="F313"/>
      <c r="G313" s="71"/>
      <c r="H313" s="52">
        <v>1005640502</v>
      </c>
      <c r="I313" s="72">
        <v>0</v>
      </c>
      <c r="J313" s="52">
        <v>72737262</v>
      </c>
      <c r="K313" s="52">
        <v>40940769</v>
      </c>
      <c r="L313" s="52">
        <v>0</v>
      </c>
      <c r="M313" s="52">
        <v>-216885867</v>
      </c>
      <c r="N313" s="52">
        <v>-182206296</v>
      </c>
      <c r="O313" s="52">
        <v>0</v>
      </c>
      <c r="P313" s="52">
        <v>-41345947</v>
      </c>
      <c r="Q313" s="52">
        <v>-326760079</v>
      </c>
      <c r="R313" s="52">
        <v>1005640502</v>
      </c>
      <c r="S313" s="52">
        <v>678880423</v>
      </c>
      <c r="T313" s="48"/>
      <c r="U313" s="50"/>
      <c r="V313" s="52">
        <v>1298904464</v>
      </c>
      <c r="W313" s="52">
        <v>0</v>
      </c>
      <c r="X313" s="52">
        <v>0</v>
      </c>
      <c r="Y313" s="52">
        <v>-34445563</v>
      </c>
      <c r="Z313" s="52">
        <v>0</v>
      </c>
      <c r="AA313" s="52">
        <v>0</v>
      </c>
      <c r="AB313" s="52">
        <v>1264458901</v>
      </c>
      <c r="AC313" s="52">
        <v>0</v>
      </c>
      <c r="AD313" s="52">
        <v>0</v>
      </c>
      <c r="AE313" s="52">
        <v>0</v>
      </c>
      <c r="AF313" s="73">
        <v>0</v>
      </c>
      <c r="AG313" s="52">
        <v>0</v>
      </c>
      <c r="AH313" s="73">
        <v>0</v>
      </c>
    </row>
  </sheetData>
  <sheetProtection algorithmName="SHA-512" hashValue="q2ll8Kka44+OuiSr25h5YuPzCq26ksS4SA2Qzl3xdWByNX/CghupQYOD+0pJ6RP4n3qjIaJjNm8meUqVfSZM8g==" saltValue="aGNyvhgdlkCGg6RMvVxv6g==" spinCount="100000" sheet="1" objects="1" scenarios="1"/>
  <mergeCells count="2">
    <mergeCell ref="J2:S2"/>
    <mergeCell ref="V2:AH2"/>
  </mergeCells>
  <printOptions horizontalCentered="1"/>
  <pageMargins left="0.2" right="0.2" top="0.25" bottom="0.5" header="0.3" footer="0.3"/>
  <pageSetup scale="80" fitToHeight="0" pageOrder="overThenDown" orientation="landscape" r:id="rId1"/>
  <headerFooter scaleWithDoc="0">
    <oddFooter>&amp;L&amp;Z&amp;F&amp;R&amp;D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313"/>
  <sheetViews>
    <sheetView showGridLines="0" showRowColHeaders="0" zoomScaleNormal="100" zoomScaleSheetLayoutView="70" workbookViewId="0">
      <pane xSplit="2" ySplit="4" topLeftCell="C301" activePane="bottomRight" state="frozen"/>
      <selection activeCell="G10" sqref="G10"/>
      <selection pane="topRight" activeCell="G10" sqref="G10"/>
      <selection pane="bottomLeft" activeCell="G10" sqref="G10"/>
      <selection pane="bottomRight" activeCell="A314" sqref="A314"/>
    </sheetView>
  </sheetViews>
  <sheetFormatPr defaultColWidth="9.140625" defaultRowHeight="12.75" x14ac:dyDescent="0.2"/>
  <cols>
    <col min="1" max="1" width="11.7109375" style="2" bestFit="1" customWidth="1"/>
    <col min="2" max="2" width="46.7109375" style="13" customWidth="1"/>
    <col min="3" max="3" width="15" style="2" bestFit="1" customWidth="1"/>
    <col min="4" max="4" width="12.140625" style="2" customWidth="1"/>
    <col min="5" max="5" width="15" style="2" bestFit="1" customWidth="1"/>
    <col min="6" max="6" width="12.85546875" style="2" bestFit="1" customWidth="1"/>
    <col min="7" max="7" width="13.5703125" style="2" customWidth="1"/>
    <col min="8" max="8" width="15" style="2" customWidth="1"/>
    <col min="9" max="9" width="13.5703125" style="2" customWidth="1"/>
    <col min="10" max="10" width="14.5703125" style="2" customWidth="1"/>
    <col min="11" max="11" width="13" style="2" customWidth="1"/>
    <col min="12" max="12" width="16" style="2" customWidth="1"/>
    <col min="13" max="13" width="12.140625" style="2" hidden="1" customWidth="1"/>
    <col min="14" max="14" width="15" style="2" hidden="1" customWidth="1"/>
    <col min="15" max="15" width="12.140625" style="2" hidden="1" customWidth="1"/>
    <col min="16" max="16384" width="9.140625" style="2"/>
  </cols>
  <sheetData>
    <row r="1" spans="1:15" ht="15.75" x14ac:dyDescent="0.25">
      <c r="A1" s="1" t="s">
        <v>371</v>
      </c>
      <c r="C1" s="3" t="s">
        <v>1</v>
      </c>
      <c r="D1" s="3" t="s">
        <v>2</v>
      </c>
      <c r="E1" s="3" t="s">
        <v>3</v>
      </c>
      <c r="F1" s="3" t="s">
        <v>4</v>
      </c>
      <c r="G1" s="3" t="s">
        <v>5</v>
      </c>
      <c r="H1" s="3" t="s">
        <v>6</v>
      </c>
      <c r="I1" s="3" t="s">
        <v>7</v>
      </c>
      <c r="J1" s="3" t="s">
        <v>8</v>
      </c>
      <c r="K1" s="3" t="s">
        <v>9</v>
      </c>
      <c r="L1" s="3" t="s">
        <v>10</v>
      </c>
    </row>
    <row r="2" spans="1:15" x14ac:dyDescent="0.2">
      <c r="C2" s="159" t="s">
        <v>348</v>
      </c>
      <c r="D2" s="159"/>
      <c r="E2" s="159"/>
      <c r="F2" s="159"/>
      <c r="G2" s="159"/>
      <c r="H2" s="159"/>
      <c r="I2" s="159"/>
      <c r="J2" s="159"/>
      <c r="K2" s="159"/>
      <c r="L2" s="159"/>
      <c r="M2" s="159"/>
      <c r="N2" s="159"/>
      <c r="O2" s="159"/>
    </row>
    <row r="3" spans="1:15" s="10" customFormat="1" ht="63.75" x14ac:dyDescent="0.2">
      <c r="A3" s="56" t="s">
        <v>18</v>
      </c>
      <c r="B3" s="31" t="s">
        <v>13</v>
      </c>
      <c r="C3" s="58" t="s">
        <v>359</v>
      </c>
      <c r="D3" s="58" t="s">
        <v>360</v>
      </c>
      <c r="E3" s="58" t="s">
        <v>361</v>
      </c>
      <c r="F3" s="58" t="s">
        <v>355</v>
      </c>
      <c r="G3" s="58" t="s">
        <v>362</v>
      </c>
      <c r="H3" s="58" t="s">
        <v>363</v>
      </c>
      <c r="I3" s="60" t="s">
        <v>364</v>
      </c>
      <c r="J3" s="60" t="s">
        <v>365</v>
      </c>
      <c r="K3" s="60" t="s">
        <v>366</v>
      </c>
      <c r="L3" s="60" t="s">
        <v>367</v>
      </c>
      <c r="M3" s="61" t="s">
        <v>368</v>
      </c>
      <c r="N3" s="61" t="s">
        <v>369</v>
      </c>
      <c r="O3" s="61" t="s">
        <v>370</v>
      </c>
    </row>
    <row r="4" spans="1:15" s="10" customFormat="1" x14ac:dyDescent="0.2">
      <c r="A4" s="11"/>
      <c r="B4" s="33"/>
      <c r="C4" s="11"/>
      <c r="D4" s="11"/>
      <c r="E4" s="11"/>
      <c r="F4" s="11"/>
      <c r="G4" s="11"/>
      <c r="H4" s="11"/>
      <c r="I4" s="11"/>
      <c r="J4" s="11"/>
      <c r="K4" s="11"/>
      <c r="L4" s="11"/>
      <c r="M4" s="11"/>
      <c r="N4" s="11"/>
      <c r="O4" s="11"/>
    </row>
    <row r="5" spans="1:15" s="10" customFormat="1" x14ac:dyDescent="0.2">
      <c r="A5" s="62">
        <v>5</v>
      </c>
      <c r="B5" s="63" t="s">
        <v>25</v>
      </c>
      <c r="C5" s="14">
        <v>0</v>
      </c>
      <c r="D5" s="14">
        <v>0</v>
      </c>
      <c r="E5" s="14">
        <v>0</v>
      </c>
      <c r="F5" s="14">
        <v>0</v>
      </c>
      <c r="G5" s="14">
        <v>0</v>
      </c>
      <c r="H5" s="14">
        <v>0</v>
      </c>
      <c r="I5" s="14">
        <v>0</v>
      </c>
      <c r="J5" s="14">
        <v>0</v>
      </c>
      <c r="K5" s="14">
        <v>0</v>
      </c>
      <c r="L5" s="14">
        <v>0</v>
      </c>
      <c r="M5" s="65">
        <v>0</v>
      </c>
      <c r="N5" s="66">
        <v>0</v>
      </c>
      <c r="O5" s="67">
        <v>0</v>
      </c>
    </row>
    <row r="6" spans="1:15" s="10" customFormat="1" x14ac:dyDescent="0.2">
      <c r="A6" s="62">
        <v>6</v>
      </c>
      <c r="B6" s="63" t="s">
        <v>26</v>
      </c>
      <c r="C6" s="16">
        <v>0</v>
      </c>
      <c r="D6" s="16">
        <v>0</v>
      </c>
      <c r="E6" s="16">
        <v>0</v>
      </c>
      <c r="F6" s="16">
        <v>0</v>
      </c>
      <c r="G6" s="16">
        <v>0</v>
      </c>
      <c r="H6" s="16">
        <v>0</v>
      </c>
      <c r="I6" s="16">
        <v>0</v>
      </c>
      <c r="J6" s="16">
        <v>0</v>
      </c>
      <c r="K6" s="16">
        <v>0</v>
      </c>
      <c r="L6" s="16">
        <v>0</v>
      </c>
      <c r="M6" s="65">
        <v>0</v>
      </c>
      <c r="N6" s="68">
        <v>0</v>
      </c>
      <c r="O6" s="67">
        <v>0</v>
      </c>
    </row>
    <row r="7" spans="1:15" s="10" customFormat="1" x14ac:dyDescent="0.2">
      <c r="A7" s="62">
        <v>7</v>
      </c>
      <c r="B7" s="63" t="s">
        <v>27</v>
      </c>
      <c r="C7" s="16">
        <v>0</v>
      </c>
      <c r="D7" s="16">
        <v>0</v>
      </c>
      <c r="E7" s="16">
        <v>0</v>
      </c>
      <c r="F7" s="16">
        <v>0</v>
      </c>
      <c r="G7" s="16">
        <v>0</v>
      </c>
      <c r="H7" s="16">
        <v>0</v>
      </c>
      <c r="I7" s="16">
        <v>0</v>
      </c>
      <c r="J7" s="16">
        <v>0</v>
      </c>
      <c r="K7" s="16">
        <v>0</v>
      </c>
      <c r="L7" s="16">
        <v>0</v>
      </c>
      <c r="M7" s="65">
        <v>0</v>
      </c>
      <c r="N7" s="68">
        <v>0</v>
      </c>
      <c r="O7" s="67">
        <v>0</v>
      </c>
    </row>
    <row r="8" spans="1:15" s="10" customFormat="1" x14ac:dyDescent="0.2">
      <c r="A8" s="62">
        <v>47</v>
      </c>
      <c r="B8" s="63" t="s">
        <v>28</v>
      </c>
      <c r="C8" s="16">
        <v>0</v>
      </c>
      <c r="D8" s="16">
        <v>0</v>
      </c>
      <c r="E8" s="16">
        <v>0</v>
      </c>
      <c r="F8" s="16">
        <v>0</v>
      </c>
      <c r="G8" s="16">
        <v>0</v>
      </c>
      <c r="H8" s="16">
        <v>0</v>
      </c>
      <c r="I8" s="16">
        <v>0</v>
      </c>
      <c r="J8" s="16">
        <v>0</v>
      </c>
      <c r="K8" s="16">
        <v>0</v>
      </c>
      <c r="L8" s="16">
        <v>0</v>
      </c>
      <c r="M8" s="65">
        <v>0</v>
      </c>
      <c r="N8" s="68">
        <v>0</v>
      </c>
      <c r="O8" s="67">
        <v>0</v>
      </c>
    </row>
    <row r="9" spans="1:15" s="10" customFormat="1" x14ac:dyDescent="0.2">
      <c r="A9" s="62">
        <v>48</v>
      </c>
      <c r="B9" s="63" t="s">
        <v>29</v>
      </c>
      <c r="C9" s="16">
        <v>0</v>
      </c>
      <c r="D9" s="16">
        <v>0</v>
      </c>
      <c r="E9" s="16">
        <v>0</v>
      </c>
      <c r="F9" s="16">
        <v>0</v>
      </c>
      <c r="G9" s="16">
        <v>0</v>
      </c>
      <c r="H9" s="16">
        <v>0</v>
      </c>
      <c r="I9" s="16">
        <v>0</v>
      </c>
      <c r="J9" s="16">
        <v>0</v>
      </c>
      <c r="K9" s="16">
        <v>0</v>
      </c>
      <c r="L9" s="16">
        <v>0</v>
      </c>
      <c r="M9" s="65">
        <v>0</v>
      </c>
      <c r="N9" s="68">
        <v>0</v>
      </c>
      <c r="O9" s="67">
        <v>0</v>
      </c>
    </row>
    <row r="10" spans="1:15" s="10" customFormat="1" x14ac:dyDescent="0.2">
      <c r="A10" s="62">
        <v>90</v>
      </c>
      <c r="B10" s="63" t="s">
        <v>30</v>
      </c>
      <c r="C10" s="16">
        <v>1717</v>
      </c>
      <c r="D10" s="16">
        <v>0</v>
      </c>
      <c r="E10" s="16">
        <v>0</v>
      </c>
      <c r="F10" s="16">
        <v>-1717</v>
      </c>
      <c r="G10" s="16">
        <v>0</v>
      </c>
      <c r="H10" s="16">
        <v>0</v>
      </c>
      <c r="I10" s="16">
        <v>0</v>
      </c>
      <c r="J10" s="16">
        <v>0</v>
      </c>
      <c r="K10" s="16">
        <v>0</v>
      </c>
      <c r="L10" s="16">
        <v>28192</v>
      </c>
      <c r="M10" s="65">
        <v>0</v>
      </c>
      <c r="N10" s="68">
        <v>0</v>
      </c>
      <c r="O10" s="67">
        <v>0</v>
      </c>
    </row>
    <row r="11" spans="1:15" s="10" customFormat="1" x14ac:dyDescent="0.2">
      <c r="A11" s="62">
        <v>91</v>
      </c>
      <c r="B11" s="63" t="s">
        <v>31</v>
      </c>
      <c r="C11" s="16">
        <v>1790</v>
      </c>
      <c r="D11" s="16">
        <v>0</v>
      </c>
      <c r="E11" s="16">
        <v>0</v>
      </c>
      <c r="F11" s="16">
        <v>-1790</v>
      </c>
      <c r="G11" s="16">
        <v>0</v>
      </c>
      <c r="H11" s="16">
        <v>0</v>
      </c>
      <c r="I11" s="16">
        <v>0</v>
      </c>
      <c r="J11" s="16">
        <v>0</v>
      </c>
      <c r="K11" s="16">
        <v>0</v>
      </c>
      <c r="L11" s="16">
        <v>29385</v>
      </c>
      <c r="M11" s="65">
        <v>0</v>
      </c>
      <c r="N11" s="68">
        <v>0</v>
      </c>
      <c r="O11" s="67">
        <v>0</v>
      </c>
    </row>
    <row r="12" spans="1:15" s="10" customFormat="1" x14ac:dyDescent="0.2">
      <c r="A12" s="62">
        <v>100</v>
      </c>
      <c r="B12" s="63" t="s">
        <v>32</v>
      </c>
      <c r="C12" s="16">
        <v>48520</v>
      </c>
      <c r="D12" s="16">
        <v>0</v>
      </c>
      <c r="E12" s="16">
        <v>0</v>
      </c>
      <c r="F12" s="16">
        <v>-48520</v>
      </c>
      <c r="G12" s="16">
        <v>0</v>
      </c>
      <c r="H12" s="16">
        <v>0</v>
      </c>
      <c r="I12" s="16">
        <v>0</v>
      </c>
      <c r="J12" s="16">
        <v>0</v>
      </c>
      <c r="K12" s="16">
        <v>0</v>
      </c>
      <c r="L12" s="16">
        <v>796672</v>
      </c>
      <c r="M12" s="65">
        <v>0</v>
      </c>
      <c r="N12" s="68">
        <v>0</v>
      </c>
      <c r="O12" s="67">
        <v>0</v>
      </c>
    </row>
    <row r="13" spans="1:15" s="10" customFormat="1" x14ac:dyDescent="0.2">
      <c r="A13" s="62">
        <v>101</v>
      </c>
      <c r="B13" s="63" t="s">
        <v>33</v>
      </c>
      <c r="C13" s="16">
        <v>102997</v>
      </c>
      <c r="D13" s="16">
        <v>0</v>
      </c>
      <c r="E13" s="16">
        <v>0</v>
      </c>
      <c r="F13" s="16">
        <v>-102997</v>
      </c>
      <c r="G13" s="16">
        <v>0</v>
      </c>
      <c r="H13" s="16">
        <v>0</v>
      </c>
      <c r="I13" s="16">
        <v>0</v>
      </c>
      <c r="J13" s="16">
        <v>0</v>
      </c>
      <c r="K13" s="16">
        <v>0</v>
      </c>
      <c r="L13" s="16">
        <v>1691156</v>
      </c>
      <c r="M13" s="65">
        <v>0</v>
      </c>
      <c r="N13" s="68">
        <v>0</v>
      </c>
      <c r="O13" s="67">
        <v>0</v>
      </c>
    </row>
    <row r="14" spans="1:15" s="10" customFormat="1" x14ac:dyDescent="0.2">
      <c r="A14" s="62">
        <v>102</v>
      </c>
      <c r="B14" s="63" t="s">
        <v>34</v>
      </c>
      <c r="C14" s="16">
        <v>0</v>
      </c>
      <c r="D14" s="16">
        <v>0</v>
      </c>
      <c r="E14" s="16">
        <v>0</v>
      </c>
      <c r="F14" s="16">
        <v>0</v>
      </c>
      <c r="G14" s="16">
        <v>0</v>
      </c>
      <c r="H14" s="16">
        <v>0</v>
      </c>
      <c r="I14" s="16">
        <v>0</v>
      </c>
      <c r="J14" s="16">
        <v>0</v>
      </c>
      <c r="K14" s="16">
        <v>0</v>
      </c>
      <c r="L14" s="16">
        <v>0</v>
      </c>
      <c r="M14" s="65">
        <v>0</v>
      </c>
      <c r="N14" s="68">
        <v>0</v>
      </c>
      <c r="O14" s="67">
        <v>0</v>
      </c>
    </row>
    <row r="15" spans="1:15" s="10" customFormat="1" x14ac:dyDescent="0.2">
      <c r="A15" s="62">
        <v>103</v>
      </c>
      <c r="B15" s="63" t="s">
        <v>35</v>
      </c>
      <c r="C15" s="16">
        <v>154817</v>
      </c>
      <c r="D15" s="16">
        <v>0</v>
      </c>
      <c r="E15" s="16">
        <v>0</v>
      </c>
      <c r="F15" s="16">
        <v>-154817</v>
      </c>
      <c r="G15" s="16">
        <v>0</v>
      </c>
      <c r="H15" s="16">
        <v>0</v>
      </c>
      <c r="I15" s="16">
        <v>0</v>
      </c>
      <c r="J15" s="16">
        <v>0</v>
      </c>
      <c r="K15" s="16">
        <v>0</v>
      </c>
      <c r="L15" s="16">
        <v>2542019</v>
      </c>
      <c r="M15" s="65">
        <v>0</v>
      </c>
      <c r="N15" s="68">
        <v>0</v>
      </c>
      <c r="O15" s="67">
        <v>0</v>
      </c>
    </row>
    <row r="16" spans="1:15" s="10" customFormat="1" x14ac:dyDescent="0.2">
      <c r="A16" s="62">
        <v>107</v>
      </c>
      <c r="B16" s="63" t="s">
        <v>36</v>
      </c>
      <c r="C16" s="16">
        <v>33385</v>
      </c>
      <c r="D16" s="16">
        <v>0</v>
      </c>
      <c r="E16" s="16">
        <v>0</v>
      </c>
      <c r="F16" s="16">
        <v>-33385</v>
      </c>
      <c r="G16" s="16">
        <v>0</v>
      </c>
      <c r="H16" s="16">
        <v>0</v>
      </c>
      <c r="I16" s="16">
        <v>0</v>
      </c>
      <c r="J16" s="16">
        <v>0</v>
      </c>
      <c r="K16" s="16">
        <v>0</v>
      </c>
      <c r="L16" s="16">
        <v>548163</v>
      </c>
      <c r="M16" s="65">
        <v>0</v>
      </c>
      <c r="N16" s="68">
        <v>0</v>
      </c>
      <c r="O16" s="67">
        <v>0</v>
      </c>
    </row>
    <row r="17" spans="1:15" s="10" customFormat="1" x14ac:dyDescent="0.2">
      <c r="A17" s="62">
        <v>109</v>
      </c>
      <c r="B17" s="63" t="s">
        <v>37</v>
      </c>
      <c r="C17" s="16">
        <v>10635</v>
      </c>
      <c r="D17" s="16">
        <v>0</v>
      </c>
      <c r="E17" s="16">
        <v>0</v>
      </c>
      <c r="F17" s="16">
        <v>-10635</v>
      </c>
      <c r="G17" s="16">
        <v>0</v>
      </c>
      <c r="H17" s="16">
        <v>0</v>
      </c>
      <c r="I17" s="16">
        <v>0</v>
      </c>
      <c r="J17" s="16">
        <v>0</v>
      </c>
      <c r="K17" s="16">
        <v>0</v>
      </c>
      <c r="L17" s="16">
        <v>174625</v>
      </c>
      <c r="M17" s="65">
        <v>0</v>
      </c>
      <c r="N17" s="68">
        <v>0</v>
      </c>
      <c r="O17" s="67">
        <v>0</v>
      </c>
    </row>
    <row r="18" spans="1:15" s="10" customFormat="1" x14ac:dyDescent="0.2">
      <c r="A18" s="62">
        <v>110</v>
      </c>
      <c r="B18" s="63" t="s">
        <v>38</v>
      </c>
      <c r="C18" s="16">
        <v>12174</v>
      </c>
      <c r="D18" s="16">
        <v>0</v>
      </c>
      <c r="E18" s="16">
        <v>0</v>
      </c>
      <c r="F18" s="16">
        <v>-12174</v>
      </c>
      <c r="G18" s="16">
        <v>0</v>
      </c>
      <c r="H18" s="16">
        <v>0</v>
      </c>
      <c r="I18" s="16">
        <v>0</v>
      </c>
      <c r="J18" s="16">
        <v>0</v>
      </c>
      <c r="K18" s="16">
        <v>0</v>
      </c>
      <c r="L18" s="16">
        <v>199899</v>
      </c>
      <c r="M18" s="65">
        <v>0</v>
      </c>
      <c r="N18" s="68">
        <v>0</v>
      </c>
      <c r="O18" s="67">
        <v>0</v>
      </c>
    </row>
    <row r="19" spans="1:15" s="10" customFormat="1" x14ac:dyDescent="0.2">
      <c r="A19" s="62">
        <v>111</v>
      </c>
      <c r="B19" s="63" t="s">
        <v>39</v>
      </c>
      <c r="C19" s="16">
        <v>131049</v>
      </c>
      <c r="D19" s="16">
        <v>0</v>
      </c>
      <c r="E19" s="16">
        <v>0</v>
      </c>
      <c r="F19" s="16">
        <v>-131049</v>
      </c>
      <c r="G19" s="16">
        <v>0</v>
      </c>
      <c r="H19" s="16">
        <v>0</v>
      </c>
      <c r="I19" s="16">
        <v>0</v>
      </c>
      <c r="J19" s="16">
        <v>0</v>
      </c>
      <c r="K19" s="16">
        <v>0</v>
      </c>
      <c r="L19" s="16">
        <v>2151753</v>
      </c>
      <c r="M19" s="65">
        <v>0</v>
      </c>
      <c r="N19" s="68">
        <v>0</v>
      </c>
      <c r="O19" s="67">
        <v>0</v>
      </c>
    </row>
    <row r="20" spans="1:15" s="10" customFormat="1" x14ac:dyDescent="0.2">
      <c r="A20" s="62">
        <v>112</v>
      </c>
      <c r="B20" s="63" t="s">
        <v>40</v>
      </c>
      <c r="C20" s="16">
        <v>1264</v>
      </c>
      <c r="D20" s="16">
        <v>0</v>
      </c>
      <c r="E20" s="16">
        <v>0</v>
      </c>
      <c r="F20" s="16">
        <v>-1264</v>
      </c>
      <c r="G20" s="16">
        <v>0</v>
      </c>
      <c r="H20" s="16">
        <v>0</v>
      </c>
      <c r="I20" s="16">
        <v>0</v>
      </c>
      <c r="J20" s="16">
        <v>0</v>
      </c>
      <c r="K20" s="16">
        <v>0</v>
      </c>
      <c r="L20" s="16">
        <v>20757</v>
      </c>
      <c r="M20" s="65">
        <v>0</v>
      </c>
      <c r="N20" s="68">
        <v>0</v>
      </c>
      <c r="O20" s="67">
        <v>0</v>
      </c>
    </row>
    <row r="21" spans="1:15" s="10" customFormat="1" x14ac:dyDescent="0.2">
      <c r="A21" s="62">
        <v>113</v>
      </c>
      <c r="B21" s="63" t="s">
        <v>41</v>
      </c>
      <c r="C21" s="16">
        <v>85047</v>
      </c>
      <c r="D21" s="16">
        <v>0</v>
      </c>
      <c r="E21" s="16">
        <v>0</v>
      </c>
      <c r="F21" s="16">
        <v>-85047</v>
      </c>
      <c r="G21" s="16">
        <v>0</v>
      </c>
      <c r="H21" s="16">
        <v>0</v>
      </c>
      <c r="I21" s="16">
        <v>0</v>
      </c>
      <c r="J21" s="16">
        <v>0</v>
      </c>
      <c r="K21" s="16">
        <v>0</v>
      </c>
      <c r="L21" s="16">
        <v>1396437</v>
      </c>
      <c r="M21" s="65">
        <v>0</v>
      </c>
      <c r="N21" s="68">
        <v>0</v>
      </c>
      <c r="O21" s="67">
        <v>0</v>
      </c>
    </row>
    <row r="22" spans="1:15" s="10" customFormat="1" x14ac:dyDescent="0.2">
      <c r="A22" s="62">
        <v>114</v>
      </c>
      <c r="B22" s="63" t="s">
        <v>42</v>
      </c>
      <c r="C22" s="16">
        <v>415475</v>
      </c>
      <c r="D22" s="16">
        <v>0</v>
      </c>
      <c r="E22" s="16">
        <v>0</v>
      </c>
      <c r="F22" s="16">
        <v>-415475</v>
      </c>
      <c r="G22" s="16">
        <v>0</v>
      </c>
      <c r="H22" s="16">
        <v>0</v>
      </c>
      <c r="I22" s="16">
        <v>0</v>
      </c>
      <c r="J22" s="16">
        <v>0</v>
      </c>
      <c r="K22" s="16">
        <v>0</v>
      </c>
      <c r="L22" s="16">
        <v>6821893</v>
      </c>
      <c r="M22" s="65">
        <v>0</v>
      </c>
      <c r="N22" s="68">
        <v>0</v>
      </c>
      <c r="O22" s="67">
        <v>0</v>
      </c>
    </row>
    <row r="23" spans="1:15" s="10" customFormat="1" x14ac:dyDescent="0.2">
      <c r="A23" s="62">
        <v>115</v>
      </c>
      <c r="B23" s="63" t="s">
        <v>43</v>
      </c>
      <c r="C23" s="16">
        <v>289716</v>
      </c>
      <c r="D23" s="16">
        <v>0</v>
      </c>
      <c r="E23" s="16">
        <v>0</v>
      </c>
      <c r="F23" s="16">
        <v>-289716</v>
      </c>
      <c r="G23" s="16">
        <v>0</v>
      </c>
      <c r="H23" s="16">
        <v>0</v>
      </c>
      <c r="I23" s="16">
        <v>0</v>
      </c>
      <c r="J23" s="16">
        <v>0</v>
      </c>
      <c r="K23" s="16">
        <v>0</v>
      </c>
      <c r="L23" s="16">
        <v>4757003</v>
      </c>
      <c r="M23" s="65">
        <v>0</v>
      </c>
      <c r="N23" s="68">
        <v>0</v>
      </c>
      <c r="O23" s="67">
        <v>0</v>
      </c>
    </row>
    <row r="24" spans="1:15" s="10" customFormat="1" x14ac:dyDescent="0.2">
      <c r="A24" s="62">
        <v>116</v>
      </c>
      <c r="B24" s="63" t="s">
        <v>44</v>
      </c>
      <c r="C24" s="16">
        <v>77686</v>
      </c>
      <c r="D24" s="16">
        <v>0</v>
      </c>
      <c r="E24" s="16">
        <v>0</v>
      </c>
      <c r="F24" s="16">
        <v>-77686</v>
      </c>
      <c r="G24" s="16">
        <v>0</v>
      </c>
      <c r="H24" s="16">
        <v>0</v>
      </c>
      <c r="I24" s="16">
        <v>0</v>
      </c>
      <c r="J24" s="16">
        <v>0</v>
      </c>
      <c r="K24" s="16">
        <v>0</v>
      </c>
      <c r="L24" s="16">
        <v>1275570</v>
      </c>
      <c r="M24" s="65">
        <v>0</v>
      </c>
      <c r="N24" s="68">
        <v>0</v>
      </c>
      <c r="O24" s="67">
        <v>0</v>
      </c>
    </row>
    <row r="25" spans="1:15" s="10" customFormat="1" x14ac:dyDescent="0.2">
      <c r="A25" s="62">
        <v>117</v>
      </c>
      <c r="B25" s="63" t="s">
        <v>45</v>
      </c>
      <c r="C25" s="16">
        <v>41233</v>
      </c>
      <c r="D25" s="16">
        <v>0</v>
      </c>
      <c r="E25" s="16">
        <v>0</v>
      </c>
      <c r="F25" s="16">
        <v>-41233</v>
      </c>
      <c r="G25" s="16">
        <v>0</v>
      </c>
      <c r="H25" s="16">
        <v>0</v>
      </c>
      <c r="I25" s="16">
        <v>0</v>
      </c>
      <c r="J25" s="16">
        <v>0</v>
      </c>
      <c r="K25" s="16">
        <v>0</v>
      </c>
      <c r="L25" s="16">
        <v>677014</v>
      </c>
      <c r="M25" s="65">
        <v>0</v>
      </c>
      <c r="N25" s="68">
        <v>0</v>
      </c>
      <c r="O25" s="67">
        <v>0</v>
      </c>
    </row>
    <row r="26" spans="1:15" s="10" customFormat="1" x14ac:dyDescent="0.2">
      <c r="A26" s="62">
        <v>119</v>
      </c>
      <c r="B26" s="63" t="s">
        <v>46</v>
      </c>
      <c r="C26" s="16">
        <v>1614</v>
      </c>
      <c r="D26" s="16">
        <v>0</v>
      </c>
      <c r="E26" s="16">
        <v>0</v>
      </c>
      <c r="F26" s="16">
        <v>-1614</v>
      </c>
      <c r="G26" s="16">
        <v>0</v>
      </c>
      <c r="H26" s="16">
        <v>0</v>
      </c>
      <c r="I26" s="16">
        <v>0</v>
      </c>
      <c r="J26" s="16">
        <v>0</v>
      </c>
      <c r="K26" s="16">
        <v>0</v>
      </c>
      <c r="L26" s="16">
        <v>26501</v>
      </c>
      <c r="M26" s="65">
        <v>0</v>
      </c>
      <c r="N26" s="68">
        <v>0</v>
      </c>
      <c r="O26" s="67">
        <v>0</v>
      </c>
    </row>
    <row r="27" spans="1:15" s="10" customFormat="1" x14ac:dyDescent="0.2">
      <c r="A27" s="62">
        <v>121</v>
      </c>
      <c r="B27" s="63" t="s">
        <v>47</v>
      </c>
      <c r="C27" s="16">
        <v>16529</v>
      </c>
      <c r="D27" s="16">
        <v>0</v>
      </c>
      <c r="E27" s="16">
        <v>0</v>
      </c>
      <c r="F27" s="16">
        <v>-16529</v>
      </c>
      <c r="G27" s="16">
        <v>0</v>
      </c>
      <c r="H27" s="16">
        <v>0</v>
      </c>
      <c r="I27" s="16">
        <v>0</v>
      </c>
      <c r="J27" s="16">
        <v>0</v>
      </c>
      <c r="K27" s="16">
        <v>0</v>
      </c>
      <c r="L27" s="16">
        <v>271401</v>
      </c>
      <c r="M27" s="65">
        <v>0</v>
      </c>
      <c r="N27" s="68">
        <v>0</v>
      </c>
      <c r="O27" s="67">
        <v>0</v>
      </c>
    </row>
    <row r="28" spans="1:15" s="10" customFormat="1" x14ac:dyDescent="0.2">
      <c r="A28" s="62">
        <v>122</v>
      </c>
      <c r="B28" s="63" t="s">
        <v>48</v>
      </c>
      <c r="C28" s="16">
        <v>18506</v>
      </c>
      <c r="D28" s="16">
        <v>0</v>
      </c>
      <c r="E28" s="16">
        <v>0</v>
      </c>
      <c r="F28" s="16">
        <v>-18506</v>
      </c>
      <c r="G28" s="16">
        <v>0</v>
      </c>
      <c r="H28" s="16">
        <v>0</v>
      </c>
      <c r="I28" s="16">
        <v>0</v>
      </c>
      <c r="J28" s="16">
        <v>0</v>
      </c>
      <c r="K28" s="16">
        <v>0</v>
      </c>
      <c r="L28" s="16">
        <v>303857</v>
      </c>
      <c r="M28" s="65">
        <v>0</v>
      </c>
      <c r="N28" s="68">
        <v>0</v>
      </c>
      <c r="O28" s="67">
        <v>0</v>
      </c>
    </row>
    <row r="29" spans="1:15" s="10" customFormat="1" x14ac:dyDescent="0.2">
      <c r="A29" s="62">
        <v>123</v>
      </c>
      <c r="B29" s="63" t="s">
        <v>49</v>
      </c>
      <c r="C29" s="16">
        <v>102727</v>
      </c>
      <c r="D29" s="16">
        <v>0</v>
      </c>
      <c r="E29" s="16">
        <v>0</v>
      </c>
      <c r="F29" s="16">
        <v>-102727</v>
      </c>
      <c r="G29" s="16">
        <v>0</v>
      </c>
      <c r="H29" s="16">
        <v>0</v>
      </c>
      <c r="I29" s="16">
        <v>0</v>
      </c>
      <c r="J29" s="16">
        <v>0</v>
      </c>
      <c r="K29" s="16">
        <v>0</v>
      </c>
      <c r="L29" s="16">
        <v>1686733</v>
      </c>
      <c r="M29" s="65">
        <v>0</v>
      </c>
      <c r="N29" s="68">
        <v>0</v>
      </c>
      <c r="O29" s="67">
        <v>0</v>
      </c>
    </row>
    <row r="30" spans="1:15" s="10" customFormat="1" x14ac:dyDescent="0.2">
      <c r="A30" s="62">
        <v>124</v>
      </c>
      <c r="B30" s="63" t="s">
        <v>50</v>
      </c>
      <c r="C30" s="16">
        <v>0</v>
      </c>
      <c r="D30" s="16">
        <v>0</v>
      </c>
      <c r="E30" s="16">
        <v>0</v>
      </c>
      <c r="F30" s="16">
        <v>0</v>
      </c>
      <c r="G30" s="16">
        <v>0</v>
      </c>
      <c r="H30" s="16">
        <v>0</v>
      </c>
      <c r="I30" s="16">
        <v>0</v>
      </c>
      <c r="J30" s="16">
        <v>0</v>
      </c>
      <c r="K30" s="16">
        <v>0</v>
      </c>
      <c r="L30" s="16">
        <v>0</v>
      </c>
      <c r="M30" s="65">
        <v>0</v>
      </c>
      <c r="N30" s="68">
        <v>0</v>
      </c>
      <c r="O30" s="67">
        <v>0</v>
      </c>
    </row>
    <row r="31" spans="1:15" s="10" customFormat="1" x14ac:dyDescent="0.2">
      <c r="A31" s="62">
        <v>125</v>
      </c>
      <c r="B31" s="63" t="s">
        <v>51</v>
      </c>
      <c r="C31" s="16">
        <v>28401</v>
      </c>
      <c r="D31" s="16">
        <v>0</v>
      </c>
      <c r="E31" s="16">
        <v>0</v>
      </c>
      <c r="F31" s="16">
        <v>-28401</v>
      </c>
      <c r="G31" s="16">
        <v>0</v>
      </c>
      <c r="H31" s="16">
        <v>0</v>
      </c>
      <c r="I31" s="16">
        <v>0</v>
      </c>
      <c r="J31" s="16">
        <v>0</v>
      </c>
      <c r="K31" s="16">
        <v>0</v>
      </c>
      <c r="L31" s="16">
        <v>466328</v>
      </c>
      <c r="M31" s="65">
        <v>0</v>
      </c>
      <c r="N31" s="68">
        <v>0</v>
      </c>
      <c r="O31" s="67">
        <v>0</v>
      </c>
    </row>
    <row r="32" spans="1:15" s="10" customFormat="1" x14ac:dyDescent="0.2">
      <c r="A32" s="62">
        <v>126</v>
      </c>
      <c r="B32" s="63" t="s">
        <v>52</v>
      </c>
      <c r="C32" s="16">
        <v>0</v>
      </c>
      <c r="D32" s="16">
        <v>0</v>
      </c>
      <c r="E32" s="16">
        <v>0</v>
      </c>
      <c r="F32" s="16">
        <v>0</v>
      </c>
      <c r="G32" s="16">
        <v>0</v>
      </c>
      <c r="H32" s="16">
        <v>0</v>
      </c>
      <c r="I32" s="16">
        <v>0</v>
      </c>
      <c r="J32" s="16">
        <v>0</v>
      </c>
      <c r="K32" s="16">
        <v>0</v>
      </c>
      <c r="L32" s="16">
        <v>0</v>
      </c>
      <c r="M32" s="65">
        <v>0</v>
      </c>
      <c r="N32" s="68">
        <v>0</v>
      </c>
      <c r="O32" s="67">
        <v>0</v>
      </c>
    </row>
    <row r="33" spans="1:15" s="10" customFormat="1" x14ac:dyDescent="0.2">
      <c r="A33" s="62">
        <v>127</v>
      </c>
      <c r="B33" s="63" t="s">
        <v>53</v>
      </c>
      <c r="C33" s="16">
        <v>57681</v>
      </c>
      <c r="D33" s="16">
        <v>0</v>
      </c>
      <c r="E33" s="16">
        <v>0</v>
      </c>
      <c r="F33" s="16">
        <v>-57681</v>
      </c>
      <c r="G33" s="16">
        <v>0</v>
      </c>
      <c r="H33" s="16">
        <v>0</v>
      </c>
      <c r="I33" s="16">
        <v>0</v>
      </c>
      <c r="J33" s="16">
        <v>0</v>
      </c>
      <c r="K33" s="16">
        <v>0</v>
      </c>
      <c r="L33" s="16">
        <v>947096</v>
      </c>
      <c r="M33" s="65">
        <v>0</v>
      </c>
      <c r="N33" s="68">
        <v>0</v>
      </c>
      <c r="O33" s="67">
        <v>0</v>
      </c>
    </row>
    <row r="34" spans="1:15" s="10" customFormat="1" x14ac:dyDescent="0.2">
      <c r="A34" s="62">
        <v>128</v>
      </c>
      <c r="B34" s="63" t="s">
        <v>54</v>
      </c>
      <c r="C34" s="16">
        <v>92246</v>
      </c>
      <c r="D34" s="16">
        <v>0</v>
      </c>
      <c r="E34" s="16">
        <v>0</v>
      </c>
      <c r="F34" s="16">
        <v>-92246</v>
      </c>
      <c r="G34" s="16">
        <v>0</v>
      </c>
      <c r="H34" s="16">
        <v>0</v>
      </c>
      <c r="I34" s="16">
        <v>0</v>
      </c>
      <c r="J34" s="16">
        <v>0</v>
      </c>
      <c r="K34" s="16">
        <v>0</v>
      </c>
      <c r="L34" s="16">
        <v>1514635</v>
      </c>
      <c r="M34" s="65">
        <v>0</v>
      </c>
      <c r="N34" s="68">
        <v>0</v>
      </c>
      <c r="O34" s="67">
        <v>0</v>
      </c>
    </row>
    <row r="35" spans="1:15" s="10" customFormat="1" x14ac:dyDescent="0.2">
      <c r="A35" s="62">
        <v>129</v>
      </c>
      <c r="B35" s="63" t="s">
        <v>55</v>
      </c>
      <c r="C35" s="16">
        <v>46728</v>
      </c>
      <c r="D35" s="16">
        <v>0</v>
      </c>
      <c r="E35" s="16">
        <v>0</v>
      </c>
      <c r="F35" s="16">
        <v>-46728</v>
      </c>
      <c r="G35" s="16">
        <v>0</v>
      </c>
      <c r="H35" s="16">
        <v>0</v>
      </c>
      <c r="I35" s="16">
        <v>0</v>
      </c>
      <c r="J35" s="16">
        <v>0</v>
      </c>
      <c r="K35" s="16">
        <v>0</v>
      </c>
      <c r="L35" s="16">
        <v>767245</v>
      </c>
      <c r="M35" s="65">
        <v>0</v>
      </c>
      <c r="N35" s="68">
        <v>0</v>
      </c>
      <c r="O35" s="67">
        <v>0</v>
      </c>
    </row>
    <row r="36" spans="1:15" s="10" customFormat="1" x14ac:dyDescent="0.2">
      <c r="A36" s="62">
        <v>131</v>
      </c>
      <c r="B36" s="63" t="s">
        <v>56</v>
      </c>
      <c r="C36" s="16">
        <v>0</v>
      </c>
      <c r="D36" s="16">
        <v>0</v>
      </c>
      <c r="E36" s="16">
        <v>0</v>
      </c>
      <c r="F36" s="16">
        <v>0</v>
      </c>
      <c r="G36" s="16">
        <v>0</v>
      </c>
      <c r="H36" s="16">
        <v>0</v>
      </c>
      <c r="I36" s="16">
        <v>0</v>
      </c>
      <c r="J36" s="16">
        <v>0</v>
      </c>
      <c r="K36" s="16">
        <v>0</v>
      </c>
      <c r="L36" s="16">
        <v>0</v>
      </c>
      <c r="M36" s="65">
        <v>0</v>
      </c>
      <c r="N36" s="68">
        <v>0</v>
      </c>
      <c r="O36" s="67">
        <v>0</v>
      </c>
    </row>
    <row r="37" spans="1:15" s="10" customFormat="1" x14ac:dyDescent="0.2">
      <c r="A37" s="62">
        <v>132</v>
      </c>
      <c r="B37" s="63" t="s">
        <v>57</v>
      </c>
      <c r="C37" s="16">
        <v>18737</v>
      </c>
      <c r="D37" s="16">
        <v>0</v>
      </c>
      <c r="E37" s="16">
        <v>0</v>
      </c>
      <c r="F37" s="16">
        <v>-18737</v>
      </c>
      <c r="G37" s="16">
        <v>0</v>
      </c>
      <c r="H37" s="16">
        <v>0</v>
      </c>
      <c r="I37" s="16">
        <v>0</v>
      </c>
      <c r="J37" s="16">
        <v>0</v>
      </c>
      <c r="K37" s="16">
        <v>0</v>
      </c>
      <c r="L37" s="16">
        <v>307647</v>
      </c>
      <c r="M37" s="65">
        <v>0</v>
      </c>
      <c r="N37" s="68">
        <v>0</v>
      </c>
      <c r="O37" s="67">
        <v>0</v>
      </c>
    </row>
    <row r="38" spans="1:15" s="10" customFormat="1" x14ac:dyDescent="0.2">
      <c r="A38" s="62">
        <v>133</v>
      </c>
      <c r="B38" s="63" t="s">
        <v>58</v>
      </c>
      <c r="C38" s="16">
        <v>50125</v>
      </c>
      <c r="D38" s="16">
        <v>0</v>
      </c>
      <c r="E38" s="16">
        <v>0</v>
      </c>
      <c r="F38" s="16">
        <v>-50125</v>
      </c>
      <c r="G38" s="16">
        <v>0</v>
      </c>
      <c r="H38" s="16">
        <v>0</v>
      </c>
      <c r="I38" s="16">
        <v>0</v>
      </c>
      <c r="J38" s="16">
        <v>0</v>
      </c>
      <c r="K38" s="16">
        <v>0</v>
      </c>
      <c r="L38" s="16">
        <v>823031</v>
      </c>
      <c r="M38" s="65">
        <v>0</v>
      </c>
      <c r="N38" s="68">
        <v>0</v>
      </c>
      <c r="O38" s="67">
        <v>0</v>
      </c>
    </row>
    <row r="39" spans="1:15" s="10" customFormat="1" x14ac:dyDescent="0.2">
      <c r="A39" s="62">
        <v>135</v>
      </c>
      <c r="B39" s="63" t="s">
        <v>59</v>
      </c>
      <c r="C39" s="16">
        <v>0</v>
      </c>
      <c r="D39" s="16">
        <v>0</v>
      </c>
      <c r="E39" s="16">
        <v>0</v>
      </c>
      <c r="F39" s="16">
        <v>0</v>
      </c>
      <c r="G39" s="16">
        <v>0</v>
      </c>
      <c r="H39" s="16">
        <v>0</v>
      </c>
      <c r="I39" s="16">
        <v>0</v>
      </c>
      <c r="J39" s="16">
        <v>0</v>
      </c>
      <c r="K39" s="16">
        <v>0</v>
      </c>
      <c r="L39" s="16">
        <v>0</v>
      </c>
      <c r="M39" s="65">
        <v>0</v>
      </c>
      <c r="N39" s="68">
        <v>0</v>
      </c>
      <c r="O39" s="67">
        <v>0</v>
      </c>
    </row>
    <row r="40" spans="1:15" s="10" customFormat="1" x14ac:dyDescent="0.2">
      <c r="A40" s="62">
        <v>136</v>
      </c>
      <c r="B40" s="63" t="s">
        <v>60</v>
      </c>
      <c r="C40" s="16">
        <v>92806</v>
      </c>
      <c r="D40" s="16">
        <v>0</v>
      </c>
      <c r="E40" s="16">
        <v>0</v>
      </c>
      <c r="F40" s="16">
        <v>-92806</v>
      </c>
      <c r="G40" s="16">
        <v>0</v>
      </c>
      <c r="H40" s="16">
        <v>0</v>
      </c>
      <c r="I40" s="16">
        <v>0</v>
      </c>
      <c r="J40" s="16">
        <v>0</v>
      </c>
      <c r="K40" s="16">
        <v>0</v>
      </c>
      <c r="L40" s="16">
        <v>1523838</v>
      </c>
      <c r="M40" s="65">
        <v>0</v>
      </c>
      <c r="N40" s="68">
        <v>0</v>
      </c>
      <c r="O40" s="67">
        <v>0</v>
      </c>
    </row>
    <row r="41" spans="1:15" s="10" customFormat="1" x14ac:dyDescent="0.2">
      <c r="A41" s="62">
        <v>137</v>
      </c>
      <c r="B41" s="63" t="s">
        <v>61</v>
      </c>
      <c r="C41" s="16">
        <v>0</v>
      </c>
      <c r="D41" s="16">
        <v>0</v>
      </c>
      <c r="E41" s="16">
        <v>0</v>
      </c>
      <c r="F41" s="16">
        <v>0</v>
      </c>
      <c r="G41" s="16">
        <v>0</v>
      </c>
      <c r="H41" s="16">
        <v>0</v>
      </c>
      <c r="I41" s="16">
        <v>0</v>
      </c>
      <c r="J41" s="16">
        <v>0</v>
      </c>
      <c r="K41" s="16">
        <v>0</v>
      </c>
      <c r="L41" s="16">
        <v>0</v>
      </c>
      <c r="M41" s="65">
        <v>0</v>
      </c>
      <c r="N41" s="68">
        <v>0</v>
      </c>
      <c r="O41" s="67">
        <v>0</v>
      </c>
    </row>
    <row r="42" spans="1:15" s="10" customFormat="1" x14ac:dyDescent="0.2">
      <c r="A42" s="62">
        <v>138</v>
      </c>
      <c r="B42" s="63" t="s">
        <v>62</v>
      </c>
      <c r="C42" s="16">
        <v>0</v>
      </c>
      <c r="D42" s="16">
        <v>0</v>
      </c>
      <c r="E42" s="16">
        <v>0</v>
      </c>
      <c r="F42" s="16">
        <v>0</v>
      </c>
      <c r="G42" s="16">
        <v>0</v>
      </c>
      <c r="H42" s="16">
        <v>0</v>
      </c>
      <c r="I42" s="16">
        <v>0</v>
      </c>
      <c r="J42" s="16">
        <v>0</v>
      </c>
      <c r="K42" s="16">
        <v>0</v>
      </c>
      <c r="L42" s="16">
        <v>0</v>
      </c>
      <c r="M42" s="65">
        <v>0</v>
      </c>
      <c r="N42" s="68">
        <v>0</v>
      </c>
      <c r="O42" s="67">
        <v>0</v>
      </c>
    </row>
    <row r="43" spans="1:15" s="10" customFormat="1" x14ac:dyDescent="0.2">
      <c r="A43" s="62">
        <v>140</v>
      </c>
      <c r="B43" s="63" t="s">
        <v>63</v>
      </c>
      <c r="C43" s="16">
        <v>48766</v>
      </c>
      <c r="D43" s="16">
        <v>0</v>
      </c>
      <c r="E43" s="16">
        <v>0</v>
      </c>
      <c r="F43" s="16">
        <v>-48766</v>
      </c>
      <c r="G43" s="16">
        <v>0</v>
      </c>
      <c r="H43" s="16">
        <v>0</v>
      </c>
      <c r="I43" s="16">
        <v>0</v>
      </c>
      <c r="J43" s="16">
        <v>0</v>
      </c>
      <c r="K43" s="16">
        <v>0</v>
      </c>
      <c r="L43" s="16">
        <v>800715</v>
      </c>
      <c r="M43" s="65">
        <v>0</v>
      </c>
      <c r="N43" s="68">
        <v>0</v>
      </c>
      <c r="O43" s="67">
        <v>0</v>
      </c>
    </row>
    <row r="44" spans="1:15" s="10" customFormat="1" x14ac:dyDescent="0.2">
      <c r="A44" s="62">
        <v>141</v>
      </c>
      <c r="B44" s="63" t="s">
        <v>64</v>
      </c>
      <c r="C44" s="16">
        <v>179096</v>
      </c>
      <c r="D44" s="16">
        <v>0</v>
      </c>
      <c r="E44" s="16">
        <v>0</v>
      </c>
      <c r="F44" s="16">
        <v>-179096</v>
      </c>
      <c r="G44" s="16">
        <v>0</v>
      </c>
      <c r="H44" s="16">
        <v>0</v>
      </c>
      <c r="I44" s="16">
        <v>0</v>
      </c>
      <c r="J44" s="16">
        <v>0</v>
      </c>
      <c r="K44" s="16">
        <v>0</v>
      </c>
      <c r="L44" s="16">
        <v>2940670</v>
      </c>
      <c r="M44" s="65">
        <v>0</v>
      </c>
      <c r="N44" s="68">
        <v>0</v>
      </c>
      <c r="O44" s="67">
        <v>0</v>
      </c>
    </row>
    <row r="45" spans="1:15" s="10" customFormat="1" x14ac:dyDescent="0.2">
      <c r="A45" s="62">
        <v>142</v>
      </c>
      <c r="B45" s="63" t="s">
        <v>65</v>
      </c>
      <c r="C45" s="16">
        <v>0</v>
      </c>
      <c r="D45" s="16">
        <v>0</v>
      </c>
      <c r="E45" s="16">
        <v>0</v>
      </c>
      <c r="F45" s="16">
        <v>0</v>
      </c>
      <c r="G45" s="16">
        <v>0</v>
      </c>
      <c r="H45" s="16">
        <v>0</v>
      </c>
      <c r="I45" s="16">
        <v>0</v>
      </c>
      <c r="J45" s="16">
        <v>0</v>
      </c>
      <c r="K45" s="16">
        <v>0</v>
      </c>
      <c r="L45" s="16">
        <v>0</v>
      </c>
      <c r="M45" s="65">
        <v>0</v>
      </c>
      <c r="N45" s="68">
        <v>0</v>
      </c>
      <c r="O45" s="67">
        <v>0</v>
      </c>
    </row>
    <row r="46" spans="1:15" s="10" customFormat="1" x14ac:dyDescent="0.2">
      <c r="A46" s="62">
        <v>143</v>
      </c>
      <c r="B46" s="63" t="s">
        <v>66</v>
      </c>
      <c r="C46" s="16">
        <v>12193</v>
      </c>
      <c r="D46" s="16">
        <v>0</v>
      </c>
      <c r="E46" s="16">
        <v>0</v>
      </c>
      <c r="F46" s="16">
        <v>-12193</v>
      </c>
      <c r="G46" s="16">
        <v>0</v>
      </c>
      <c r="H46" s="16">
        <v>0</v>
      </c>
      <c r="I46" s="16">
        <v>0</v>
      </c>
      <c r="J46" s="16">
        <v>0</v>
      </c>
      <c r="K46" s="16">
        <v>0</v>
      </c>
      <c r="L46" s="16">
        <v>200203</v>
      </c>
      <c r="M46" s="65">
        <v>0</v>
      </c>
      <c r="N46" s="68">
        <v>0</v>
      </c>
      <c r="O46" s="67">
        <v>0</v>
      </c>
    </row>
    <row r="47" spans="1:15" s="10" customFormat="1" x14ac:dyDescent="0.2">
      <c r="A47" s="62">
        <v>146</v>
      </c>
      <c r="B47" s="63" t="s">
        <v>67</v>
      </c>
      <c r="C47" s="16">
        <v>28157</v>
      </c>
      <c r="D47" s="16">
        <v>0</v>
      </c>
      <c r="E47" s="16">
        <v>0</v>
      </c>
      <c r="F47" s="16">
        <v>-28157</v>
      </c>
      <c r="G47" s="16">
        <v>0</v>
      </c>
      <c r="H47" s="16">
        <v>0</v>
      </c>
      <c r="I47" s="16">
        <v>0</v>
      </c>
      <c r="J47" s="16">
        <v>0</v>
      </c>
      <c r="K47" s="16">
        <v>0</v>
      </c>
      <c r="L47" s="16">
        <v>462333</v>
      </c>
      <c r="M47" s="65">
        <v>0</v>
      </c>
      <c r="N47" s="68">
        <v>0</v>
      </c>
      <c r="O47" s="67">
        <v>0</v>
      </c>
    </row>
    <row r="48" spans="1:15" s="10" customFormat="1" x14ac:dyDescent="0.2">
      <c r="A48" s="62">
        <v>147</v>
      </c>
      <c r="B48" s="63" t="s">
        <v>68</v>
      </c>
      <c r="C48" s="16">
        <v>17039</v>
      </c>
      <c r="D48" s="16">
        <v>0</v>
      </c>
      <c r="E48" s="16">
        <v>0</v>
      </c>
      <c r="F48" s="16">
        <v>-17039</v>
      </c>
      <c r="G48" s="16">
        <v>0</v>
      </c>
      <c r="H48" s="16">
        <v>0</v>
      </c>
      <c r="I48" s="16">
        <v>0</v>
      </c>
      <c r="J48" s="16">
        <v>0</v>
      </c>
      <c r="K48" s="16">
        <v>0</v>
      </c>
      <c r="L48" s="16">
        <v>279768</v>
      </c>
      <c r="M48" s="65">
        <v>0</v>
      </c>
      <c r="N48" s="68">
        <v>0</v>
      </c>
      <c r="O48" s="67">
        <v>0</v>
      </c>
    </row>
    <row r="49" spans="1:15" s="10" customFormat="1" x14ac:dyDescent="0.2">
      <c r="A49" s="62">
        <v>148</v>
      </c>
      <c r="B49" s="63" t="s">
        <v>69</v>
      </c>
      <c r="C49" s="16">
        <v>3048</v>
      </c>
      <c r="D49" s="16">
        <v>0</v>
      </c>
      <c r="E49" s="16">
        <v>0</v>
      </c>
      <c r="F49" s="16">
        <v>-3048</v>
      </c>
      <c r="G49" s="16">
        <v>0</v>
      </c>
      <c r="H49" s="16">
        <v>0</v>
      </c>
      <c r="I49" s="16">
        <v>0</v>
      </c>
      <c r="J49" s="16">
        <v>0</v>
      </c>
      <c r="K49" s="16">
        <v>0</v>
      </c>
      <c r="L49" s="16">
        <v>50045</v>
      </c>
      <c r="M49" s="65">
        <v>0</v>
      </c>
      <c r="N49" s="68">
        <v>0</v>
      </c>
      <c r="O49" s="67">
        <v>0</v>
      </c>
    </row>
    <row r="50" spans="1:15" s="10" customFormat="1" x14ac:dyDescent="0.2">
      <c r="A50" s="62">
        <v>149</v>
      </c>
      <c r="B50" s="63" t="s">
        <v>70</v>
      </c>
      <c r="C50" s="16">
        <v>0</v>
      </c>
      <c r="D50" s="16">
        <v>0</v>
      </c>
      <c r="E50" s="16">
        <v>0</v>
      </c>
      <c r="F50" s="16">
        <v>0</v>
      </c>
      <c r="G50" s="16">
        <v>0</v>
      </c>
      <c r="H50" s="16">
        <v>0</v>
      </c>
      <c r="I50" s="16">
        <v>0</v>
      </c>
      <c r="J50" s="16">
        <v>0</v>
      </c>
      <c r="K50" s="16">
        <v>0</v>
      </c>
      <c r="L50" s="16">
        <v>0</v>
      </c>
      <c r="M50" s="65">
        <v>0</v>
      </c>
      <c r="N50" s="68">
        <v>0</v>
      </c>
      <c r="O50" s="67">
        <v>0</v>
      </c>
    </row>
    <row r="51" spans="1:15" s="10" customFormat="1" x14ac:dyDescent="0.2">
      <c r="A51" s="62">
        <v>150</v>
      </c>
      <c r="B51" s="63" t="s">
        <v>71</v>
      </c>
      <c r="C51" s="16">
        <v>0</v>
      </c>
      <c r="D51" s="16">
        <v>0</v>
      </c>
      <c r="E51" s="16">
        <v>0</v>
      </c>
      <c r="F51" s="16">
        <v>0</v>
      </c>
      <c r="G51" s="16">
        <v>0</v>
      </c>
      <c r="H51" s="16">
        <v>0</v>
      </c>
      <c r="I51" s="16">
        <v>0</v>
      </c>
      <c r="J51" s="16">
        <v>0</v>
      </c>
      <c r="K51" s="16">
        <v>0</v>
      </c>
      <c r="L51" s="16">
        <v>0</v>
      </c>
      <c r="M51" s="65">
        <v>0</v>
      </c>
      <c r="N51" s="68">
        <v>0</v>
      </c>
      <c r="O51" s="67">
        <v>0</v>
      </c>
    </row>
    <row r="52" spans="1:15" s="10" customFormat="1" x14ac:dyDescent="0.2">
      <c r="A52" s="62">
        <v>151</v>
      </c>
      <c r="B52" s="63" t="s">
        <v>72</v>
      </c>
      <c r="C52" s="16">
        <v>64553</v>
      </c>
      <c r="D52" s="16">
        <v>0</v>
      </c>
      <c r="E52" s="16">
        <v>0</v>
      </c>
      <c r="F52" s="16">
        <v>-64553</v>
      </c>
      <c r="G52" s="16">
        <v>0</v>
      </c>
      <c r="H52" s="16">
        <v>0</v>
      </c>
      <c r="I52" s="16">
        <v>0</v>
      </c>
      <c r="J52" s="16">
        <v>0</v>
      </c>
      <c r="K52" s="16">
        <v>0</v>
      </c>
      <c r="L52" s="16">
        <v>1059926</v>
      </c>
      <c r="M52" s="65">
        <v>0</v>
      </c>
      <c r="N52" s="68">
        <v>0</v>
      </c>
      <c r="O52" s="67">
        <v>0</v>
      </c>
    </row>
    <row r="53" spans="1:15" s="10" customFormat="1" x14ac:dyDescent="0.2">
      <c r="A53" s="62">
        <v>152</v>
      </c>
      <c r="B53" s="63" t="s">
        <v>73</v>
      </c>
      <c r="C53" s="16">
        <v>47517</v>
      </c>
      <c r="D53" s="16">
        <v>0</v>
      </c>
      <c r="E53" s="16">
        <v>0</v>
      </c>
      <c r="F53" s="16">
        <v>-47517</v>
      </c>
      <c r="G53" s="16">
        <v>0</v>
      </c>
      <c r="H53" s="16">
        <v>0</v>
      </c>
      <c r="I53" s="16">
        <v>0</v>
      </c>
      <c r="J53" s="16">
        <v>0</v>
      </c>
      <c r="K53" s="16">
        <v>0</v>
      </c>
      <c r="L53" s="16">
        <v>780201</v>
      </c>
      <c r="M53" s="65">
        <v>0</v>
      </c>
      <c r="N53" s="68">
        <v>0</v>
      </c>
      <c r="O53" s="67">
        <v>0</v>
      </c>
    </row>
    <row r="54" spans="1:15" s="10" customFormat="1" x14ac:dyDescent="0.2">
      <c r="A54" s="62">
        <v>154</v>
      </c>
      <c r="B54" s="63" t="s">
        <v>74</v>
      </c>
      <c r="C54" s="16">
        <v>791837</v>
      </c>
      <c r="D54" s="16">
        <v>0</v>
      </c>
      <c r="E54" s="16">
        <v>0</v>
      </c>
      <c r="F54" s="16">
        <v>-791837</v>
      </c>
      <c r="G54" s="16">
        <v>0</v>
      </c>
      <c r="H54" s="16">
        <v>0</v>
      </c>
      <c r="I54" s="16">
        <v>0</v>
      </c>
      <c r="J54" s="16">
        <v>0</v>
      </c>
      <c r="K54" s="16">
        <v>0</v>
      </c>
      <c r="L54" s="16">
        <v>13001578</v>
      </c>
      <c r="M54" s="65">
        <v>0</v>
      </c>
      <c r="N54" s="68">
        <v>0</v>
      </c>
      <c r="O54" s="67">
        <v>0</v>
      </c>
    </row>
    <row r="55" spans="1:15" s="10" customFormat="1" x14ac:dyDescent="0.2">
      <c r="A55" s="62">
        <v>156</v>
      </c>
      <c r="B55" s="63" t="s">
        <v>75</v>
      </c>
      <c r="C55" s="16">
        <v>1352459</v>
      </c>
      <c r="D55" s="16">
        <v>0</v>
      </c>
      <c r="E55" s="16">
        <v>0</v>
      </c>
      <c r="F55" s="16">
        <v>-1352459</v>
      </c>
      <c r="G55" s="16">
        <v>0</v>
      </c>
      <c r="H55" s="16">
        <v>0</v>
      </c>
      <c r="I55" s="16">
        <v>0</v>
      </c>
      <c r="J55" s="16">
        <v>0</v>
      </c>
      <c r="K55" s="16">
        <v>0</v>
      </c>
      <c r="L55" s="16">
        <v>22206730</v>
      </c>
      <c r="M55" s="65">
        <v>0</v>
      </c>
      <c r="N55" s="68">
        <v>0</v>
      </c>
      <c r="O55" s="67">
        <v>0</v>
      </c>
    </row>
    <row r="56" spans="1:15" s="10" customFormat="1" x14ac:dyDescent="0.2">
      <c r="A56" s="62">
        <v>157</v>
      </c>
      <c r="B56" s="63" t="s">
        <v>76</v>
      </c>
      <c r="C56" s="16">
        <v>6556</v>
      </c>
      <c r="D56" s="16">
        <v>0</v>
      </c>
      <c r="E56" s="16">
        <v>0</v>
      </c>
      <c r="F56" s="16">
        <v>-6556</v>
      </c>
      <c r="G56" s="16">
        <v>0</v>
      </c>
      <c r="H56" s="16">
        <v>0</v>
      </c>
      <c r="I56" s="16">
        <v>0</v>
      </c>
      <c r="J56" s="16">
        <v>0</v>
      </c>
      <c r="K56" s="16">
        <v>0</v>
      </c>
      <c r="L56" s="16">
        <v>107651</v>
      </c>
      <c r="M56" s="65">
        <v>0</v>
      </c>
      <c r="N56" s="68">
        <v>0</v>
      </c>
      <c r="O56" s="67">
        <v>0</v>
      </c>
    </row>
    <row r="57" spans="1:15" s="10" customFormat="1" x14ac:dyDescent="0.2">
      <c r="A57" s="62">
        <v>158</v>
      </c>
      <c r="B57" s="63" t="s">
        <v>423</v>
      </c>
      <c r="C57" s="16">
        <v>0</v>
      </c>
      <c r="D57" s="16">
        <v>0</v>
      </c>
      <c r="E57" s="16">
        <v>0</v>
      </c>
      <c r="F57" s="16">
        <v>0</v>
      </c>
      <c r="G57" s="16">
        <v>0</v>
      </c>
      <c r="H57" s="16">
        <v>0</v>
      </c>
      <c r="I57" s="16">
        <v>0</v>
      </c>
      <c r="J57" s="16">
        <v>0</v>
      </c>
      <c r="K57" s="16">
        <v>0</v>
      </c>
      <c r="L57" s="16">
        <v>0</v>
      </c>
      <c r="M57" s="65">
        <v>0</v>
      </c>
      <c r="N57" s="68">
        <v>0</v>
      </c>
      <c r="O57" s="67">
        <v>0</v>
      </c>
    </row>
    <row r="58" spans="1:15" s="10" customFormat="1" x14ac:dyDescent="0.2">
      <c r="A58" s="62">
        <v>160</v>
      </c>
      <c r="B58" s="63" t="s">
        <v>77</v>
      </c>
      <c r="C58" s="16">
        <v>4489</v>
      </c>
      <c r="D58" s="16">
        <v>0</v>
      </c>
      <c r="E58" s="16">
        <v>0</v>
      </c>
      <c r="F58" s="16">
        <v>-4489</v>
      </c>
      <c r="G58" s="16">
        <v>0</v>
      </c>
      <c r="H58" s="16">
        <v>0</v>
      </c>
      <c r="I58" s="16">
        <v>0</v>
      </c>
      <c r="J58" s="16">
        <v>0</v>
      </c>
      <c r="K58" s="16">
        <v>0</v>
      </c>
      <c r="L58" s="16">
        <v>73710</v>
      </c>
      <c r="M58" s="65">
        <v>0</v>
      </c>
      <c r="N58" s="68">
        <v>0</v>
      </c>
      <c r="O58" s="67">
        <v>0</v>
      </c>
    </row>
    <row r="59" spans="1:15" s="10" customFormat="1" x14ac:dyDescent="0.2">
      <c r="A59" s="62">
        <v>161</v>
      </c>
      <c r="B59" s="63" t="s">
        <v>78</v>
      </c>
      <c r="C59" s="16">
        <v>370246</v>
      </c>
      <c r="D59" s="16">
        <v>0</v>
      </c>
      <c r="E59" s="16">
        <v>0</v>
      </c>
      <c r="F59" s="16">
        <v>-370246</v>
      </c>
      <c r="G59" s="16">
        <v>0</v>
      </c>
      <c r="H59" s="16">
        <v>0</v>
      </c>
      <c r="I59" s="16">
        <v>0</v>
      </c>
      <c r="J59" s="16">
        <v>0</v>
      </c>
      <c r="K59" s="16">
        <v>0</v>
      </c>
      <c r="L59" s="16">
        <v>6079258</v>
      </c>
      <c r="M59" s="65">
        <v>0</v>
      </c>
      <c r="N59" s="68">
        <v>0</v>
      </c>
      <c r="O59" s="67">
        <v>0</v>
      </c>
    </row>
    <row r="60" spans="1:15" s="10" customFormat="1" x14ac:dyDescent="0.2">
      <c r="A60" s="62">
        <v>162</v>
      </c>
      <c r="B60" s="63" t="s">
        <v>79</v>
      </c>
      <c r="C60" s="16">
        <v>752</v>
      </c>
      <c r="D60" s="16">
        <v>0</v>
      </c>
      <c r="E60" s="16">
        <v>0</v>
      </c>
      <c r="F60" s="16">
        <v>-752</v>
      </c>
      <c r="G60" s="16">
        <v>0</v>
      </c>
      <c r="H60" s="16">
        <v>0</v>
      </c>
      <c r="I60" s="16">
        <v>0</v>
      </c>
      <c r="J60" s="16">
        <v>0</v>
      </c>
      <c r="K60" s="16">
        <v>0</v>
      </c>
      <c r="L60" s="16">
        <v>12340</v>
      </c>
      <c r="M60" s="65">
        <v>0</v>
      </c>
      <c r="N60" s="68">
        <v>0</v>
      </c>
      <c r="O60" s="67">
        <v>0</v>
      </c>
    </row>
    <row r="61" spans="1:15" s="10" customFormat="1" x14ac:dyDescent="0.2">
      <c r="A61" s="62">
        <v>163</v>
      </c>
      <c r="B61" s="63" t="s">
        <v>80</v>
      </c>
      <c r="C61" s="16">
        <v>0</v>
      </c>
      <c r="D61" s="16">
        <v>0</v>
      </c>
      <c r="E61" s="16">
        <v>0</v>
      </c>
      <c r="F61" s="16">
        <v>0</v>
      </c>
      <c r="G61" s="16">
        <v>0</v>
      </c>
      <c r="H61" s="16">
        <v>0</v>
      </c>
      <c r="I61" s="16">
        <v>0</v>
      </c>
      <c r="J61" s="16">
        <v>0</v>
      </c>
      <c r="K61" s="16">
        <v>0</v>
      </c>
      <c r="L61" s="16">
        <v>0</v>
      </c>
      <c r="M61" s="65">
        <v>0</v>
      </c>
      <c r="N61" s="68">
        <v>0</v>
      </c>
      <c r="O61" s="67">
        <v>0</v>
      </c>
    </row>
    <row r="62" spans="1:15" s="10" customFormat="1" x14ac:dyDescent="0.2">
      <c r="A62" s="62">
        <v>164</v>
      </c>
      <c r="B62" s="63" t="s">
        <v>81</v>
      </c>
      <c r="C62" s="16">
        <v>1941</v>
      </c>
      <c r="D62" s="16">
        <v>0</v>
      </c>
      <c r="E62" s="16">
        <v>0</v>
      </c>
      <c r="F62" s="16">
        <v>-1941</v>
      </c>
      <c r="G62" s="16">
        <v>0</v>
      </c>
      <c r="H62" s="16">
        <v>0</v>
      </c>
      <c r="I62" s="16">
        <v>0</v>
      </c>
      <c r="J62" s="16">
        <v>0</v>
      </c>
      <c r="K62" s="16">
        <v>0</v>
      </c>
      <c r="L62" s="16">
        <v>31873</v>
      </c>
      <c r="M62" s="65">
        <v>0</v>
      </c>
      <c r="N62" s="68">
        <v>0</v>
      </c>
      <c r="O62" s="67">
        <v>0</v>
      </c>
    </row>
    <row r="63" spans="1:15" s="10" customFormat="1" x14ac:dyDescent="0.2">
      <c r="A63" s="62">
        <v>165</v>
      </c>
      <c r="B63" s="63" t="s">
        <v>82</v>
      </c>
      <c r="C63" s="16">
        <v>41065</v>
      </c>
      <c r="D63" s="16">
        <v>0</v>
      </c>
      <c r="E63" s="16">
        <v>0</v>
      </c>
      <c r="F63" s="16">
        <v>-41065</v>
      </c>
      <c r="G63" s="16">
        <v>0</v>
      </c>
      <c r="H63" s="16">
        <v>0</v>
      </c>
      <c r="I63" s="16">
        <v>0</v>
      </c>
      <c r="J63" s="16">
        <v>0</v>
      </c>
      <c r="K63" s="16">
        <v>0</v>
      </c>
      <c r="L63" s="16">
        <v>674271</v>
      </c>
      <c r="M63" s="65">
        <v>0</v>
      </c>
      <c r="N63" s="68">
        <v>0</v>
      </c>
      <c r="O63" s="67">
        <v>0</v>
      </c>
    </row>
    <row r="64" spans="1:15" s="10" customFormat="1" x14ac:dyDescent="0.2">
      <c r="A64" s="62">
        <v>166</v>
      </c>
      <c r="B64" s="63" t="s">
        <v>83</v>
      </c>
      <c r="C64" s="16">
        <v>6839</v>
      </c>
      <c r="D64" s="16">
        <v>0</v>
      </c>
      <c r="E64" s="16">
        <v>0</v>
      </c>
      <c r="F64" s="16">
        <v>-6839</v>
      </c>
      <c r="G64" s="16">
        <v>0</v>
      </c>
      <c r="H64" s="16">
        <v>0</v>
      </c>
      <c r="I64" s="16">
        <v>0</v>
      </c>
      <c r="J64" s="16">
        <v>0</v>
      </c>
      <c r="K64" s="16">
        <v>0</v>
      </c>
      <c r="L64" s="16">
        <v>112299</v>
      </c>
      <c r="M64" s="65">
        <v>0</v>
      </c>
      <c r="N64" s="68">
        <v>0</v>
      </c>
      <c r="O64" s="67">
        <v>0</v>
      </c>
    </row>
    <row r="65" spans="1:15" s="10" customFormat="1" x14ac:dyDescent="0.2">
      <c r="A65" s="62">
        <v>169</v>
      </c>
      <c r="B65" s="63" t="s">
        <v>84</v>
      </c>
      <c r="C65" s="16">
        <v>0</v>
      </c>
      <c r="D65" s="16">
        <v>0</v>
      </c>
      <c r="E65" s="16">
        <v>0</v>
      </c>
      <c r="F65" s="16">
        <v>0</v>
      </c>
      <c r="G65" s="16">
        <v>0</v>
      </c>
      <c r="H65" s="16">
        <v>0</v>
      </c>
      <c r="I65" s="16">
        <v>0</v>
      </c>
      <c r="J65" s="16">
        <v>0</v>
      </c>
      <c r="K65" s="16">
        <v>0</v>
      </c>
      <c r="L65" s="16">
        <v>0</v>
      </c>
      <c r="M65" s="65">
        <v>0</v>
      </c>
      <c r="N65" s="68">
        <v>0</v>
      </c>
      <c r="O65" s="67">
        <v>0</v>
      </c>
    </row>
    <row r="66" spans="1:15" s="10" customFormat="1" x14ac:dyDescent="0.2">
      <c r="A66" s="62">
        <v>170</v>
      </c>
      <c r="B66" s="63" t="s">
        <v>85</v>
      </c>
      <c r="C66" s="16">
        <v>0</v>
      </c>
      <c r="D66" s="16">
        <v>0</v>
      </c>
      <c r="E66" s="16">
        <v>0</v>
      </c>
      <c r="F66" s="16">
        <v>0</v>
      </c>
      <c r="G66" s="16">
        <v>0</v>
      </c>
      <c r="H66" s="16">
        <v>0</v>
      </c>
      <c r="I66" s="16">
        <v>0</v>
      </c>
      <c r="J66" s="16">
        <v>0</v>
      </c>
      <c r="K66" s="16">
        <v>0</v>
      </c>
      <c r="L66" s="16">
        <v>0</v>
      </c>
      <c r="M66" s="65">
        <v>0</v>
      </c>
      <c r="N66" s="68">
        <v>0</v>
      </c>
      <c r="O66" s="67">
        <v>0</v>
      </c>
    </row>
    <row r="67" spans="1:15" s="10" customFormat="1" x14ac:dyDescent="0.2">
      <c r="A67" s="62">
        <v>171</v>
      </c>
      <c r="B67" s="63" t="s">
        <v>86</v>
      </c>
      <c r="C67" s="16">
        <v>308485</v>
      </c>
      <c r="D67" s="16">
        <v>0</v>
      </c>
      <c r="E67" s="16">
        <v>0</v>
      </c>
      <c r="F67" s="16">
        <v>-308485</v>
      </c>
      <c r="G67" s="16">
        <v>0</v>
      </c>
      <c r="H67" s="16">
        <v>0</v>
      </c>
      <c r="I67" s="16">
        <v>0</v>
      </c>
      <c r="J67" s="16">
        <v>0</v>
      </c>
      <c r="K67" s="16">
        <v>0</v>
      </c>
      <c r="L67" s="16">
        <v>5065175</v>
      </c>
      <c r="M67" s="65">
        <v>0</v>
      </c>
      <c r="N67" s="68">
        <v>0</v>
      </c>
      <c r="O67" s="67">
        <v>0</v>
      </c>
    </row>
    <row r="68" spans="1:15" s="10" customFormat="1" x14ac:dyDescent="0.2">
      <c r="A68" s="62">
        <v>172</v>
      </c>
      <c r="B68" s="63" t="s">
        <v>87</v>
      </c>
      <c r="C68" s="16">
        <v>131066</v>
      </c>
      <c r="D68" s="16">
        <v>0</v>
      </c>
      <c r="E68" s="16">
        <v>0</v>
      </c>
      <c r="F68" s="16">
        <v>-131066</v>
      </c>
      <c r="G68" s="16">
        <v>0</v>
      </c>
      <c r="H68" s="16">
        <v>0</v>
      </c>
      <c r="I68" s="16">
        <v>0</v>
      </c>
      <c r="J68" s="16">
        <v>0</v>
      </c>
      <c r="K68" s="16">
        <v>0</v>
      </c>
      <c r="L68" s="16">
        <v>2152045</v>
      </c>
      <c r="M68" s="65">
        <v>0</v>
      </c>
      <c r="N68" s="68">
        <v>0</v>
      </c>
      <c r="O68" s="67">
        <v>0</v>
      </c>
    </row>
    <row r="69" spans="1:15" s="10" customFormat="1" x14ac:dyDescent="0.2">
      <c r="A69" s="62">
        <v>173</v>
      </c>
      <c r="B69" s="63" t="s">
        <v>88</v>
      </c>
      <c r="C69" s="16">
        <v>0</v>
      </c>
      <c r="D69" s="16">
        <v>0</v>
      </c>
      <c r="E69" s="16">
        <v>0</v>
      </c>
      <c r="F69" s="16">
        <v>0</v>
      </c>
      <c r="G69" s="16">
        <v>0</v>
      </c>
      <c r="H69" s="16">
        <v>0</v>
      </c>
      <c r="I69" s="16">
        <v>0</v>
      </c>
      <c r="J69" s="16">
        <v>0</v>
      </c>
      <c r="K69" s="16">
        <v>0</v>
      </c>
      <c r="L69" s="16">
        <v>0</v>
      </c>
      <c r="M69" s="65">
        <v>0</v>
      </c>
      <c r="N69" s="68">
        <v>0</v>
      </c>
      <c r="O69" s="67">
        <v>0</v>
      </c>
    </row>
    <row r="70" spans="1:15" s="10" customFormat="1" x14ac:dyDescent="0.2">
      <c r="A70" s="62">
        <v>174</v>
      </c>
      <c r="B70" s="63" t="s">
        <v>89</v>
      </c>
      <c r="C70" s="16">
        <v>52198</v>
      </c>
      <c r="D70" s="16">
        <v>0</v>
      </c>
      <c r="E70" s="16">
        <v>0</v>
      </c>
      <c r="F70" s="16">
        <v>-52198</v>
      </c>
      <c r="G70" s="16">
        <v>0</v>
      </c>
      <c r="H70" s="16">
        <v>0</v>
      </c>
      <c r="I70" s="16">
        <v>0</v>
      </c>
      <c r="J70" s="16">
        <v>0</v>
      </c>
      <c r="K70" s="16">
        <v>0</v>
      </c>
      <c r="L70" s="16">
        <v>857063</v>
      </c>
      <c r="M70" s="65">
        <v>0</v>
      </c>
      <c r="N70" s="68">
        <v>0</v>
      </c>
      <c r="O70" s="67">
        <v>0</v>
      </c>
    </row>
    <row r="71" spans="1:15" s="10" customFormat="1" x14ac:dyDescent="0.2">
      <c r="A71" s="62">
        <v>175</v>
      </c>
      <c r="B71" s="63" t="s">
        <v>90</v>
      </c>
      <c r="C71" s="16">
        <v>0</v>
      </c>
      <c r="D71" s="16">
        <v>0</v>
      </c>
      <c r="E71" s="16">
        <v>0</v>
      </c>
      <c r="F71" s="16">
        <v>0</v>
      </c>
      <c r="G71" s="16">
        <v>0</v>
      </c>
      <c r="H71" s="16">
        <v>0</v>
      </c>
      <c r="I71" s="16">
        <v>0</v>
      </c>
      <c r="J71" s="16">
        <v>0</v>
      </c>
      <c r="K71" s="16">
        <v>0</v>
      </c>
      <c r="L71" s="16">
        <v>0</v>
      </c>
      <c r="M71" s="65">
        <v>0</v>
      </c>
      <c r="N71" s="68">
        <v>0</v>
      </c>
      <c r="O71" s="67">
        <v>0</v>
      </c>
    </row>
    <row r="72" spans="1:15" s="10" customFormat="1" x14ac:dyDescent="0.2">
      <c r="A72" s="62">
        <v>180</v>
      </c>
      <c r="B72" s="63" t="s">
        <v>91</v>
      </c>
      <c r="C72" s="16">
        <v>3961</v>
      </c>
      <c r="D72" s="16">
        <v>0</v>
      </c>
      <c r="E72" s="16">
        <v>0</v>
      </c>
      <c r="F72" s="16">
        <v>-3961</v>
      </c>
      <c r="G72" s="16">
        <v>0</v>
      </c>
      <c r="H72" s="16">
        <v>0</v>
      </c>
      <c r="I72" s="16">
        <v>0</v>
      </c>
      <c r="J72" s="16">
        <v>0</v>
      </c>
      <c r="K72" s="16">
        <v>0</v>
      </c>
      <c r="L72" s="16">
        <v>65045</v>
      </c>
      <c r="M72" s="65">
        <v>0</v>
      </c>
      <c r="N72" s="68">
        <v>0</v>
      </c>
      <c r="O72" s="67">
        <v>0</v>
      </c>
    </row>
    <row r="73" spans="1:15" s="10" customFormat="1" x14ac:dyDescent="0.2">
      <c r="A73" s="62">
        <v>181</v>
      </c>
      <c r="B73" s="63" t="s">
        <v>92</v>
      </c>
      <c r="C73" s="16">
        <v>59772</v>
      </c>
      <c r="D73" s="16">
        <v>0</v>
      </c>
      <c r="E73" s="16">
        <v>0</v>
      </c>
      <c r="F73" s="16">
        <v>-59772</v>
      </c>
      <c r="G73" s="16">
        <v>0</v>
      </c>
      <c r="H73" s="16">
        <v>0</v>
      </c>
      <c r="I73" s="16">
        <v>0</v>
      </c>
      <c r="J73" s="16">
        <v>0</v>
      </c>
      <c r="K73" s="16">
        <v>0</v>
      </c>
      <c r="L73" s="16">
        <v>981427</v>
      </c>
      <c r="M73" s="65">
        <v>0</v>
      </c>
      <c r="N73" s="68">
        <v>0</v>
      </c>
      <c r="O73" s="67">
        <v>0</v>
      </c>
    </row>
    <row r="74" spans="1:15" s="10" customFormat="1" x14ac:dyDescent="0.2">
      <c r="A74" s="62">
        <v>182</v>
      </c>
      <c r="B74" s="63" t="s">
        <v>93</v>
      </c>
      <c r="C74" s="16">
        <v>248054</v>
      </c>
      <c r="D74" s="16">
        <v>0</v>
      </c>
      <c r="E74" s="16">
        <v>0</v>
      </c>
      <c r="F74" s="16">
        <v>-248054</v>
      </c>
      <c r="G74" s="16">
        <v>0</v>
      </c>
      <c r="H74" s="16">
        <v>0</v>
      </c>
      <c r="I74" s="16">
        <v>0</v>
      </c>
      <c r="J74" s="16">
        <v>0</v>
      </c>
      <c r="K74" s="16">
        <v>0</v>
      </c>
      <c r="L74" s="16">
        <v>4072928</v>
      </c>
      <c r="M74" s="65">
        <v>0</v>
      </c>
      <c r="N74" s="68">
        <v>0</v>
      </c>
      <c r="O74" s="67">
        <v>0</v>
      </c>
    </row>
    <row r="75" spans="1:15" s="10" customFormat="1" x14ac:dyDescent="0.2">
      <c r="A75" s="62">
        <v>183</v>
      </c>
      <c r="B75" s="63" t="s">
        <v>94</v>
      </c>
      <c r="C75" s="16">
        <v>1768</v>
      </c>
      <c r="D75" s="16">
        <v>0</v>
      </c>
      <c r="E75" s="16">
        <v>0</v>
      </c>
      <c r="F75" s="16">
        <v>-1768</v>
      </c>
      <c r="G75" s="16">
        <v>0</v>
      </c>
      <c r="H75" s="16">
        <v>0</v>
      </c>
      <c r="I75" s="16">
        <v>0</v>
      </c>
      <c r="J75" s="16">
        <v>0</v>
      </c>
      <c r="K75" s="16">
        <v>0</v>
      </c>
      <c r="L75" s="16">
        <v>29025</v>
      </c>
      <c r="M75" s="65">
        <v>0</v>
      </c>
      <c r="N75" s="68">
        <v>0</v>
      </c>
      <c r="O75" s="67">
        <v>0</v>
      </c>
    </row>
    <row r="76" spans="1:15" s="10" customFormat="1" x14ac:dyDescent="0.2">
      <c r="A76" s="62">
        <v>184</v>
      </c>
      <c r="B76" s="63" t="s">
        <v>95</v>
      </c>
      <c r="C76" s="16">
        <v>606</v>
      </c>
      <c r="D76" s="16">
        <v>0</v>
      </c>
      <c r="E76" s="16">
        <v>0</v>
      </c>
      <c r="F76" s="16">
        <v>-606</v>
      </c>
      <c r="G76" s="16">
        <v>0</v>
      </c>
      <c r="H76" s="16">
        <v>0</v>
      </c>
      <c r="I76" s="16">
        <v>0</v>
      </c>
      <c r="J76" s="16">
        <v>0</v>
      </c>
      <c r="K76" s="16">
        <v>0</v>
      </c>
      <c r="L76" s="16">
        <v>9942</v>
      </c>
      <c r="M76" s="65">
        <v>0</v>
      </c>
      <c r="N76" s="68">
        <v>0</v>
      </c>
      <c r="O76" s="67">
        <v>0</v>
      </c>
    </row>
    <row r="77" spans="1:15" s="10" customFormat="1" x14ac:dyDescent="0.2">
      <c r="A77" s="62">
        <v>185</v>
      </c>
      <c r="B77" s="63" t="s">
        <v>96</v>
      </c>
      <c r="C77" s="16">
        <v>1253</v>
      </c>
      <c r="D77" s="16">
        <v>0</v>
      </c>
      <c r="E77" s="16">
        <v>0</v>
      </c>
      <c r="F77" s="16">
        <v>-1253</v>
      </c>
      <c r="G77" s="16">
        <v>0</v>
      </c>
      <c r="H77" s="16">
        <v>0</v>
      </c>
      <c r="I77" s="16">
        <v>0</v>
      </c>
      <c r="J77" s="16">
        <v>0</v>
      </c>
      <c r="K77" s="16">
        <v>0</v>
      </c>
      <c r="L77" s="16">
        <v>20574</v>
      </c>
      <c r="M77" s="65">
        <v>0</v>
      </c>
      <c r="N77" s="68">
        <v>0</v>
      </c>
      <c r="O77" s="67">
        <v>0</v>
      </c>
    </row>
    <row r="78" spans="1:15" s="10" customFormat="1" x14ac:dyDescent="0.2">
      <c r="A78" s="62">
        <v>186</v>
      </c>
      <c r="B78" s="63" t="s">
        <v>97</v>
      </c>
      <c r="C78" s="16">
        <v>1402</v>
      </c>
      <c r="D78" s="16">
        <v>0</v>
      </c>
      <c r="E78" s="16">
        <v>0</v>
      </c>
      <c r="F78" s="16">
        <v>-1402</v>
      </c>
      <c r="G78" s="16">
        <v>0</v>
      </c>
      <c r="H78" s="16">
        <v>0</v>
      </c>
      <c r="I78" s="16">
        <v>0</v>
      </c>
      <c r="J78" s="16">
        <v>0</v>
      </c>
      <c r="K78" s="16">
        <v>0</v>
      </c>
      <c r="L78" s="16">
        <v>23013</v>
      </c>
      <c r="M78" s="65">
        <v>0</v>
      </c>
      <c r="N78" s="68">
        <v>0</v>
      </c>
      <c r="O78" s="67">
        <v>0</v>
      </c>
    </row>
    <row r="79" spans="1:15" s="10" customFormat="1" x14ac:dyDescent="0.2">
      <c r="A79" s="62">
        <v>187</v>
      </c>
      <c r="B79" s="63" t="s">
        <v>98</v>
      </c>
      <c r="C79" s="16">
        <v>2828</v>
      </c>
      <c r="D79" s="16">
        <v>0</v>
      </c>
      <c r="E79" s="16">
        <v>0</v>
      </c>
      <c r="F79" s="16">
        <v>-2828</v>
      </c>
      <c r="G79" s="16">
        <v>0</v>
      </c>
      <c r="H79" s="16">
        <v>0</v>
      </c>
      <c r="I79" s="16">
        <v>0</v>
      </c>
      <c r="J79" s="16">
        <v>0</v>
      </c>
      <c r="K79" s="16">
        <v>0</v>
      </c>
      <c r="L79" s="16">
        <v>46429</v>
      </c>
      <c r="M79" s="65">
        <v>0</v>
      </c>
      <c r="N79" s="68">
        <v>0</v>
      </c>
      <c r="O79" s="67">
        <v>0</v>
      </c>
    </row>
    <row r="80" spans="1:15" s="10" customFormat="1" x14ac:dyDescent="0.2">
      <c r="A80" s="62">
        <v>188</v>
      </c>
      <c r="B80" s="63" t="s">
        <v>99</v>
      </c>
      <c r="C80" s="16">
        <v>1372</v>
      </c>
      <c r="D80" s="16">
        <v>0</v>
      </c>
      <c r="E80" s="16">
        <v>0</v>
      </c>
      <c r="F80" s="16">
        <v>-1372</v>
      </c>
      <c r="G80" s="16">
        <v>0</v>
      </c>
      <c r="H80" s="16">
        <v>0</v>
      </c>
      <c r="I80" s="16">
        <v>0</v>
      </c>
      <c r="J80" s="16">
        <v>0</v>
      </c>
      <c r="K80" s="16">
        <v>0</v>
      </c>
      <c r="L80" s="16">
        <v>22533</v>
      </c>
      <c r="M80" s="65">
        <v>0</v>
      </c>
      <c r="N80" s="68">
        <v>0</v>
      </c>
      <c r="O80" s="67">
        <v>0</v>
      </c>
    </row>
    <row r="81" spans="1:15" s="10" customFormat="1" x14ac:dyDescent="0.2">
      <c r="A81" s="62">
        <v>190</v>
      </c>
      <c r="B81" s="63" t="s">
        <v>100</v>
      </c>
      <c r="C81" s="16">
        <v>1325</v>
      </c>
      <c r="D81" s="16">
        <v>0</v>
      </c>
      <c r="E81" s="16">
        <v>0</v>
      </c>
      <c r="F81" s="16">
        <v>-1325</v>
      </c>
      <c r="G81" s="16">
        <v>0</v>
      </c>
      <c r="H81" s="16">
        <v>0</v>
      </c>
      <c r="I81" s="16">
        <v>0</v>
      </c>
      <c r="J81" s="16">
        <v>0</v>
      </c>
      <c r="K81" s="16">
        <v>0</v>
      </c>
      <c r="L81" s="16">
        <v>21750</v>
      </c>
      <c r="M81" s="65">
        <v>0</v>
      </c>
      <c r="N81" s="68">
        <v>0</v>
      </c>
      <c r="O81" s="67">
        <v>0</v>
      </c>
    </row>
    <row r="82" spans="1:15" s="10" customFormat="1" x14ac:dyDescent="0.2">
      <c r="A82" s="62">
        <v>191</v>
      </c>
      <c r="B82" s="63" t="s">
        <v>101</v>
      </c>
      <c r="C82" s="16">
        <v>129178</v>
      </c>
      <c r="D82" s="16">
        <v>0</v>
      </c>
      <c r="E82" s="16">
        <v>0</v>
      </c>
      <c r="F82" s="16">
        <v>-129178</v>
      </c>
      <c r="G82" s="16">
        <v>0</v>
      </c>
      <c r="H82" s="16">
        <v>0</v>
      </c>
      <c r="I82" s="16">
        <v>0</v>
      </c>
      <c r="J82" s="16">
        <v>0</v>
      </c>
      <c r="K82" s="16">
        <v>0</v>
      </c>
      <c r="L82" s="16">
        <v>2121048</v>
      </c>
      <c r="M82" s="65">
        <v>0</v>
      </c>
      <c r="N82" s="68">
        <v>0</v>
      </c>
      <c r="O82" s="67">
        <v>0</v>
      </c>
    </row>
    <row r="83" spans="1:15" s="10" customFormat="1" x14ac:dyDescent="0.2">
      <c r="A83" s="62">
        <v>192</v>
      </c>
      <c r="B83" s="63" t="s">
        <v>102</v>
      </c>
      <c r="C83" s="16">
        <v>3665</v>
      </c>
      <c r="D83" s="16">
        <v>0</v>
      </c>
      <c r="E83" s="16">
        <v>0</v>
      </c>
      <c r="F83" s="16">
        <v>-3665</v>
      </c>
      <c r="G83" s="16">
        <v>0</v>
      </c>
      <c r="H83" s="16">
        <v>0</v>
      </c>
      <c r="I83" s="16">
        <v>0</v>
      </c>
      <c r="J83" s="16">
        <v>0</v>
      </c>
      <c r="K83" s="16">
        <v>0</v>
      </c>
      <c r="L83" s="16">
        <v>60177</v>
      </c>
      <c r="M83" s="65">
        <v>0</v>
      </c>
      <c r="N83" s="68">
        <v>0</v>
      </c>
      <c r="O83" s="67">
        <v>0</v>
      </c>
    </row>
    <row r="84" spans="1:15" s="10" customFormat="1" x14ac:dyDescent="0.2">
      <c r="A84" s="62">
        <v>193</v>
      </c>
      <c r="B84" s="63" t="s">
        <v>103</v>
      </c>
      <c r="C84" s="16">
        <v>1099</v>
      </c>
      <c r="D84" s="16">
        <v>0</v>
      </c>
      <c r="E84" s="16">
        <v>0</v>
      </c>
      <c r="F84" s="16">
        <v>-1099</v>
      </c>
      <c r="G84" s="16">
        <v>0</v>
      </c>
      <c r="H84" s="16">
        <v>0</v>
      </c>
      <c r="I84" s="16">
        <v>0</v>
      </c>
      <c r="J84" s="16">
        <v>0</v>
      </c>
      <c r="K84" s="16">
        <v>0</v>
      </c>
      <c r="L84" s="16">
        <v>18052</v>
      </c>
      <c r="M84" s="65">
        <v>0</v>
      </c>
      <c r="N84" s="68">
        <v>0</v>
      </c>
      <c r="O84" s="67">
        <v>0</v>
      </c>
    </row>
    <row r="85" spans="1:15" s="10" customFormat="1" x14ac:dyDescent="0.2">
      <c r="A85" s="62">
        <v>194</v>
      </c>
      <c r="B85" s="63" t="s">
        <v>104</v>
      </c>
      <c r="C85" s="16">
        <v>268884</v>
      </c>
      <c r="D85" s="16">
        <v>0</v>
      </c>
      <c r="E85" s="16">
        <v>0</v>
      </c>
      <c r="F85" s="16">
        <v>-268884</v>
      </c>
      <c r="G85" s="16">
        <v>0</v>
      </c>
      <c r="H85" s="16">
        <v>0</v>
      </c>
      <c r="I85" s="16">
        <v>0</v>
      </c>
      <c r="J85" s="16">
        <v>0</v>
      </c>
      <c r="K85" s="16">
        <v>0</v>
      </c>
      <c r="L85" s="16">
        <v>4414945</v>
      </c>
      <c r="M85" s="65">
        <v>0</v>
      </c>
      <c r="N85" s="68">
        <v>0</v>
      </c>
      <c r="O85" s="67">
        <v>0</v>
      </c>
    </row>
    <row r="86" spans="1:15" s="10" customFormat="1" x14ac:dyDescent="0.2">
      <c r="A86" s="62">
        <v>197</v>
      </c>
      <c r="B86" s="63" t="s">
        <v>105</v>
      </c>
      <c r="C86" s="16">
        <v>0</v>
      </c>
      <c r="D86" s="16">
        <v>0</v>
      </c>
      <c r="E86" s="16">
        <v>0</v>
      </c>
      <c r="F86" s="16">
        <v>0</v>
      </c>
      <c r="G86" s="16">
        <v>0</v>
      </c>
      <c r="H86" s="16">
        <v>0</v>
      </c>
      <c r="I86" s="16">
        <v>0</v>
      </c>
      <c r="J86" s="16">
        <v>0</v>
      </c>
      <c r="K86" s="16">
        <v>0</v>
      </c>
      <c r="L86" s="16">
        <v>0</v>
      </c>
      <c r="M86" s="65">
        <v>0</v>
      </c>
      <c r="N86" s="68">
        <v>0</v>
      </c>
      <c r="O86" s="67">
        <v>0</v>
      </c>
    </row>
    <row r="87" spans="1:15" s="10" customFormat="1" x14ac:dyDescent="0.2">
      <c r="A87" s="62">
        <v>199</v>
      </c>
      <c r="B87" s="63" t="s">
        <v>106</v>
      </c>
      <c r="C87" s="16">
        <v>201700</v>
      </c>
      <c r="D87" s="16">
        <v>0</v>
      </c>
      <c r="E87" s="16">
        <v>0</v>
      </c>
      <c r="F87" s="16">
        <v>-201700</v>
      </c>
      <c r="G87" s="16">
        <v>0</v>
      </c>
      <c r="H87" s="16">
        <v>0</v>
      </c>
      <c r="I87" s="16">
        <v>0</v>
      </c>
      <c r="J87" s="16">
        <v>0</v>
      </c>
      <c r="K87" s="16">
        <v>0</v>
      </c>
      <c r="L87" s="16">
        <v>3311815</v>
      </c>
      <c r="M87" s="65">
        <v>0</v>
      </c>
      <c r="N87" s="68">
        <v>0</v>
      </c>
      <c r="O87" s="67">
        <v>0</v>
      </c>
    </row>
    <row r="88" spans="1:15" s="10" customFormat="1" x14ac:dyDescent="0.2">
      <c r="A88" s="62">
        <v>200</v>
      </c>
      <c r="B88" s="63" t="s">
        <v>107</v>
      </c>
      <c r="C88" s="16">
        <v>6096</v>
      </c>
      <c r="D88" s="16">
        <v>0</v>
      </c>
      <c r="E88" s="16">
        <v>0</v>
      </c>
      <c r="F88" s="16">
        <v>-6096</v>
      </c>
      <c r="G88" s="16">
        <v>0</v>
      </c>
      <c r="H88" s="16">
        <v>0</v>
      </c>
      <c r="I88" s="16">
        <v>0</v>
      </c>
      <c r="J88" s="16">
        <v>0</v>
      </c>
      <c r="K88" s="16">
        <v>0</v>
      </c>
      <c r="L88" s="16">
        <v>100095</v>
      </c>
      <c r="M88" s="65">
        <v>0</v>
      </c>
      <c r="N88" s="68">
        <v>0</v>
      </c>
      <c r="O88" s="67">
        <v>0</v>
      </c>
    </row>
    <row r="89" spans="1:15" s="10" customFormat="1" x14ac:dyDescent="0.2">
      <c r="A89" s="62">
        <v>201</v>
      </c>
      <c r="B89" s="63" t="s">
        <v>108</v>
      </c>
      <c r="C89" s="16">
        <v>130195</v>
      </c>
      <c r="D89" s="16">
        <v>0</v>
      </c>
      <c r="E89" s="16">
        <v>0</v>
      </c>
      <c r="F89" s="16">
        <v>-130195</v>
      </c>
      <c r="G89" s="16">
        <v>0</v>
      </c>
      <c r="H89" s="16">
        <v>0</v>
      </c>
      <c r="I89" s="16">
        <v>0</v>
      </c>
      <c r="J89" s="16">
        <v>0</v>
      </c>
      <c r="K89" s="16">
        <v>0</v>
      </c>
      <c r="L89" s="16">
        <v>2137740</v>
      </c>
      <c r="M89" s="65">
        <v>0</v>
      </c>
      <c r="N89" s="68">
        <v>0</v>
      </c>
      <c r="O89" s="67">
        <v>0</v>
      </c>
    </row>
    <row r="90" spans="1:15" s="10" customFormat="1" x14ac:dyDescent="0.2">
      <c r="A90" s="62">
        <v>202</v>
      </c>
      <c r="B90" s="63" t="s">
        <v>109</v>
      </c>
      <c r="C90" s="16">
        <v>45723</v>
      </c>
      <c r="D90" s="16">
        <v>0</v>
      </c>
      <c r="E90" s="16">
        <v>0</v>
      </c>
      <c r="F90" s="16">
        <v>-45723</v>
      </c>
      <c r="G90" s="16">
        <v>0</v>
      </c>
      <c r="H90" s="16">
        <v>0</v>
      </c>
      <c r="I90" s="16">
        <v>0</v>
      </c>
      <c r="J90" s="16">
        <v>0</v>
      </c>
      <c r="K90" s="16">
        <v>0</v>
      </c>
      <c r="L90" s="16">
        <v>750746</v>
      </c>
      <c r="M90" s="65">
        <v>0</v>
      </c>
      <c r="N90" s="68">
        <v>0</v>
      </c>
      <c r="O90" s="67">
        <v>0</v>
      </c>
    </row>
    <row r="91" spans="1:15" s="10" customFormat="1" x14ac:dyDescent="0.2">
      <c r="A91" s="62">
        <v>203</v>
      </c>
      <c r="B91" s="63" t="s">
        <v>110</v>
      </c>
      <c r="C91" s="16">
        <v>111582</v>
      </c>
      <c r="D91" s="16">
        <v>0</v>
      </c>
      <c r="E91" s="16">
        <v>0</v>
      </c>
      <c r="F91" s="16">
        <v>-111582</v>
      </c>
      <c r="G91" s="16">
        <v>0</v>
      </c>
      <c r="H91" s="16">
        <v>0</v>
      </c>
      <c r="I91" s="16">
        <v>0</v>
      </c>
      <c r="J91" s="16">
        <v>0</v>
      </c>
      <c r="K91" s="16">
        <v>0</v>
      </c>
      <c r="L91" s="16">
        <v>1832120</v>
      </c>
      <c r="M91" s="65">
        <v>0</v>
      </c>
      <c r="N91" s="68">
        <v>0</v>
      </c>
      <c r="O91" s="67">
        <v>0</v>
      </c>
    </row>
    <row r="92" spans="1:15" s="10" customFormat="1" x14ac:dyDescent="0.2">
      <c r="A92" s="62">
        <v>204</v>
      </c>
      <c r="B92" s="63" t="s">
        <v>111</v>
      </c>
      <c r="C92" s="16">
        <v>942288</v>
      </c>
      <c r="D92" s="16">
        <v>0</v>
      </c>
      <c r="E92" s="16">
        <v>0</v>
      </c>
      <c r="F92" s="16">
        <v>-942288</v>
      </c>
      <c r="G92" s="16">
        <v>0</v>
      </c>
      <c r="H92" s="16">
        <v>0</v>
      </c>
      <c r="I92" s="16">
        <v>0</v>
      </c>
      <c r="J92" s="16">
        <v>0</v>
      </c>
      <c r="K92" s="16">
        <v>0</v>
      </c>
      <c r="L92" s="16">
        <v>15471916</v>
      </c>
      <c r="M92" s="65">
        <v>0</v>
      </c>
      <c r="N92" s="68">
        <v>0</v>
      </c>
      <c r="O92" s="67">
        <v>0</v>
      </c>
    </row>
    <row r="93" spans="1:15" s="10" customFormat="1" x14ac:dyDescent="0.2">
      <c r="A93" s="62">
        <v>206</v>
      </c>
      <c r="B93" s="63" t="s">
        <v>112</v>
      </c>
      <c r="C93" s="16">
        <v>161699</v>
      </c>
      <c r="D93" s="16">
        <v>0</v>
      </c>
      <c r="E93" s="16">
        <v>0</v>
      </c>
      <c r="F93" s="16">
        <v>-161699</v>
      </c>
      <c r="G93" s="16">
        <v>0</v>
      </c>
      <c r="H93" s="16">
        <v>0</v>
      </c>
      <c r="I93" s="16">
        <v>0</v>
      </c>
      <c r="J93" s="16">
        <v>0</v>
      </c>
      <c r="K93" s="16">
        <v>0</v>
      </c>
      <c r="L93" s="16">
        <v>2655024</v>
      </c>
      <c r="M93" s="65">
        <v>0</v>
      </c>
      <c r="N93" s="68">
        <v>0</v>
      </c>
      <c r="O93" s="67">
        <v>0</v>
      </c>
    </row>
    <row r="94" spans="1:15" s="10" customFormat="1" x14ac:dyDescent="0.2">
      <c r="A94" s="62">
        <v>207</v>
      </c>
      <c r="B94" s="63" t="s">
        <v>113</v>
      </c>
      <c r="C94" s="16">
        <v>0</v>
      </c>
      <c r="D94" s="16">
        <v>0</v>
      </c>
      <c r="E94" s="16">
        <v>0</v>
      </c>
      <c r="F94" s="16">
        <v>0</v>
      </c>
      <c r="G94" s="16">
        <v>0</v>
      </c>
      <c r="H94" s="16">
        <v>0</v>
      </c>
      <c r="I94" s="16">
        <v>0</v>
      </c>
      <c r="J94" s="16">
        <v>0</v>
      </c>
      <c r="K94" s="16">
        <v>0</v>
      </c>
      <c r="L94" s="16">
        <v>0</v>
      </c>
      <c r="M94" s="65">
        <v>0</v>
      </c>
      <c r="N94" s="68">
        <v>0</v>
      </c>
      <c r="O94" s="67">
        <v>0</v>
      </c>
    </row>
    <row r="95" spans="1:15" s="10" customFormat="1" x14ac:dyDescent="0.2">
      <c r="A95" s="62">
        <v>208</v>
      </c>
      <c r="B95" s="63" t="s">
        <v>114</v>
      </c>
      <c r="C95" s="16">
        <v>3216026</v>
      </c>
      <c r="D95" s="16">
        <v>0</v>
      </c>
      <c r="E95" s="16">
        <v>0</v>
      </c>
      <c r="F95" s="16">
        <v>-3216026</v>
      </c>
      <c r="G95" s="16">
        <v>0</v>
      </c>
      <c r="H95" s="16">
        <v>0</v>
      </c>
      <c r="I95" s="16">
        <v>0</v>
      </c>
      <c r="J95" s="16">
        <v>0</v>
      </c>
      <c r="K95" s="16">
        <v>0</v>
      </c>
      <c r="L95" s="16">
        <v>52805588</v>
      </c>
      <c r="M95" s="65">
        <v>0</v>
      </c>
      <c r="N95" s="68">
        <v>0</v>
      </c>
      <c r="O95" s="67">
        <v>0</v>
      </c>
    </row>
    <row r="96" spans="1:15" s="10" customFormat="1" x14ac:dyDescent="0.2">
      <c r="A96" s="62">
        <v>209</v>
      </c>
      <c r="B96" s="63" t="s">
        <v>115</v>
      </c>
      <c r="C96" s="16">
        <v>0</v>
      </c>
      <c r="D96" s="16">
        <v>0</v>
      </c>
      <c r="E96" s="16">
        <v>0</v>
      </c>
      <c r="F96" s="16">
        <v>0</v>
      </c>
      <c r="G96" s="16">
        <v>0</v>
      </c>
      <c r="H96" s="16">
        <v>0</v>
      </c>
      <c r="I96" s="16">
        <v>0</v>
      </c>
      <c r="J96" s="16">
        <v>0</v>
      </c>
      <c r="K96" s="16">
        <v>0</v>
      </c>
      <c r="L96" s="16">
        <v>0</v>
      </c>
      <c r="M96" s="65">
        <v>0</v>
      </c>
      <c r="N96" s="68">
        <v>0</v>
      </c>
      <c r="O96" s="67">
        <v>0</v>
      </c>
    </row>
    <row r="97" spans="1:15" s="10" customFormat="1" x14ac:dyDescent="0.2">
      <c r="A97" s="62">
        <v>211</v>
      </c>
      <c r="B97" s="63" t="s">
        <v>116</v>
      </c>
      <c r="C97" s="16">
        <v>270563</v>
      </c>
      <c r="D97" s="16">
        <v>0</v>
      </c>
      <c r="E97" s="16">
        <v>0</v>
      </c>
      <c r="F97" s="16">
        <v>-270563</v>
      </c>
      <c r="G97" s="16">
        <v>0</v>
      </c>
      <c r="H97" s="16">
        <v>0</v>
      </c>
      <c r="I97" s="16">
        <v>0</v>
      </c>
      <c r="J97" s="16">
        <v>0</v>
      </c>
      <c r="K97" s="16">
        <v>0</v>
      </c>
      <c r="L97" s="16">
        <v>4442517</v>
      </c>
      <c r="M97" s="65">
        <v>0</v>
      </c>
      <c r="N97" s="68">
        <v>0</v>
      </c>
      <c r="O97" s="67">
        <v>0</v>
      </c>
    </row>
    <row r="98" spans="1:15" s="10" customFormat="1" x14ac:dyDescent="0.2">
      <c r="A98" s="62">
        <v>212</v>
      </c>
      <c r="B98" s="63" t="s">
        <v>117</v>
      </c>
      <c r="C98" s="16">
        <v>279306</v>
      </c>
      <c r="D98" s="16">
        <v>0</v>
      </c>
      <c r="E98" s="16">
        <v>0</v>
      </c>
      <c r="F98" s="16">
        <v>-279306</v>
      </c>
      <c r="G98" s="16">
        <v>0</v>
      </c>
      <c r="H98" s="16">
        <v>0</v>
      </c>
      <c r="I98" s="16">
        <v>0</v>
      </c>
      <c r="J98" s="16">
        <v>0</v>
      </c>
      <c r="K98" s="16">
        <v>0</v>
      </c>
      <c r="L98" s="16">
        <v>4586069</v>
      </c>
      <c r="M98" s="65">
        <v>0</v>
      </c>
      <c r="N98" s="68">
        <v>0</v>
      </c>
      <c r="O98" s="67">
        <v>0</v>
      </c>
    </row>
    <row r="99" spans="1:15" s="10" customFormat="1" x14ac:dyDescent="0.2">
      <c r="A99" s="62">
        <v>213</v>
      </c>
      <c r="B99" s="63" t="s">
        <v>118</v>
      </c>
      <c r="C99" s="16">
        <v>354730</v>
      </c>
      <c r="D99" s="16">
        <v>0</v>
      </c>
      <c r="E99" s="16">
        <v>0</v>
      </c>
      <c r="F99" s="16">
        <v>-354730</v>
      </c>
      <c r="G99" s="16">
        <v>0</v>
      </c>
      <c r="H99" s="16">
        <v>0</v>
      </c>
      <c r="I99" s="16">
        <v>0</v>
      </c>
      <c r="J99" s="16">
        <v>0</v>
      </c>
      <c r="K99" s="16">
        <v>0</v>
      </c>
      <c r="L99" s="16">
        <v>5824499</v>
      </c>
      <c r="M99" s="65">
        <v>0</v>
      </c>
      <c r="N99" s="68">
        <v>0</v>
      </c>
      <c r="O99" s="67">
        <v>0</v>
      </c>
    </row>
    <row r="100" spans="1:15" s="10" customFormat="1" x14ac:dyDescent="0.2">
      <c r="A100" s="62">
        <v>214</v>
      </c>
      <c r="B100" s="63" t="s">
        <v>119</v>
      </c>
      <c r="C100" s="16">
        <v>365558</v>
      </c>
      <c r="D100" s="16">
        <v>0</v>
      </c>
      <c r="E100" s="16">
        <v>0</v>
      </c>
      <c r="F100" s="16">
        <v>-365558</v>
      </c>
      <c r="G100" s="16">
        <v>0</v>
      </c>
      <c r="H100" s="16">
        <v>0</v>
      </c>
      <c r="I100" s="16">
        <v>0</v>
      </c>
      <c r="J100" s="16">
        <v>0</v>
      </c>
      <c r="K100" s="16">
        <v>0</v>
      </c>
      <c r="L100" s="16">
        <v>6002288</v>
      </c>
      <c r="M100" s="65">
        <v>0</v>
      </c>
      <c r="N100" s="68">
        <v>0</v>
      </c>
      <c r="O100" s="67">
        <v>0</v>
      </c>
    </row>
    <row r="101" spans="1:15" s="10" customFormat="1" x14ac:dyDescent="0.2">
      <c r="A101" s="62">
        <v>215</v>
      </c>
      <c r="B101" s="63" t="s">
        <v>120</v>
      </c>
      <c r="C101" s="16">
        <v>311872</v>
      </c>
      <c r="D101" s="16">
        <v>0</v>
      </c>
      <c r="E101" s="16">
        <v>0</v>
      </c>
      <c r="F101" s="16">
        <v>-311872</v>
      </c>
      <c r="G101" s="16">
        <v>0</v>
      </c>
      <c r="H101" s="16">
        <v>0</v>
      </c>
      <c r="I101" s="16">
        <v>0</v>
      </c>
      <c r="J101" s="16">
        <v>0</v>
      </c>
      <c r="K101" s="16">
        <v>0</v>
      </c>
      <c r="L101" s="16">
        <v>5120781</v>
      </c>
      <c r="M101" s="65">
        <v>0</v>
      </c>
      <c r="N101" s="68">
        <v>0</v>
      </c>
      <c r="O101" s="67">
        <v>0</v>
      </c>
    </row>
    <row r="102" spans="1:15" s="10" customFormat="1" x14ac:dyDescent="0.2">
      <c r="A102" s="62">
        <v>216</v>
      </c>
      <c r="B102" s="63" t="s">
        <v>121</v>
      </c>
      <c r="C102" s="16">
        <v>1477510</v>
      </c>
      <c r="D102" s="16">
        <v>0</v>
      </c>
      <c r="E102" s="16">
        <v>0</v>
      </c>
      <c r="F102" s="16">
        <v>-1477510</v>
      </c>
      <c r="G102" s="16">
        <v>0</v>
      </c>
      <c r="H102" s="16">
        <v>0</v>
      </c>
      <c r="I102" s="16">
        <v>0</v>
      </c>
      <c r="J102" s="16">
        <v>0</v>
      </c>
      <c r="K102" s="16">
        <v>0</v>
      </c>
      <c r="L102" s="16">
        <v>24260004</v>
      </c>
      <c r="M102" s="65">
        <v>0</v>
      </c>
      <c r="N102" s="68">
        <v>0</v>
      </c>
      <c r="O102" s="67">
        <v>0</v>
      </c>
    </row>
    <row r="103" spans="1:15" s="10" customFormat="1" x14ac:dyDescent="0.2">
      <c r="A103" s="62">
        <v>217</v>
      </c>
      <c r="B103" s="63" t="s">
        <v>122</v>
      </c>
      <c r="C103" s="16">
        <v>583379</v>
      </c>
      <c r="D103" s="16">
        <v>0</v>
      </c>
      <c r="E103" s="16">
        <v>0</v>
      </c>
      <c r="F103" s="16">
        <v>-583379</v>
      </c>
      <c r="G103" s="16">
        <v>0</v>
      </c>
      <c r="H103" s="16">
        <v>0</v>
      </c>
      <c r="I103" s="16">
        <v>0</v>
      </c>
      <c r="J103" s="16">
        <v>0</v>
      </c>
      <c r="K103" s="16">
        <v>0</v>
      </c>
      <c r="L103" s="16">
        <v>9578793</v>
      </c>
      <c r="M103" s="65">
        <v>0</v>
      </c>
      <c r="N103" s="68">
        <v>0</v>
      </c>
      <c r="O103" s="67">
        <v>0</v>
      </c>
    </row>
    <row r="104" spans="1:15" s="10" customFormat="1" x14ac:dyDescent="0.2">
      <c r="A104" s="62">
        <v>218</v>
      </c>
      <c r="B104" s="63" t="s">
        <v>123</v>
      </c>
      <c r="C104" s="16">
        <v>63908</v>
      </c>
      <c r="D104" s="16">
        <v>0</v>
      </c>
      <c r="E104" s="16">
        <v>0</v>
      </c>
      <c r="F104" s="16">
        <v>-63908</v>
      </c>
      <c r="G104" s="16">
        <v>0</v>
      </c>
      <c r="H104" s="16">
        <v>0</v>
      </c>
      <c r="I104" s="16">
        <v>0</v>
      </c>
      <c r="J104" s="16">
        <v>0</v>
      </c>
      <c r="K104" s="16">
        <v>0</v>
      </c>
      <c r="L104" s="16">
        <v>1049337</v>
      </c>
      <c r="M104" s="65">
        <v>0</v>
      </c>
      <c r="N104" s="68">
        <v>0</v>
      </c>
      <c r="O104" s="67">
        <v>0</v>
      </c>
    </row>
    <row r="105" spans="1:15" s="10" customFormat="1" x14ac:dyDescent="0.2">
      <c r="A105" s="62">
        <v>219</v>
      </c>
      <c r="B105" s="63" t="s">
        <v>124</v>
      </c>
      <c r="C105" s="16">
        <v>0</v>
      </c>
      <c r="D105" s="16">
        <v>0</v>
      </c>
      <c r="E105" s="16">
        <v>0</v>
      </c>
      <c r="F105" s="16">
        <v>0</v>
      </c>
      <c r="G105" s="16">
        <v>0</v>
      </c>
      <c r="H105" s="16">
        <v>0</v>
      </c>
      <c r="I105" s="16">
        <v>0</v>
      </c>
      <c r="J105" s="16">
        <v>0</v>
      </c>
      <c r="K105" s="16">
        <v>0</v>
      </c>
      <c r="L105" s="16">
        <v>0</v>
      </c>
      <c r="M105" s="65">
        <v>0</v>
      </c>
      <c r="N105" s="68">
        <v>0</v>
      </c>
      <c r="O105" s="67">
        <v>0</v>
      </c>
    </row>
    <row r="106" spans="1:15" s="10" customFormat="1" x14ac:dyDescent="0.2">
      <c r="A106" s="62">
        <v>220</v>
      </c>
      <c r="B106" s="63" t="s">
        <v>125</v>
      </c>
      <c r="C106" s="16">
        <v>0</v>
      </c>
      <c r="D106" s="16">
        <v>0</v>
      </c>
      <c r="E106" s="16">
        <v>0</v>
      </c>
      <c r="F106" s="16">
        <v>0</v>
      </c>
      <c r="G106" s="16">
        <v>0</v>
      </c>
      <c r="H106" s="16">
        <v>0</v>
      </c>
      <c r="I106" s="16">
        <v>0</v>
      </c>
      <c r="J106" s="16">
        <v>0</v>
      </c>
      <c r="K106" s="16">
        <v>0</v>
      </c>
      <c r="L106" s="16">
        <v>0</v>
      </c>
      <c r="M106" s="65">
        <v>0</v>
      </c>
      <c r="N106" s="68">
        <v>0</v>
      </c>
      <c r="O106" s="67">
        <v>0</v>
      </c>
    </row>
    <row r="107" spans="1:15" s="10" customFormat="1" x14ac:dyDescent="0.2">
      <c r="A107" s="62">
        <v>221</v>
      </c>
      <c r="B107" s="63" t="s">
        <v>126</v>
      </c>
      <c r="C107" s="16">
        <v>1042819</v>
      </c>
      <c r="D107" s="16">
        <v>0</v>
      </c>
      <c r="E107" s="16">
        <v>0</v>
      </c>
      <c r="F107" s="16">
        <v>-1042819</v>
      </c>
      <c r="G107" s="16">
        <v>0</v>
      </c>
      <c r="H107" s="16">
        <v>0</v>
      </c>
      <c r="I107" s="16">
        <v>0</v>
      </c>
      <c r="J107" s="16">
        <v>0</v>
      </c>
      <c r="K107" s="16">
        <v>0</v>
      </c>
      <c r="L107" s="16">
        <v>17122587</v>
      </c>
      <c r="M107" s="65">
        <v>0</v>
      </c>
      <c r="N107" s="68">
        <v>0</v>
      </c>
      <c r="O107" s="67">
        <v>0</v>
      </c>
    </row>
    <row r="108" spans="1:15" s="10" customFormat="1" x14ac:dyDescent="0.2">
      <c r="A108" s="62">
        <v>222</v>
      </c>
      <c r="B108" s="63" t="s">
        <v>127</v>
      </c>
      <c r="C108" s="16">
        <v>80013</v>
      </c>
      <c r="D108" s="16">
        <v>0</v>
      </c>
      <c r="E108" s="16">
        <v>0</v>
      </c>
      <c r="F108" s="16">
        <v>-80013</v>
      </c>
      <c r="G108" s="16">
        <v>0</v>
      </c>
      <c r="H108" s="16">
        <v>0</v>
      </c>
      <c r="I108" s="16">
        <v>0</v>
      </c>
      <c r="J108" s="16">
        <v>0</v>
      </c>
      <c r="K108" s="16">
        <v>0</v>
      </c>
      <c r="L108" s="16">
        <v>1313778</v>
      </c>
      <c r="M108" s="65">
        <v>0</v>
      </c>
      <c r="N108" s="68">
        <v>0</v>
      </c>
      <c r="O108" s="67">
        <v>0</v>
      </c>
    </row>
    <row r="109" spans="1:15" s="10" customFormat="1" x14ac:dyDescent="0.2">
      <c r="A109" s="62">
        <v>223</v>
      </c>
      <c r="B109" s="63" t="s">
        <v>128</v>
      </c>
      <c r="C109" s="16">
        <v>93737</v>
      </c>
      <c r="D109" s="16">
        <v>0</v>
      </c>
      <c r="E109" s="16">
        <v>0</v>
      </c>
      <c r="F109" s="16">
        <v>-93737</v>
      </c>
      <c r="G109" s="16">
        <v>0</v>
      </c>
      <c r="H109" s="16">
        <v>0</v>
      </c>
      <c r="I109" s="16">
        <v>0</v>
      </c>
      <c r="J109" s="16">
        <v>0</v>
      </c>
      <c r="K109" s="16">
        <v>0</v>
      </c>
      <c r="L109" s="16">
        <v>1539121</v>
      </c>
      <c r="M109" s="65">
        <v>0</v>
      </c>
      <c r="N109" s="68">
        <v>0</v>
      </c>
      <c r="O109" s="67">
        <v>0</v>
      </c>
    </row>
    <row r="110" spans="1:15" s="10" customFormat="1" x14ac:dyDescent="0.2">
      <c r="A110" s="62">
        <v>226</v>
      </c>
      <c r="B110" s="63" t="s">
        <v>129</v>
      </c>
      <c r="C110" s="16">
        <v>5207</v>
      </c>
      <c r="D110" s="16">
        <v>0</v>
      </c>
      <c r="E110" s="16">
        <v>0</v>
      </c>
      <c r="F110" s="16">
        <v>-5207</v>
      </c>
      <c r="G110" s="16">
        <v>0</v>
      </c>
      <c r="H110" s="16">
        <v>0</v>
      </c>
      <c r="I110" s="16">
        <v>0</v>
      </c>
      <c r="J110" s="16">
        <v>0</v>
      </c>
      <c r="K110" s="16">
        <v>0</v>
      </c>
      <c r="L110" s="16">
        <v>85498</v>
      </c>
      <c r="M110" s="65">
        <v>0</v>
      </c>
      <c r="N110" s="68">
        <v>0</v>
      </c>
      <c r="O110" s="67">
        <v>0</v>
      </c>
    </row>
    <row r="111" spans="1:15" s="10" customFormat="1" x14ac:dyDescent="0.2">
      <c r="A111" s="62">
        <v>229</v>
      </c>
      <c r="B111" s="63" t="s">
        <v>130</v>
      </c>
      <c r="C111" s="16">
        <v>390271</v>
      </c>
      <c r="D111" s="16">
        <v>0</v>
      </c>
      <c r="E111" s="16">
        <v>0</v>
      </c>
      <c r="F111" s="16">
        <v>-390271</v>
      </c>
      <c r="G111" s="16">
        <v>0</v>
      </c>
      <c r="H111" s="16">
        <v>0</v>
      </c>
      <c r="I111" s="16">
        <v>0</v>
      </c>
      <c r="J111" s="16">
        <v>0</v>
      </c>
      <c r="K111" s="16">
        <v>0</v>
      </c>
      <c r="L111" s="16">
        <v>6408057</v>
      </c>
      <c r="M111" s="65">
        <v>0</v>
      </c>
      <c r="N111" s="68">
        <v>0</v>
      </c>
      <c r="O111" s="67">
        <v>0</v>
      </c>
    </row>
    <row r="112" spans="1:15" s="10" customFormat="1" x14ac:dyDescent="0.2">
      <c r="A112" s="62">
        <v>230</v>
      </c>
      <c r="B112" s="63" t="s">
        <v>131</v>
      </c>
      <c r="C112" s="16">
        <v>0</v>
      </c>
      <c r="D112" s="16">
        <v>0</v>
      </c>
      <c r="E112" s="16">
        <v>0</v>
      </c>
      <c r="F112" s="16">
        <v>0</v>
      </c>
      <c r="G112" s="16">
        <v>0</v>
      </c>
      <c r="H112" s="16">
        <v>0</v>
      </c>
      <c r="I112" s="16">
        <v>0</v>
      </c>
      <c r="J112" s="16">
        <v>0</v>
      </c>
      <c r="K112" s="16">
        <v>0</v>
      </c>
      <c r="L112" s="16">
        <v>0</v>
      </c>
      <c r="M112" s="65">
        <v>0</v>
      </c>
      <c r="N112" s="68">
        <v>0</v>
      </c>
      <c r="O112" s="67">
        <v>0</v>
      </c>
    </row>
    <row r="113" spans="1:15" s="10" customFormat="1" x14ac:dyDescent="0.2">
      <c r="A113" s="62">
        <v>231</v>
      </c>
      <c r="B113" s="63" t="s">
        <v>132</v>
      </c>
      <c r="C113" s="16">
        <v>0</v>
      </c>
      <c r="D113" s="16">
        <v>0</v>
      </c>
      <c r="E113" s="16">
        <v>0</v>
      </c>
      <c r="F113" s="16">
        <v>0</v>
      </c>
      <c r="G113" s="16">
        <v>0</v>
      </c>
      <c r="H113" s="16">
        <v>0</v>
      </c>
      <c r="I113" s="16">
        <v>0</v>
      </c>
      <c r="J113" s="16">
        <v>0</v>
      </c>
      <c r="K113" s="16">
        <v>0</v>
      </c>
      <c r="L113" s="16">
        <v>0</v>
      </c>
      <c r="M113" s="65">
        <v>0</v>
      </c>
      <c r="N113" s="68">
        <v>0</v>
      </c>
      <c r="O113" s="67">
        <v>0</v>
      </c>
    </row>
    <row r="114" spans="1:15" s="10" customFormat="1" x14ac:dyDescent="0.2">
      <c r="A114" s="62">
        <v>232</v>
      </c>
      <c r="B114" s="63" t="s">
        <v>133</v>
      </c>
      <c r="C114" s="16">
        <v>0</v>
      </c>
      <c r="D114" s="16">
        <v>0</v>
      </c>
      <c r="E114" s="16">
        <v>0</v>
      </c>
      <c r="F114" s="16">
        <v>0</v>
      </c>
      <c r="G114" s="16">
        <v>0</v>
      </c>
      <c r="H114" s="16">
        <v>0</v>
      </c>
      <c r="I114" s="16">
        <v>0</v>
      </c>
      <c r="J114" s="16">
        <v>0</v>
      </c>
      <c r="K114" s="16">
        <v>0</v>
      </c>
      <c r="L114" s="16">
        <v>0</v>
      </c>
      <c r="M114" s="65">
        <v>0</v>
      </c>
      <c r="N114" s="68">
        <v>0</v>
      </c>
      <c r="O114" s="67">
        <v>0</v>
      </c>
    </row>
    <row r="115" spans="1:15" s="10" customFormat="1" x14ac:dyDescent="0.2">
      <c r="A115" s="62">
        <v>233</v>
      </c>
      <c r="B115" s="63" t="s">
        <v>134</v>
      </c>
      <c r="C115" s="16">
        <v>3694</v>
      </c>
      <c r="D115" s="16">
        <v>0</v>
      </c>
      <c r="E115" s="16">
        <v>0</v>
      </c>
      <c r="F115" s="16">
        <v>-3694</v>
      </c>
      <c r="G115" s="16">
        <v>0</v>
      </c>
      <c r="H115" s="16">
        <v>0</v>
      </c>
      <c r="I115" s="16">
        <v>0</v>
      </c>
      <c r="J115" s="16">
        <v>0</v>
      </c>
      <c r="K115" s="16">
        <v>0</v>
      </c>
      <c r="L115" s="16">
        <v>60659</v>
      </c>
      <c r="M115" s="65">
        <v>0</v>
      </c>
      <c r="N115" s="68">
        <v>0</v>
      </c>
      <c r="O115" s="67">
        <v>0</v>
      </c>
    </row>
    <row r="116" spans="1:15" s="10" customFormat="1" x14ac:dyDescent="0.2">
      <c r="A116" s="62">
        <v>234</v>
      </c>
      <c r="B116" s="63" t="s">
        <v>135</v>
      </c>
      <c r="C116" s="16">
        <v>33741</v>
      </c>
      <c r="D116" s="16">
        <v>0</v>
      </c>
      <c r="E116" s="16">
        <v>0</v>
      </c>
      <c r="F116" s="16">
        <v>-33741</v>
      </c>
      <c r="G116" s="16">
        <v>0</v>
      </c>
      <c r="H116" s="16">
        <v>0</v>
      </c>
      <c r="I116" s="16">
        <v>0</v>
      </c>
      <c r="J116" s="16">
        <v>0</v>
      </c>
      <c r="K116" s="16">
        <v>0</v>
      </c>
      <c r="L116" s="16">
        <v>554011</v>
      </c>
      <c r="M116" s="65">
        <v>0</v>
      </c>
      <c r="N116" s="68">
        <v>0</v>
      </c>
      <c r="O116" s="67">
        <v>0</v>
      </c>
    </row>
    <row r="117" spans="1:15" s="10" customFormat="1" x14ac:dyDescent="0.2">
      <c r="A117" s="62">
        <v>236</v>
      </c>
      <c r="B117" s="63" t="s">
        <v>136</v>
      </c>
      <c r="C117" s="16">
        <v>2815573</v>
      </c>
      <c r="D117" s="16">
        <v>0</v>
      </c>
      <c r="E117" s="16">
        <v>0</v>
      </c>
      <c r="F117" s="16">
        <v>-2815573</v>
      </c>
      <c r="G117" s="16">
        <v>0</v>
      </c>
      <c r="H117" s="16">
        <v>0</v>
      </c>
      <c r="I117" s="16">
        <v>0</v>
      </c>
      <c r="J117" s="16">
        <v>0</v>
      </c>
      <c r="K117" s="16">
        <v>0</v>
      </c>
      <c r="L117" s="16">
        <v>46230342</v>
      </c>
      <c r="M117" s="65">
        <v>0</v>
      </c>
      <c r="N117" s="68">
        <v>0</v>
      </c>
      <c r="O117" s="67">
        <v>0</v>
      </c>
    </row>
    <row r="118" spans="1:15" s="10" customFormat="1" x14ac:dyDescent="0.2">
      <c r="A118" s="62">
        <v>238</v>
      </c>
      <c r="B118" s="63" t="s">
        <v>137</v>
      </c>
      <c r="C118" s="16">
        <v>92264</v>
      </c>
      <c r="D118" s="16">
        <v>0</v>
      </c>
      <c r="E118" s="16">
        <v>0</v>
      </c>
      <c r="F118" s="16">
        <v>-92264</v>
      </c>
      <c r="G118" s="16">
        <v>0</v>
      </c>
      <c r="H118" s="16">
        <v>0</v>
      </c>
      <c r="I118" s="16">
        <v>0</v>
      </c>
      <c r="J118" s="16">
        <v>0</v>
      </c>
      <c r="K118" s="16">
        <v>0</v>
      </c>
      <c r="L118" s="16">
        <v>1514933</v>
      </c>
      <c r="M118" s="65">
        <v>0</v>
      </c>
      <c r="N118" s="68">
        <v>0</v>
      </c>
      <c r="O118" s="67">
        <v>0</v>
      </c>
    </row>
    <row r="119" spans="1:15" s="10" customFormat="1" x14ac:dyDescent="0.2">
      <c r="A119" s="62">
        <v>239</v>
      </c>
      <c r="B119" s="63" t="s">
        <v>138</v>
      </c>
      <c r="C119" s="16">
        <v>14481</v>
      </c>
      <c r="D119" s="16">
        <v>0</v>
      </c>
      <c r="E119" s="16">
        <v>0</v>
      </c>
      <c r="F119" s="16">
        <v>-14481</v>
      </c>
      <c r="G119" s="16">
        <v>0</v>
      </c>
      <c r="H119" s="16">
        <v>0</v>
      </c>
      <c r="I119" s="16">
        <v>0</v>
      </c>
      <c r="J119" s="16">
        <v>0</v>
      </c>
      <c r="K119" s="16">
        <v>0</v>
      </c>
      <c r="L119" s="16">
        <v>237768</v>
      </c>
      <c r="M119" s="65">
        <v>0</v>
      </c>
      <c r="N119" s="68">
        <v>0</v>
      </c>
      <c r="O119" s="67">
        <v>0</v>
      </c>
    </row>
    <row r="120" spans="1:15" s="10" customFormat="1" x14ac:dyDescent="0.2">
      <c r="A120" s="62">
        <v>241</v>
      </c>
      <c r="B120" s="63" t="s">
        <v>139</v>
      </c>
      <c r="C120" s="16">
        <v>50013</v>
      </c>
      <c r="D120" s="16">
        <v>0</v>
      </c>
      <c r="E120" s="16">
        <v>0</v>
      </c>
      <c r="F120" s="16">
        <v>-50013</v>
      </c>
      <c r="G120" s="16">
        <v>0</v>
      </c>
      <c r="H120" s="16">
        <v>0</v>
      </c>
      <c r="I120" s="16">
        <v>0</v>
      </c>
      <c r="J120" s="16">
        <v>0</v>
      </c>
      <c r="K120" s="16">
        <v>0</v>
      </c>
      <c r="L120" s="16">
        <v>821189</v>
      </c>
      <c r="M120" s="65">
        <v>0</v>
      </c>
      <c r="N120" s="68">
        <v>0</v>
      </c>
      <c r="O120" s="67">
        <v>0</v>
      </c>
    </row>
    <row r="121" spans="1:15" s="10" customFormat="1" x14ac:dyDescent="0.2">
      <c r="A121" s="62">
        <v>242</v>
      </c>
      <c r="B121" s="63" t="s">
        <v>140</v>
      </c>
      <c r="C121" s="16">
        <v>406107</v>
      </c>
      <c r="D121" s="16">
        <v>0</v>
      </c>
      <c r="E121" s="16">
        <v>0</v>
      </c>
      <c r="F121" s="16">
        <v>-406107</v>
      </c>
      <c r="G121" s="16">
        <v>0</v>
      </c>
      <c r="H121" s="16">
        <v>0</v>
      </c>
      <c r="I121" s="16">
        <v>0</v>
      </c>
      <c r="J121" s="16">
        <v>0</v>
      </c>
      <c r="K121" s="16">
        <v>0</v>
      </c>
      <c r="L121" s="16">
        <v>6668084</v>
      </c>
      <c r="M121" s="65">
        <v>0</v>
      </c>
      <c r="N121" s="68">
        <v>0</v>
      </c>
      <c r="O121" s="67">
        <v>0</v>
      </c>
    </row>
    <row r="122" spans="1:15" s="10" customFormat="1" x14ac:dyDescent="0.2">
      <c r="A122" s="62">
        <v>245</v>
      </c>
      <c r="B122" s="63" t="s">
        <v>141</v>
      </c>
      <c r="C122" s="16">
        <v>22076</v>
      </c>
      <c r="D122" s="16">
        <v>0</v>
      </c>
      <c r="E122" s="16">
        <v>0</v>
      </c>
      <c r="F122" s="16">
        <v>-22076</v>
      </c>
      <c r="G122" s="16">
        <v>0</v>
      </c>
      <c r="H122" s="16">
        <v>0</v>
      </c>
      <c r="I122" s="16">
        <v>0</v>
      </c>
      <c r="J122" s="16">
        <v>0</v>
      </c>
      <c r="K122" s="16">
        <v>0</v>
      </c>
      <c r="L122" s="16">
        <v>362480</v>
      </c>
      <c r="M122" s="65">
        <v>0</v>
      </c>
      <c r="N122" s="68">
        <v>0</v>
      </c>
      <c r="O122" s="67">
        <v>0</v>
      </c>
    </row>
    <row r="123" spans="1:15" s="10" customFormat="1" x14ac:dyDescent="0.2">
      <c r="A123" s="62">
        <v>246</v>
      </c>
      <c r="B123" s="63" t="s">
        <v>142</v>
      </c>
      <c r="C123" s="16">
        <v>0</v>
      </c>
      <c r="D123" s="16">
        <v>0</v>
      </c>
      <c r="E123" s="16">
        <v>0</v>
      </c>
      <c r="F123" s="16">
        <v>0</v>
      </c>
      <c r="G123" s="16">
        <v>0</v>
      </c>
      <c r="H123" s="16">
        <v>0</v>
      </c>
      <c r="I123" s="16">
        <v>0</v>
      </c>
      <c r="J123" s="16">
        <v>0</v>
      </c>
      <c r="K123" s="16">
        <v>0</v>
      </c>
      <c r="L123" s="16">
        <v>0</v>
      </c>
      <c r="M123" s="65">
        <v>0</v>
      </c>
      <c r="N123" s="68">
        <v>0</v>
      </c>
      <c r="O123" s="67">
        <v>0</v>
      </c>
    </row>
    <row r="124" spans="1:15" s="10" customFormat="1" x14ac:dyDescent="0.2">
      <c r="A124" s="62">
        <v>247</v>
      </c>
      <c r="B124" s="63" t="s">
        <v>143</v>
      </c>
      <c r="C124" s="16">
        <v>1683152</v>
      </c>
      <c r="D124" s="16">
        <v>0</v>
      </c>
      <c r="E124" s="16">
        <v>0</v>
      </c>
      <c r="F124" s="16">
        <v>-1683152</v>
      </c>
      <c r="G124" s="16">
        <v>0</v>
      </c>
      <c r="H124" s="16">
        <v>0</v>
      </c>
      <c r="I124" s="16">
        <v>0</v>
      </c>
      <c r="J124" s="16">
        <v>0</v>
      </c>
      <c r="K124" s="16">
        <v>0</v>
      </c>
      <c r="L124" s="16">
        <v>27636542</v>
      </c>
      <c r="M124" s="65">
        <v>0</v>
      </c>
      <c r="N124" s="68">
        <v>0</v>
      </c>
      <c r="O124" s="67">
        <v>0</v>
      </c>
    </row>
    <row r="125" spans="1:15" s="10" customFormat="1" x14ac:dyDescent="0.2">
      <c r="A125" s="62">
        <v>261</v>
      </c>
      <c r="B125" s="63" t="s">
        <v>144</v>
      </c>
      <c r="C125" s="16">
        <v>99792</v>
      </c>
      <c r="D125" s="16">
        <v>0</v>
      </c>
      <c r="E125" s="16">
        <v>0</v>
      </c>
      <c r="F125" s="16">
        <v>-99792</v>
      </c>
      <c r="G125" s="16">
        <v>0</v>
      </c>
      <c r="H125" s="16">
        <v>0</v>
      </c>
      <c r="I125" s="16">
        <v>0</v>
      </c>
      <c r="J125" s="16">
        <v>0</v>
      </c>
      <c r="K125" s="16">
        <v>0</v>
      </c>
      <c r="L125" s="16">
        <v>1638546</v>
      </c>
      <c r="M125" s="65">
        <v>0</v>
      </c>
      <c r="N125" s="68">
        <v>0</v>
      </c>
      <c r="O125" s="67">
        <v>0</v>
      </c>
    </row>
    <row r="126" spans="1:15" s="10" customFormat="1" x14ac:dyDescent="0.2">
      <c r="A126" s="62">
        <v>262</v>
      </c>
      <c r="B126" s="63" t="s">
        <v>145</v>
      </c>
      <c r="C126" s="16">
        <v>363836</v>
      </c>
      <c r="D126" s="16">
        <v>0</v>
      </c>
      <c r="E126" s="16">
        <v>0</v>
      </c>
      <c r="F126" s="16">
        <v>-363836</v>
      </c>
      <c r="G126" s="16">
        <v>0</v>
      </c>
      <c r="H126" s="16">
        <v>0</v>
      </c>
      <c r="I126" s="16">
        <v>0</v>
      </c>
      <c r="J126" s="16">
        <v>0</v>
      </c>
      <c r="K126" s="16">
        <v>0</v>
      </c>
      <c r="L126" s="16">
        <v>5974016</v>
      </c>
      <c r="M126" s="65">
        <v>0</v>
      </c>
      <c r="N126" s="68">
        <v>0</v>
      </c>
      <c r="O126" s="67">
        <v>0</v>
      </c>
    </row>
    <row r="127" spans="1:15" s="10" customFormat="1" x14ac:dyDescent="0.2">
      <c r="A127" s="62">
        <v>263</v>
      </c>
      <c r="B127" s="63" t="s">
        <v>146</v>
      </c>
      <c r="C127" s="16">
        <v>8280</v>
      </c>
      <c r="D127" s="16">
        <v>0</v>
      </c>
      <c r="E127" s="16">
        <v>0</v>
      </c>
      <c r="F127" s="16">
        <v>-8280</v>
      </c>
      <c r="G127" s="16">
        <v>0</v>
      </c>
      <c r="H127" s="16">
        <v>0</v>
      </c>
      <c r="I127" s="16">
        <v>0</v>
      </c>
      <c r="J127" s="16">
        <v>0</v>
      </c>
      <c r="K127" s="16">
        <v>0</v>
      </c>
      <c r="L127" s="16">
        <v>135957</v>
      </c>
      <c r="M127" s="65">
        <v>0</v>
      </c>
      <c r="N127" s="68">
        <v>0</v>
      </c>
      <c r="O127" s="67">
        <v>0</v>
      </c>
    </row>
    <row r="128" spans="1:15" s="10" customFormat="1" x14ac:dyDescent="0.2">
      <c r="A128" s="62">
        <v>268</v>
      </c>
      <c r="B128" s="63" t="s">
        <v>147</v>
      </c>
      <c r="C128" s="16">
        <v>134431</v>
      </c>
      <c r="D128" s="16">
        <v>0</v>
      </c>
      <c r="E128" s="16">
        <v>0</v>
      </c>
      <c r="F128" s="16">
        <v>-134431</v>
      </c>
      <c r="G128" s="16">
        <v>0</v>
      </c>
      <c r="H128" s="16">
        <v>0</v>
      </c>
      <c r="I128" s="16">
        <v>0</v>
      </c>
      <c r="J128" s="16">
        <v>0</v>
      </c>
      <c r="K128" s="16">
        <v>0</v>
      </c>
      <c r="L128" s="16">
        <v>2207288</v>
      </c>
      <c r="M128" s="65">
        <v>0</v>
      </c>
      <c r="N128" s="68">
        <v>0</v>
      </c>
      <c r="O128" s="67">
        <v>0</v>
      </c>
    </row>
    <row r="129" spans="1:15" s="10" customFormat="1" x14ac:dyDescent="0.2">
      <c r="A129" s="62">
        <v>270</v>
      </c>
      <c r="B129" s="63" t="s">
        <v>148</v>
      </c>
      <c r="C129" s="16">
        <v>40114</v>
      </c>
      <c r="D129" s="16">
        <v>0</v>
      </c>
      <c r="E129" s="16">
        <v>0</v>
      </c>
      <c r="F129" s="16">
        <v>-40114</v>
      </c>
      <c r="G129" s="16">
        <v>0</v>
      </c>
      <c r="H129" s="16">
        <v>0</v>
      </c>
      <c r="I129" s="16">
        <v>0</v>
      </c>
      <c r="J129" s="16">
        <v>0</v>
      </c>
      <c r="K129" s="16">
        <v>0</v>
      </c>
      <c r="L129" s="16">
        <v>658657</v>
      </c>
      <c r="M129" s="65">
        <v>0</v>
      </c>
      <c r="N129" s="68">
        <v>0</v>
      </c>
      <c r="O129" s="67">
        <v>0</v>
      </c>
    </row>
    <row r="130" spans="1:15" s="10" customFormat="1" x14ac:dyDescent="0.2">
      <c r="A130" s="62">
        <v>275</v>
      </c>
      <c r="B130" s="63" t="s">
        <v>149</v>
      </c>
      <c r="C130" s="16">
        <v>57933</v>
      </c>
      <c r="D130" s="16">
        <v>0</v>
      </c>
      <c r="E130" s="16">
        <v>0</v>
      </c>
      <c r="F130" s="16">
        <v>-57933</v>
      </c>
      <c r="G130" s="16">
        <v>0</v>
      </c>
      <c r="H130" s="16">
        <v>0</v>
      </c>
      <c r="I130" s="16">
        <v>0</v>
      </c>
      <c r="J130" s="16">
        <v>0</v>
      </c>
      <c r="K130" s="16">
        <v>0</v>
      </c>
      <c r="L130" s="16">
        <v>951233</v>
      </c>
      <c r="M130" s="65">
        <v>0</v>
      </c>
      <c r="N130" s="68">
        <v>0</v>
      </c>
      <c r="O130" s="67">
        <v>0</v>
      </c>
    </row>
    <row r="131" spans="1:15" s="10" customFormat="1" x14ac:dyDescent="0.2">
      <c r="A131" s="62">
        <v>276</v>
      </c>
      <c r="B131" s="63" t="s">
        <v>150</v>
      </c>
      <c r="C131" s="16">
        <v>81636</v>
      </c>
      <c r="D131" s="16">
        <v>0</v>
      </c>
      <c r="E131" s="16">
        <v>0</v>
      </c>
      <c r="F131" s="16">
        <v>-81636</v>
      </c>
      <c r="G131" s="16">
        <v>0</v>
      </c>
      <c r="H131" s="16">
        <v>0</v>
      </c>
      <c r="I131" s="16">
        <v>0</v>
      </c>
      <c r="J131" s="16">
        <v>0</v>
      </c>
      <c r="K131" s="16">
        <v>0</v>
      </c>
      <c r="L131" s="16">
        <v>1340431</v>
      </c>
      <c r="M131" s="65">
        <v>0</v>
      </c>
      <c r="N131" s="68">
        <v>0</v>
      </c>
      <c r="O131" s="67">
        <v>0</v>
      </c>
    </row>
    <row r="132" spans="1:15" s="10" customFormat="1" x14ac:dyDescent="0.2">
      <c r="A132" s="62">
        <v>277</v>
      </c>
      <c r="B132" s="63" t="s">
        <v>151</v>
      </c>
      <c r="C132" s="16">
        <v>31183</v>
      </c>
      <c r="D132" s="16">
        <v>0</v>
      </c>
      <c r="E132" s="16">
        <v>0</v>
      </c>
      <c r="F132" s="16">
        <v>-31183</v>
      </c>
      <c r="G132" s="16">
        <v>0</v>
      </c>
      <c r="H132" s="16">
        <v>0</v>
      </c>
      <c r="I132" s="16">
        <v>0</v>
      </c>
      <c r="J132" s="16">
        <v>0</v>
      </c>
      <c r="K132" s="16">
        <v>0</v>
      </c>
      <c r="L132" s="16">
        <v>512018</v>
      </c>
      <c r="M132" s="65">
        <v>0</v>
      </c>
      <c r="N132" s="68">
        <v>0</v>
      </c>
      <c r="O132" s="67">
        <v>0</v>
      </c>
    </row>
    <row r="133" spans="1:15" s="10" customFormat="1" x14ac:dyDescent="0.2">
      <c r="A133" s="62">
        <v>278</v>
      </c>
      <c r="B133" s="63" t="s">
        <v>152</v>
      </c>
      <c r="C133" s="16">
        <v>48539</v>
      </c>
      <c r="D133" s="16">
        <v>0</v>
      </c>
      <c r="E133" s="16">
        <v>0</v>
      </c>
      <c r="F133" s="16">
        <v>-48539</v>
      </c>
      <c r="G133" s="16">
        <v>0</v>
      </c>
      <c r="H133" s="16">
        <v>0</v>
      </c>
      <c r="I133" s="16">
        <v>0</v>
      </c>
      <c r="J133" s="16">
        <v>0</v>
      </c>
      <c r="K133" s="16">
        <v>0</v>
      </c>
      <c r="L133" s="16">
        <v>796984</v>
      </c>
      <c r="M133" s="65">
        <v>0</v>
      </c>
      <c r="N133" s="68">
        <v>0</v>
      </c>
      <c r="O133" s="67">
        <v>0</v>
      </c>
    </row>
    <row r="134" spans="1:15" s="10" customFormat="1" x14ac:dyDescent="0.2">
      <c r="A134" s="62">
        <v>279</v>
      </c>
      <c r="B134" s="63" t="s">
        <v>153</v>
      </c>
      <c r="C134" s="16">
        <v>55395</v>
      </c>
      <c r="D134" s="16">
        <v>0</v>
      </c>
      <c r="E134" s="16">
        <v>0</v>
      </c>
      <c r="F134" s="16">
        <v>-55395</v>
      </c>
      <c r="G134" s="16">
        <v>0</v>
      </c>
      <c r="H134" s="16">
        <v>0</v>
      </c>
      <c r="I134" s="16">
        <v>0</v>
      </c>
      <c r="J134" s="16">
        <v>0</v>
      </c>
      <c r="K134" s="16">
        <v>0</v>
      </c>
      <c r="L134" s="16">
        <v>909550</v>
      </c>
      <c r="M134" s="65">
        <v>0</v>
      </c>
      <c r="N134" s="68">
        <v>0</v>
      </c>
      <c r="O134" s="67">
        <v>0</v>
      </c>
    </row>
    <row r="135" spans="1:15" s="10" customFormat="1" x14ac:dyDescent="0.2">
      <c r="A135" s="62">
        <v>280</v>
      </c>
      <c r="B135" s="63" t="s">
        <v>154</v>
      </c>
      <c r="C135" s="16">
        <v>659044</v>
      </c>
      <c r="D135" s="16">
        <v>0</v>
      </c>
      <c r="E135" s="16">
        <v>0</v>
      </c>
      <c r="F135" s="16">
        <v>-659044</v>
      </c>
      <c r="G135" s="16">
        <v>0</v>
      </c>
      <c r="H135" s="16">
        <v>0</v>
      </c>
      <c r="I135" s="16">
        <v>0</v>
      </c>
      <c r="J135" s="16">
        <v>0</v>
      </c>
      <c r="K135" s="16">
        <v>0</v>
      </c>
      <c r="L135" s="16">
        <v>10821187</v>
      </c>
      <c r="M135" s="65">
        <v>0</v>
      </c>
      <c r="N135" s="68">
        <v>0</v>
      </c>
      <c r="O135" s="67">
        <v>0</v>
      </c>
    </row>
    <row r="136" spans="1:15" s="10" customFormat="1" x14ac:dyDescent="0.2">
      <c r="A136" s="62">
        <v>282</v>
      </c>
      <c r="B136" s="63" t="s">
        <v>155</v>
      </c>
      <c r="C136" s="16">
        <v>90728</v>
      </c>
      <c r="D136" s="16">
        <v>0</v>
      </c>
      <c r="E136" s="16">
        <v>0</v>
      </c>
      <c r="F136" s="16">
        <v>-90728</v>
      </c>
      <c r="G136" s="16">
        <v>0</v>
      </c>
      <c r="H136" s="16">
        <v>0</v>
      </c>
      <c r="I136" s="16">
        <v>0</v>
      </c>
      <c r="J136" s="16">
        <v>0</v>
      </c>
      <c r="K136" s="16">
        <v>0</v>
      </c>
      <c r="L136" s="16">
        <v>1489710</v>
      </c>
      <c r="M136" s="65">
        <v>0</v>
      </c>
      <c r="N136" s="68">
        <v>0</v>
      </c>
      <c r="O136" s="67">
        <v>0</v>
      </c>
    </row>
    <row r="137" spans="1:15" s="10" customFormat="1" x14ac:dyDescent="0.2">
      <c r="A137" s="62">
        <v>283</v>
      </c>
      <c r="B137" s="63" t="s">
        <v>156</v>
      </c>
      <c r="C137" s="16">
        <v>176697</v>
      </c>
      <c r="D137" s="16">
        <v>0</v>
      </c>
      <c r="E137" s="16">
        <v>0</v>
      </c>
      <c r="F137" s="16">
        <v>-176697</v>
      </c>
      <c r="G137" s="16">
        <v>0</v>
      </c>
      <c r="H137" s="16">
        <v>0</v>
      </c>
      <c r="I137" s="16">
        <v>0</v>
      </c>
      <c r="J137" s="16">
        <v>0</v>
      </c>
      <c r="K137" s="16">
        <v>0</v>
      </c>
      <c r="L137" s="16">
        <v>2901276</v>
      </c>
      <c r="M137" s="65">
        <v>0</v>
      </c>
      <c r="N137" s="68">
        <v>0</v>
      </c>
      <c r="O137" s="67">
        <v>0</v>
      </c>
    </row>
    <row r="138" spans="1:15" s="10" customFormat="1" x14ac:dyDescent="0.2">
      <c r="A138" s="62">
        <v>284</v>
      </c>
      <c r="B138" s="63" t="s">
        <v>157</v>
      </c>
      <c r="C138" s="16">
        <v>22673</v>
      </c>
      <c r="D138" s="16">
        <v>0</v>
      </c>
      <c r="E138" s="16">
        <v>0</v>
      </c>
      <c r="F138" s="16">
        <v>-22673</v>
      </c>
      <c r="G138" s="16">
        <v>0</v>
      </c>
      <c r="H138" s="16">
        <v>0</v>
      </c>
      <c r="I138" s="16">
        <v>0</v>
      </c>
      <c r="J138" s="16">
        <v>0</v>
      </c>
      <c r="K138" s="16">
        <v>0</v>
      </c>
      <c r="L138" s="16">
        <v>372279</v>
      </c>
      <c r="M138" s="65">
        <v>0</v>
      </c>
      <c r="N138" s="68">
        <v>0</v>
      </c>
      <c r="O138" s="67">
        <v>0</v>
      </c>
    </row>
    <row r="139" spans="1:15" s="10" customFormat="1" x14ac:dyDescent="0.2">
      <c r="A139" s="62">
        <v>285</v>
      </c>
      <c r="B139" s="63" t="s">
        <v>158</v>
      </c>
      <c r="C139" s="16">
        <v>82422</v>
      </c>
      <c r="D139" s="16">
        <v>0</v>
      </c>
      <c r="E139" s="16">
        <v>0</v>
      </c>
      <c r="F139" s="16">
        <v>-82422</v>
      </c>
      <c r="G139" s="16">
        <v>0</v>
      </c>
      <c r="H139" s="16">
        <v>0</v>
      </c>
      <c r="I139" s="16">
        <v>0</v>
      </c>
      <c r="J139" s="16">
        <v>0</v>
      </c>
      <c r="K139" s="16">
        <v>0</v>
      </c>
      <c r="L139" s="16">
        <v>1353323</v>
      </c>
      <c r="M139" s="65">
        <v>0</v>
      </c>
      <c r="N139" s="68">
        <v>0</v>
      </c>
      <c r="O139" s="67">
        <v>0</v>
      </c>
    </row>
    <row r="140" spans="1:15" s="10" customFormat="1" x14ac:dyDescent="0.2">
      <c r="A140" s="62">
        <v>286</v>
      </c>
      <c r="B140" s="63" t="s">
        <v>159</v>
      </c>
      <c r="C140" s="16">
        <v>110925</v>
      </c>
      <c r="D140" s="16">
        <v>0</v>
      </c>
      <c r="E140" s="16">
        <v>0</v>
      </c>
      <c r="F140" s="16">
        <v>-110925</v>
      </c>
      <c r="G140" s="16">
        <v>0</v>
      </c>
      <c r="H140" s="16">
        <v>0</v>
      </c>
      <c r="I140" s="16">
        <v>0</v>
      </c>
      <c r="J140" s="16">
        <v>0</v>
      </c>
      <c r="K140" s="16">
        <v>0</v>
      </c>
      <c r="L140" s="16">
        <v>1821333</v>
      </c>
      <c r="M140" s="65">
        <v>0</v>
      </c>
      <c r="N140" s="68">
        <v>0</v>
      </c>
      <c r="O140" s="67">
        <v>0</v>
      </c>
    </row>
    <row r="141" spans="1:15" s="10" customFormat="1" x14ac:dyDescent="0.2">
      <c r="A141" s="62">
        <v>287</v>
      </c>
      <c r="B141" s="63" t="s">
        <v>160</v>
      </c>
      <c r="C141" s="16">
        <v>32515</v>
      </c>
      <c r="D141" s="16">
        <v>0</v>
      </c>
      <c r="E141" s="16">
        <v>0</v>
      </c>
      <c r="F141" s="16">
        <v>-32515</v>
      </c>
      <c r="G141" s="16">
        <v>0</v>
      </c>
      <c r="H141" s="16">
        <v>0</v>
      </c>
      <c r="I141" s="16">
        <v>0</v>
      </c>
      <c r="J141" s="16">
        <v>0</v>
      </c>
      <c r="K141" s="16">
        <v>0</v>
      </c>
      <c r="L141" s="16">
        <v>533890</v>
      </c>
      <c r="M141" s="65">
        <v>0</v>
      </c>
      <c r="N141" s="68">
        <v>0</v>
      </c>
      <c r="O141" s="67">
        <v>0</v>
      </c>
    </row>
    <row r="142" spans="1:15" s="10" customFormat="1" x14ac:dyDescent="0.2">
      <c r="A142" s="62">
        <v>288</v>
      </c>
      <c r="B142" s="63" t="s">
        <v>161</v>
      </c>
      <c r="C142" s="16">
        <v>53004</v>
      </c>
      <c r="D142" s="16">
        <v>0</v>
      </c>
      <c r="E142" s="16">
        <v>0</v>
      </c>
      <c r="F142" s="16">
        <v>-53004</v>
      </c>
      <c r="G142" s="16">
        <v>0</v>
      </c>
      <c r="H142" s="16">
        <v>0</v>
      </c>
      <c r="I142" s="16">
        <v>0</v>
      </c>
      <c r="J142" s="16">
        <v>0</v>
      </c>
      <c r="K142" s="16">
        <v>0</v>
      </c>
      <c r="L142" s="16">
        <v>870303</v>
      </c>
      <c r="M142" s="65">
        <v>0</v>
      </c>
      <c r="N142" s="68">
        <v>0</v>
      </c>
      <c r="O142" s="67">
        <v>0</v>
      </c>
    </row>
    <row r="143" spans="1:15" s="10" customFormat="1" x14ac:dyDescent="0.2">
      <c r="A143" s="62">
        <v>290</v>
      </c>
      <c r="B143" s="63" t="s">
        <v>162</v>
      </c>
      <c r="C143" s="16">
        <v>124342</v>
      </c>
      <c r="D143" s="16">
        <v>0</v>
      </c>
      <c r="E143" s="16">
        <v>0</v>
      </c>
      <c r="F143" s="16">
        <v>-124342</v>
      </c>
      <c r="G143" s="16">
        <v>0</v>
      </c>
      <c r="H143" s="16">
        <v>0</v>
      </c>
      <c r="I143" s="16">
        <v>0</v>
      </c>
      <c r="J143" s="16">
        <v>0</v>
      </c>
      <c r="K143" s="16">
        <v>0</v>
      </c>
      <c r="L143" s="16">
        <v>2041631</v>
      </c>
      <c r="M143" s="65">
        <v>0</v>
      </c>
      <c r="N143" s="68">
        <v>0</v>
      </c>
      <c r="O143" s="67">
        <v>0</v>
      </c>
    </row>
    <row r="144" spans="1:15" s="10" customFormat="1" x14ac:dyDescent="0.2">
      <c r="A144" s="62">
        <v>291</v>
      </c>
      <c r="B144" s="63" t="s">
        <v>163</v>
      </c>
      <c r="C144" s="16">
        <v>85724</v>
      </c>
      <c r="D144" s="16">
        <v>0</v>
      </c>
      <c r="E144" s="16">
        <v>0</v>
      </c>
      <c r="F144" s="16">
        <v>-85724</v>
      </c>
      <c r="G144" s="16">
        <v>0</v>
      </c>
      <c r="H144" s="16">
        <v>0</v>
      </c>
      <c r="I144" s="16">
        <v>0</v>
      </c>
      <c r="J144" s="16">
        <v>0</v>
      </c>
      <c r="K144" s="16">
        <v>0</v>
      </c>
      <c r="L144" s="16">
        <v>1407551</v>
      </c>
      <c r="M144" s="65">
        <v>0</v>
      </c>
      <c r="N144" s="68">
        <v>0</v>
      </c>
      <c r="O144" s="67">
        <v>0</v>
      </c>
    </row>
    <row r="145" spans="1:15" s="10" customFormat="1" x14ac:dyDescent="0.2">
      <c r="A145" s="62">
        <v>292</v>
      </c>
      <c r="B145" s="63" t="s">
        <v>164</v>
      </c>
      <c r="C145" s="16">
        <v>65374</v>
      </c>
      <c r="D145" s="16">
        <v>0</v>
      </c>
      <c r="E145" s="16">
        <v>0</v>
      </c>
      <c r="F145" s="16">
        <v>-65374</v>
      </c>
      <c r="G145" s="16">
        <v>0</v>
      </c>
      <c r="H145" s="16">
        <v>0</v>
      </c>
      <c r="I145" s="16">
        <v>0</v>
      </c>
      <c r="J145" s="16">
        <v>0</v>
      </c>
      <c r="K145" s="16">
        <v>0</v>
      </c>
      <c r="L145" s="16">
        <v>1073416</v>
      </c>
      <c r="M145" s="65">
        <v>0</v>
      </c>
      <c r="N145" s="68">
        <v>0</v>
      </c>
      <c r="O145" s="67">
        <v>0</v>
      </c>
    </row>
    <row r="146" spans="1:15" s="10" customFormat="1" x14ac:dyDescent="0.2">
      <c r="A146" s="62">
        <v>293</v>
      </c>
      <c r="B146" s="63" t="s">
        <v>165</v>
      </c>
      <c r="C146" s="16">
        <v>150236</v>
      </c>
      <c r="D146" s="16">
        <v>0</v>
      </c>
      <c r="E146" s="16">
        <v>0</v>
      </c>
      <c r="F146" s="16">
        <v>-150236</v>
      </c>
      <c r="G146" s="16">
        <v>0</v>
      </c>
      <c r="H146" s="16">
        <v>0</v>
      </c>
      <c r="I146" s="16">
        <v>0</v>
      </c>
      <c r="J146" s="16">
        <v>0</v>
      </c>
      <c r="K146" s="16">
        <v>0</v>
      </c>
      <c r="L146" s="16">
        <v>2466809</v>
      </c>
      <c r="M146" s="65">
        <v>0</v>
      </c>
      <c r="N146" s="68">
        <v>0</v>
      </c>
      <c r="O146" s="67">
        <v>0</v>
      </c>
    </row>
    <row r="147" spans="1:15" s="10" customFormat="1" x14ac:dyDescent="0.2">
      <c r="A147" s="62">
        <v>294</v>
      </c>
      <c r="B147" s="63" t="s">
        <v>166</v>
      </c>
      <c r="C147" s="16">
        <v>60355</v>
      </c>
      <c r="D147" s="16">
        <v>0</v>
      </c>
      <c r="E147" s="16">
        <v>0</v>
      </c>
      <c r="F147" s="16">
        <v>-60355</v>
      </c>
      <c r="G147" s="16">
        <v>0</v>
      </c>
      <c r="H147" s="16">
        <v>0</v>
      </c>
      <c r="I147" s="16">
        <v>0</v>
      </c>
      <c r="J147" s="16">
        <v>0</v>
      </c>
      <c r="K147" s="16">
        <v>0</v>
      </c>
      <c r="L147" s="16">
        <v>990995</v>
      </c>
      <c r="M147" s="65">
        <v>0</v>
      </c>
      <c r="N147" s="68">
        <v>0</v>
      </c>
      <c r="O147" s="67">
        <v>0</v>
      </c>
    </row>
    <row r="148" spans="1:15" s="10" customFormat="1" x14ac:dyDescent="0.2">
      <c r="A148" s="62">
        <v>295</v>
      </c>
      <c r="B148" s="63" t="s">
        <v>167</v>
      </c>
      <c r="C148" s="16">
        <v>352884</v>
      </c>
      <c r="D148" s="16">
        <v>0</v>
      </c>
      <c r="E148" s="16">
        <v>0</v>
      </c>
      <c r="F148" s="16">
        <v>-352884</v>
      </c>
      <c r="G148" s="16">
        <v>0</v>
      </c>
      <c r="H148" s="16">
        <v>0</v>
      </c>
      <c r="I148" s="16">
        <v>0</v>
      </c>
      <c r="J148" s="16">
        <v>0</v>
      </c>
      <c r="K148" s="16">
        <v>0</v>
      </c>
      <c r="L148" s="16">
        <v>5794186</v>
      </c>
      <c r="M148" s="65">
        <v>0</v>
      </c>
      <c r="N148" s="68">
        <v>0</v>
      </c>
      <c r="O148" s="67">
        <v>0</v>
      </c>
    </row>
    <row r="149" spans="1:15" s="10" customFormat="1" x14ac:dyDescent="0.2">
      <c r="A149" s="62">
        <v>296</v>
      </c>
      <c r="B149" s="63" t="s">
        <v>168</v>
      </c>
      <c r="C149" s="16">
        <v>56595</v>
      </c>
      <c r="D149" s="16">
        <v>0</v>
      </c>
      <c r="E149" s="16">
        <v>0</v>
      </c>
      <c r="F149" s="16">
        <v>-56595</v>
      </c>
      <c r="G149" s="16">
        <v>0</v>
      </c>
      <c r="H149" s="16">
        <v>0</v>
      </c>
      <c r="I149" s="16">
        <v>0</v>
      </c>
      <c r="J149" s="16">
        <v>0</v>
      </c>
      <c r="K149" s="16">
        <v>0</v>
      </c>
      <c r="L149" s="16">
        <v>929270</v>
      </c>
      <c r="M149" s="65">
        <v>0</v>
      </c>
      <c r="N149" s="68">
        <v>0</v>
      </c>
      <c r="O149" s="67">
        <v>0</v>
      </c>
    </row>
    <row r="150" spans="1:15" s="10" customFormat="1" x14ac:dyDescent="0.2">
      <c r="A150" s="62">
        <v>297</v>
      </c>
      <c r="B150" s="63" t="s">
        <v>169</v>
      </c>
      <c r="C150" s="16">
        <v>97639</v>
      </c>
      <c r="D150" s="16">
        <v>0</v>
      </c>
      <c r="E150" s="16">
        <v>0</v>
      </c>
      <c r="F150" s="16">
        <v>-97639</v>
      </c>
      <c r="G150" s="16">
        <v>0</v>
      </c>
      <c r="H150" s="16">
        <v>0</v>
      </c>
      <c r="I150" s="16">
        <v>0</v>
      </c>
      <c r="J150" s="16">
        <v>0</v>
      </c>
      <c r="K150" s="16">
        <v>0</v>
      </c>
      <c r="L150" s="16">
        <v>1603184</v>
      </c>
      <c r="M150" s="65">
        <v>0</v>
      </c>
      <c r="N150" s="68">
        <v>0</v>
      </c>
      <c r="O150" s="67">
        <v>0</v>
      </c>
    </row>
    <row r="151" spans="1:15" s="10" customFormat="1" x14ac:dyDescent="0.2">
      <c r="A151" s="62">
        <v>298</v>
      </c>
      <c r="B151" s="63" t="s">
        <v>170</v>
      </c>
      <c r="C151" s="16">
        <v>103463</v>
      </c>
      <c r="D151" s="16">
        <v>0</v>
      </c>
      <c r="E151" s="16">
        <v>0</v>
      </c>
      <c r="F151" s="16">
        <v>-103463</v>
      </c>
      <c r="G151" s="16">
        <v>0</v>
      </c>
      <c r="H151" s="16">
        <v>0</v>
      </c>
      <c r="I151" s="16">
        <v>0</v>
      </c>
      <c r="J151" s="16">
        <v>0</v>
      </c>
      <c r="K151" s="16">
        <v>0</v>
      </c>
      <c r="L151" s="16">
        <v>1698814</v>
      </c>
      <c r="M151" s="65">
        <v>0</v>
      </c>
      <c r="N151" s="68">
        <v>0</v>
      </c>
      <c r="O151" s="67">
        <v>0</v>
      </c>
    </row>
    <row r="152" spans="1:15" s="10" customFormat="1" x14ac:dyDescent="0.2">
      <c r="A152" s="62">
        <v>299</v>
      </c>
      <c r="B152" s="63" t="s">
        <v>171</v>
      </c>
      <c r="C152" s="16">
        <v>61900</v>
      </c>
      <c r="D152" s="16">
        <v>0</v>
      </c>
      <c r="E152" s="16">
        <v>0</v>
      </c>
      <c r="F152" s="16">
        <v>-61900</v>
      </c>
      <c r="G152" s="16">
        <v>0</v>
      </c>
      <c r="H152" s="16">
        <v>0</v>
      </c>
      <c r="I152" s="16">
        <v>0</v>
      </c>
      <c r="J152" s="16">
        <v>0</v>
      </c>
      <c r="K152" s="16">
        <v>0</v>
      </c>
      <c r="L152" s="16">
        <v>1016371</v>
      </c>
      <c r="M152" s="65">
        <v>0</v>
      </c>
      <c r="N152" s="68">
        <v>0</v>
      </c>
      <c r="O152" s="67">
        <v>0</v>
      </c>
    </row>
    <row r="153" spans="1:15" s="10" customFormat="1" x14ac:dyDescent="0.2">
      <c r="A153" s="62">
        <v>301</v>
      </c>
      <c r="B153" s="63" t="s">
        <v>172</v>
      </c>
      <c r="C153" s="16">
        <v>204652</v>
      </c>
      <c r="D153" s="16">
        <v>0</v>
      </c>
      <c r="E153" s="16">
        <v>0</v>
      </c>
      <c r="F153" s="16">
        <v>-204652</v>
      </c>
      <c r="G153" s="16">
        <v>0</v>
      </c>
      <c r="H153" s="16">
        <v>0</v>
      </c>
      <c r="I153" s="16">
        <v>0</v>
      </c>
      <c r="J153" s="16">
        <v>0</v>
      </c>
      <c r="K153" s="16">
        <v>0</v>
      </c>
      <c r="L153" s="16">
        <v>3360295</v>
      </c>
      <c r="M153" s="65">
        <v>0</v>
      </c>
      <c r="N153" s="68">
        <v>0</v>
      </c>
      <c r="O153" s="67">
        <v>0</v>
      </c>
    </row>
    <row r="154" spans="1:15" s="10" customFormat="1" x14ac:dyDescent="0.2">
      <c r="A154" s="62">
        <v>305</v>
      </c>
      <c r="B154" s="63" t="s">
        <v>173</v>
      </c>
      <c r="C154" s="16">
        <v>0</v>
      </c>
      <c r="D154" s="16">
        <v>0</v>
      </c>
      <c r="E154" s="16">
        <v>0</v>
      </c>
      <c r="F154" s="16">
        <v>0</v>
      </c>
      <c r="G154" s="16">
        <v>0</v>
      </c>
      <c r="H154" s="16">
        <v>0</v>
      </c>
      <c r="I154" s="16">
        <v>0</v>
      </c>
      <c r="J154" s="16">
        <v>0</v>
      </c>
      <c r="K154" s="16">
        <v>0</v>
      </c>
      <c r="L154" s="16">
        <v>0</v>
      </c>
      <c r="M154" s="65">
        <v>0</v>
      </c>
      <c r="N154" s="68">
        <v>0</v>
      </c>
      <c r="O154" s="67">
        <v>0</v>
      </c>
    </row>
    <row r="155" spans="1:15" s="10" customFormat="1" x14ac:dyDescent="0.2">
      <c r="A155" s="62">
        <v>310</v>
      </c>
      <c r="B155" s="63" t="s">
        <v>174</v>
      </c>
      <c r="C155" s="16">
        <v>50727</v>
      </c>
      <c r="D155" s="16">
        <v>0</v>
      </c>
      <c r="E155" s="16">
        <v>0</v>
      </c>
      <c r="F155" s="16">
        <v>-50727</v>
      </c>
      <c r="G155" s="16">
        <v>0</v>
      </c>
      <c r="H155" s="16">
        <v>0</v>
      </c>
      <c r="I155" s="16">
        <v>0</v>
      </c>
      <c r="J155" s="16">
        <v>0</v>
      </c>
      <c r="K155" s="16">
        <v>0</v>
      </c>
      <c r="L155" s="16">
        <v>832916</v>
      </c>
      <c r="M155" s="65">
        <v>0</v>
      </c>
      <c r="N155" s="68">
        <v>0</v>
      </c>
      <c r="O155" s="67">
        <v>0</v>
      </c>
    </row>
    <row r="156" spans="1:15" s="10" customFormat="1" x14ac:dyDescent="0.2">
      <c r="A156" s="62">
        <v>311</v>
      </c>
      <c r="B156" s="63" t="s">
        <v>175</v>
      </c>
      <c r="C156" s="16">
        <v>0</v>
      </c>
      <c r="D156" s="16">
        <v>0</v>
      </c>
      <c r="E156" s="16">
        <v>0</v>
      </c>
      <c r="F156" s="16">
        <v>0</v>
      </c>
      <c r="G156" s="16">
        <v>0</v>
      </c>
      <c r="H156" s="16">
        <v>0</v>
      </c>
      <c r="I156" s="16">
        <v>0</v>
      </c>
      <c r="J156" s="16">
        <v>0</v>
      </c>
      <c r="K156" s="16">
        <v>0</v>
      </c>
      <c r="L156" s="16">
        <v>0</v>
      </c>
      <c r="M156" s="65">
        <v>0</v>
      </c>
      <c r="N156" s="68">
        <v>0</v>
      </c>
      <c r="O156" s="67">
        <v>0</v>
      </c>
    </row>
    <row r="157" spans="1:15" s="10" customFormat="1" x14ac:dyDescent="0.2">
      <c r="A157" s="62">
        <v>319</v>
      </c>
      <c r="B157" s="63" t="s">
        <v>176</v>
      </c>
      <c r="C157" s="16">
        <v>0</v>
      </c>
      <c r="D157" s="16">
        <v>0</v>
      </c>
      <c r="E157" s="16">
        <v>0</v>
      </c>
      <c r="F157" s="16">
        <v>0</v>
      </c>
      <c r="G157" s="16">
        <v>0</v>
      </c>
      <c r="H157" s="16">
        <v>0</v>
      </c>
      <c r="I157" s="16">
        <v>0</v>
      </c>
      <c r="J157" s="16">
        <v>0</v>
      </c>
      <c r="K157" s="16">
        <v>0</v>
      </c>
      <c r="L157" s="16">
        <v>0</v>
      </c>
      <c r="M157" s="65">
        <v>0</v>
      </c>
      <c r="N157" s="68">
        <v>0</v>
      </c>
      <c r="O157" s="67">
        <v>0</v>
      </c>
    </row>
    <row r="158" spans="1:15" s="10" customFormat="1" x14ac:dyDescent="0.2">
      <c r="A158" s="62">
        <v>320</v>
      </c>
      <c r="B158" s="63" t="s">
        <v>177</v>
      </c>
      <c r="C158" s="16">
        <v>34710</v>
      </c>
      <c r="D158" s="16">
        <v>0</v>
      </c>
      <c r="E158" s="16">
        <v>0</v>
      </c>
      <c r="F158" s="16">
        <v>-34710</v>
      </c>
      <c r="G158" s="16">
        <v>0</v>
      </c>
      <c r="H158" s="16">
        <v>0</v>
      </c>
      <c r="I158" s="16">
        <v>0</v>
      </c>
      <c r="J158" s="16">
        <v>0</v>
      </c>
      <c r="K158" s="16">
        <v>0</v>
      </c>
      <c r="L158" s="16">
        <v>569920</v>
      </c>
      <c r="M158" s="65">
        <v>0</v>
      </c>
      <c r="N158" s="68">
        <v>0</v>
      </c>
      <c r="O158" s="67">
        <v>0</v>
      </c>
    </row>
    <row r="159" spans="1:15" s="10" customFormat="1" x14ac:dyDescent="0.2">
      <c r="A159" s="62">
        <v>325</v>
      </c>
      <c r="B159" s="63" t="s">
        <v>178</v>
      </c>
      <c r="C159" s="16">
        <v>0</v>
      </c>
      <c r="D159" s="16">
        <v>0</v>
      </c>
      <c r="E159" s="16">
        <v>0</v>
      </c>
      <c r="F159" s="16">
        <v>0</v>
      </c>
      <c r="G159" s="16">
        <v>0</v>
      </c>
      <c r="H159" s="16">
        <v>0</v>
      </c>
      <c r="I159" s="16">
        <v>0</v>
      </c>
      <c r="J159" s="16">
        <v>0</v>
      </c>
      <c r="K159" s="16">
        <v>0</v>
      </c>
      <c r="L159" s="16">
        <v>0</v>
      </c>
      <c r="M159" s="65">
        <v>0</v>
      </c>
      <c r="N159" s="68">
        <v>0</v>
      </c>
      <c r="O159" s="67">
        <v>0</v>
      </c>
    </row>
    <row r="160" spans="1:15" s="10" customFormat="1" x14ac:dyDescent="0.2">
      <c r="A160" s="62">
        <v>326</v>
      </c>
      <c r="B160" s="63" t="s">
        <v>179</v>
      </c>
      <c r="C160" s="16">
        <v>0</v>
      </c>
      <c r="D160" s="16">
        <v>0</v>
      </c>
      <c r="E160" s="16">
        <v>0</v>
      </c>
      <c r="F160" s="16">
        <v>0</v>
      </c>
      <c r="G160" s="16">
        <v>0</v>
      </c>
      <c r="H160" s="16">
        <v>0</v>
      </c>
      <c r="I160" s="16">
        <v>0</v>
      </c>
      <c r="J160" s="16">
        <v>0</v>
      </c>
      <c r="K160" s="16">
        <v>0</v>
      </c>
      <c r="L160" s="16">
        <v>0</v>
      </c>
      <c r="M160" s="65">
        <v>0</v>
      </c>
      <c r="N160" s="68">
        <v>0</v>
      </c>
      <c r="O160" s="67">
        <v>0</v>
      </c>
    </row>
    <row r="161" spans="1:15" s="10" customFormat="1" x14ac:dyDescent="0.2">
      <c r="A161" s="62">
        <v>330</v>
      </c>
      <c r="B161" s="63" t="s">
        <v>180</v>
      </c>
      <c r="C161" s="16">
        <v>287</v>
      </c>
      <c r="D161" s="16">
        <v>0</v>
      </c>
      <c r="E161" s="16">
        <v>0</v>
      </c>
      <c r="F161" s="16">
        <v>-287</v>
      </c>
      <c r="G161" s="16">
        <v>0</v>
      </c>
      <c r="H161" s="16">
        <v>0</v>
      </c>
      <c r="I161" s="16">
        <v>0</v>
      </c>
      <c r="J161" s="16">
        <v>0</v>
      </c>
      <c r="K161" s="16">
        <v>0</v>
      </c>
      <c r="L161" s="16">
        <v>4704</v>
      </c>
      <c r="M161" s="65">
        <v>0</v>
      </c>
      <c r="N161" s="68">
        <v>0</v>
      </c>
      <c r="O161" s="67">
        <v>0</v>
      </c>
    </row>
    <row r="162" spans="1:15" s="10" customFormat="1" x14ac:dyDescent="0.2">
      <c r="A162" s="62">
        <v>350</v>
      </c>
      <c r="B162" s="63" t="s">
        <v>181</v>
      </c>
      <c r="C162" s="16">
        <v>14570</v>
      </c>
      <c r="D162" s="16">
        <v>0</v>
      </c>
      <c r="E162" s="16">
        <v>0</v>
      </c>
      <c r="F162" s="16">
        <v>-14570</v>
      </c>
      <c r="G162" s="16">
        <v>0</v>
      </c>
      <c r="H162" s="16">
        <v>0</v>
      </c>
      <c r="I162" s="16">
        <v>0</v>
      </c>
      <c r="J162" s="16">
        <v>0</v>
      </c>
      <c r="K162" s="16">
        <v>0</v>
      </c>
      <c r="L162" s="16">
        <v>239225</v>
      </c>
      <c r="M162" s="65">
        <v>0</v>
      </c>
      <c r="N162" s="68">
        <v>0</v>
      </c>
      <c r="O162" s="67">
        <v>0</v>
      </c>
    </row>
    <row r="163" spans="1:15" s="10" customFormat="1" x14ac:dyDescent="0.2">
      <c r="A163" s="62">
        <v>360</v>
      </c>
      <c r="B163" s="63" t="s">
        <v>182</v>
      </c>
      <c r="C163" s="16">
        <v>10920</v>
      </c>
      <c r="D163" s="16">
        <v>0</v>
      </c>
      <c r="E163" s="16">
        <v>0</v>
      </c>
      <c r="F163" s="16">
        <v>-10920</v>
      </c>
      <c r="G163" s="16">
        <v>0</v>
      </c>
      <c r="H163" s="16">
        <v>0</v>
      </c>
      <c r="I163" s="16">
        <v>0</v>
      </c>
      <c r="J163" s="16">
        <v>0</v>
      </c>
      <c r="K163" s="16">
        <v>0</v>
      </c>
      <c r="L163" s="16">
        <v>179301</v>
      </c>
      <c r="M163" s="65">
        <v>0</v>
      </c>
      <c r="N163" s="68">
        <v>0</v>
      </c>
      <c r="O163" s="67">
        <v>0</v>
      </c>
    </row>
    <row r="164" spans="1:15" s="10" customFormat="1" x14ac:dyDescent="0.2">
      <c r="A164" s="62">
        <v>400</v>
      </c>
      <c r="B164" s="63" t="s">
        <v>183</v>
      </c>
      <c r="C164" s="16">
        <v>3569</v>
      </c>
      <c r="D164" s="16">
        <v>0</v>
      </c>
      <c r="E164" s="16">
        <v>0</v>
      </c>
      <c r="F164" s="16">
        <v>-3569</v>
      </c>
      <c r="G164" s="16">
        <v>0</v>
      </c>
      <c r="H164" s="16">
        <v>0</v>
      </c>
      <c r="I164" s="16">
        <v>0</v>
      </c>
      <c r="J164" s="16">
        <v>0</v>
      </c>
      <c r="K164" s="16">
        <v>0</v>
      </c>
      <c r="L164" s="16">
        <v>58601</v>
      </c>
      <c r="M164" s="65">
        <v>0</v>
      </c>
      <c r="N164" s="68">
        <v>0</v>
      </c>
      <c r="O164" s="67">
        <v>0</v>
      </c>
    </row>
    <row r="165" spans="1:15" s="10" customFormat="1" x14ac:dyDescent="0.2">
      <c r="A165" s="62">
        <v>402</v>
      </c>
      <c r="B165" s="63" t="s">
        <v>184</v>
      </c>
      <c r="C165" s="16">
        <v>71447</v>
      </c>
      <c r="D165" s="16">
        <v>0</v>
      </c>
      <c r="E165" s="16">
        <v>0</v>
      </c>
      <c r="F165" s="16">
        <v>-71447</v>
      </c>
      <c r="G165" s="16">
        <v>0</v>
      </c>
      <c r="H165" s="16">
        <v>0</v>
      </c>
      <c r="I165" s="16">
        <v>0</v>
      </c>
      <c r="J165" s="16">
        <v>0</v>
      </c>
      <c r="K165" s="16">
        <v>0</v>
      </c>
      <c r="L165" s="16">
        <v>1173120</v>
      </c>
      <c r="M165" s="65">
        <v>0</v>
      </c>
      <c r="N165" s="68">
        <v>0</v>
      </c>
      <c r="O165" s="67">
        <v>0</v>
      </c>
    </row>
    <row r="166" spans="1:15" s="10" customFormat="1" x14ac:dyDescent="0.2">
      <c r="A166" s="62">
        <v>403</v>
      </c>
      <c r="B166" s="63" t="s">
        <v>185</v>
      </c>
      <c r="C166" s="16">
        <v>220173</v>
      </c>
      <c r="D166" s="16">
        <v>0</v>
      </c>
      <c r="E166" s="16">
        <v>0</v>
      </c>
      <c r="F166" s="16">
        <v>-220173</v>
      </c>
      <c r="G166" s="16">
        <v>0</v>
      </c>
      <c r="H166" s="16">
        <v>0</v>
      </c>
      <c r="I166" s="16">
        <v>0</v>
      </c>
      <c r="J166" s="16">
        <v>0</v>
      </c>
      <c r="K166" s="16">
        <v>0</v>
      </c>
      <c r="L166" s="16">
        <v>3615129</v>
      </c>
      <c r="M166" s="65">
        <v>0</v>
      </c>
      <c r="N166" s="68">
        <v>0</v>
      </c>
      <c r="O166" s="67">
        <v>0</v>
      </c>
    </row>
    <row r="167" spans="1:15" s="10" customFormat="1" x14ac:dyDescent="0.2">
      <c r="A167" s="62">
        <v>405</v>
      </c>
      <c r="B167" s="63" t="s">
        <v>186</v>
      </c>
      <c r="C167" s="16">
        <v>1264</v>
      </c>
      <c r="D167" s="16">
        <v>0</v>
      </c>
      <c r="E167" s="16">
        <v>0</v>
      </c>
      <c r="F167" s="16">
        <v>-1264</v>
      </c>
      <c r="G167" s="16">
        <v>0</v>
      </c>
      <c r="H167" s="16">
        <v>0</v>
      </c>
      <c r="I167" s="16">
        <v>0</v>
      </c>
      <c r="J167" s="16">
        <v>0</v>
      </c>
      <c r="K167" s="16">
        <v>0</v>
      </c>
      <c r="L167" s="16">
        <v>20759</v>
      </c>
      <c r="M167" s="65">
        <v>0</v>
      </c>
      <c r="N167" s="68">
        <v>0</v>
      </c>
      <c r="O167" s="67">
        <v>0</v>
      </c>
    </row>
    <row r="168" spans="1:15" s="10" customFormat="1" x14ac:dyDescent="0.2">
      <c r="A168" s="62">
        <v>407</v>
      </c>
      <c r="B168" s="63" t="s">
        <v>187</v>
      </c>
      <c r="C168" s="16">
        <v>752</v>
      </c>
      <c r="D168" s="16">
        <v>0</v>
      </c>
      <c r="E168" s="16">
        <v>0</v>
      </c>
      <c r="F168" s="16">
        <v>-752</v>
      </c>
      <c r="G168" s="16">
        <v>0</v>
      </c>
      <c r="H168" s="16">
        <v>0</v>
      </c>
      <c r="I168" s="16">
        <v>0</v>
      </c>
      <c r="J168" s="16">
        <v>0</v>
      </c>
      <c r="K168" s="16">
        <v>0</v>
      </c>
      <c r="L168" s="16">
        <v>12340</v>
      </c>
      <c r="M168" s="65">
        <v>0</v>
      </c>
      <c r="N168" s="68">
        <v>0</v>
      </c>
      <c r="O168" s="67">
        <v>0</v>
      </c>
    </row>
    <row r="169" spans="1:15" s="10" customFormat="1" x14ac:dyDescent="0.2">
      <c r="A169" s="62">
        <v>408</v>
      </c>
      <c r="B169" s="63" t="s">
        <v>188</v>
      </c>
      <c r="C169" s="16">
        <v>0</v>
      </c>
      <c r="D169" s="16">
        <v>0</v>
      </c>
      <c r="E169" s="16">
        <v>0</v>
      </c>
      <c r="F169" s="16">
        <v>0</v>
      </c>
      <c r="G169" s="16">
        <v>0</v>
      </c>
      <c r="H169" s="16">
        <v>0</v>
      </c>
      <c r="I169" s="16">
        <v>0</v>
      </c>
      <c r="J169" s="16">
        <v>0</v>
      </c>
      <c r="K169" s="16">
        <v>0</v>
      </c>
      <c r="L169" s="16">
        <v>0</v>
      </c>
      <c r="M169" s="65">
        <v>0</v>
      </c>
      <c r="N169" s="68">
        <v>0</v>
      </c>
      <c r="O169" s="67">
        <v>0</v>
      </c>
    </row>
    <row r="170" spans="1:15" s="10" customFormat="1" x14ac:dyDescent="0.2">
      <c r="A170" s="62">
        <v>409</v>
      </c>
      <c r="B170" s="63" t="s">
        <v>189</v>
      </c>
      <c r="C170" s="16">
        <v>88160</v>
      </c>
      <c r="D170" s="16">
        <v>0</v>
      </c>
      <c r="E170" s="16">
        <v>0</v>
      </c>
      <c r="F170" s="16">
        <v>-88160</v>
      </c>
      <c r="G170" s="16">
        <v>0</v>
      </c>
      <c r="H170" s="16">
        <v>0</v>
      </c>
      <c r="I170" s="16">
        <v>0</v>
      </c>
      <c r="J170" s="16">
        <v>0</v>
      </c>
      <c r="K170" s="16">
        <v>0</v>
      </c>
      <c r="L170" s="16">
        <v>1447552</v>
      </c>
      <c r="M170" s="65">
        <v>0</v>
      </c>
      <c r="N170" s="68">
        <v>0</v>
      </c>
      <c r="O170" s="67">
        <v>0</v>
      </c>
    </row>
    <row r="171" spans="1:15" s="10" customFormat="1" x14ac:dyDescent="0.2">
      <c r="A171" s="62">
        <v>411</v>
      </c>
      <c r="B171" s="63" t="s">
        <v>190</v>
      </c>
      <c r="C171" s="16">
        <v>119146</v>
      </c>
      <c r="D171" s="16">
        <v>0</v>
      </c>
      <c r="E171" s="16">
        <v>0</v>
      </c>
      <c r="F171" s="16">
        <v>-119146</v>
      </c>
      <c r="G171" s="16">
        <v>0</v>
      </c>
      <c r="H171" s="16">
        <v>0</v>
      </c>
      <c r="I171" s="16">
        <v>0</v>
      </c>
      <c r="J171" s="16">
        <v>0</v>
      </c>
      <c r="K171" s="16">
        <v>0</v>
      </c>
      <c r="L171" s="16">
        <v>1956319</v>
      </c>
      <c r="M171" s="65">
        <v>0</v>
      </c>
      <c r="N171" s="68">
        <v>0</v>
      </c>
      <c r="O171" s="67">
        <v>0</v>
      </c>
    </row>
    <row r="172" spans="1:15" s="10" customFormat="1" x14ac:dyDescent="0.2">
      <c r="A172" s="62">
        <v>413</v>
      </c>
      <c r="B172" s="63" t="s">
        <v>191</v>
      </c>
      <c r="C172" s="16">
        <v>3733</v>
      </c>
      <c r="D172" s="16">
        <v>0</v>
      </c>
      <c r="E172" s="16">
        <v>0</v>
      </c>
      <c r="F172" s="16">
        <v>-3733</v>
      </c>
      <c r="G172" s="16">
        <v>0</v>
      </c>
      <c r="H172" s="16">
        <v>0</v>
      </c>
      <c r="I172" s="16">
        <v>0</v>
      </c>
      <c r="J172" s="16">
        <v>0</v>
      </c>
      <c r="K172" s="16">
        <v>0</v>
      </c>
      <c r="L172" s="16">
        <v>61295</v>
      </c>
      <c r="M172" s="65">
        <v>0</v>
      </c>
      <c r="N172" s="68">
        <v>0</v>
      </c>
      <c r="O172" s="67">
        <v>0</v>
      </c>
    </row>
    <row r="173" spans="1:15" s="10" customFormat="1" x14ac:dyDescent="0.2">
      <c r="A173" s="62">
        <v>417</v>
      </c>
      <c r="B173" s="63" t="s">
        <v>192</v>
      </c>
      <c r="C173" s="16">
        <v>1653</v>
      </c>
      <c r="D173" s="16">
        <v>0</v>
      </c>
      <c r="E173" s="16">
        <v>0</v>
      </c>
      <c r="F173" s="16">
        <v>-1653</v>
      </c>
      <c r="G173" s="16">
        <v>0</v>
      </c>
      <c r="H173" s="16">
        <v>0</v>
      </c>
      <c r="I173" s="16">
        <v>0</v>
      </c>
      <c r="J173" s="16">
        <v>0</v>
      </c>
      <c r="K173" s="16">
        <v>0</v>
      </c>
      <c r="L173" s="16">
        <v>27143</v>
      </c>
      <c r="M173" s="65">
        <v>0</v>
      </c>
      <c r="N173" s="68">
        <v>0</v>
      </c>
      <c r="O173" s="67">
        <v>0</v>
      </c>
    </row>
    <row r="174" spans="1:15" s="10" customFormat="1" x14ac:dyDescent="0.2">
      <c r="A174" s="62">
        <v>423</v>
      </c>
      <c r="B174" s="63" t="s">
        <v>193</v>
      </c>
      <c r="C174" s="16">
        <v>17722</v>
      </c>
      <c r="D174" s="16">
        <v>0</v>
      </c>
      <c r="E174" s="16">
        <v>0</v>
      </c>
      <c r="F174" s="16">
        <v>-17722</v>
      </c>
      <c r="G174" s="16">
        <v>0</v>
      </c>
      <c r="H174" s="16">
        <v>0</v>
      </c>
      <c r="I174" s="16">
        <v>0</v>
      </c>
      <c r="J174" s="16">
        <v>0</v>
      </c>
      <c r="K174" s="16">
        <v>0</v>
      </c>
      <c r="L174" s="16">
        <v>290993</v>
      </c>
      <c r="M174" s="65">
        <v>0</v>
      </c>
      <c r="N174" s="68">
        <v>0</v>
      </c>
      <c r="O174" s="67">
        <v>0</v>
      </c>
    </row>
    <row r="175" spans="1:15" s="10" customFormat="1" x14ac:dyDescent="0.2">
      <c r="A175" s="62">
        <v>425</v>
      </c>
      <c r="B175" s="63" t="s">
        <v>194</v>
      </c>
      <c r="C175" s="16">
        <v>61886</v>
      </c>
      <c r="D175" s="16">
        <v>0</v>
      </c>
      <c r="E175" s="16">
        <v>0</v>
      </c>
      <c r="F175" s="16">
        <v>-61886</v>
      </c>
      <c r="G175" s="16">
        <v>0</v>
      </c>
      <c r="H175" s="16">
        <v>0</v>
      </c>
      <c r="I175" s="16">
        <v>0</v>
      </c>
      <c r="J175" s="16">
        <v>0</v>
      </c>
      <c r="K175" s="16">
        <v>0</v>
      </c>
      <c r="L175" s="16">
        <v>1016140</v>
      </c>
      <c r="M175" s="65">
        <v>0</v>
      </c>
      <c r="N175" s="68">
        <v>0</v>
      </c>
      <c r="O175" s="67">
        <v>0</v>
      </c>
    </row>
    <row r="176" spans="1:15" s="10" customFormat="1" x14ac:dyDescent="0.2">
      <c r="A176" s="62">
        <v>440</v>
      </c>
      <c r="B176" s="63" t="s">
        <v>195</v>
      </c>
      <c r="C176" s="16">
        <v>368408</v>
      </c>
      <c r="D176" s="16">
        <v>0</v>
      </c>
      <c r="E176" s="16">
        <v>0</v>
      </c>
      <c r="F176" s="16">
        <v>-368408</v>
      </c>
      <c r="G176" s="16">
        <v>0</v>
      </c>
      <c r="H176" s="16">
        <v>0</v>
      </c>
      <c r="I176" s="16">
        <v>0</v>
      </c>
      <c r="J176" s="16">
        <v>0</v>
      </c>
      <c r="K176" s="16">
        <v>0</v>
      </c>
      <c r="L176" s="16">
        <v>6049084</v>
      </c>
      <c r="M176" s="65">
        <v>0</v>
      </c>
      <c r="N176" s="68">
        <v>0</v>
      </c>
      <c r="O176" s="67">
        <v>0</v>
      </c>
    </row>
    <row r="177" spans="1:15" s="10" customFormat="1" x14ac:dyDescent="0.2">
      <c r="A177" s="62">
        <v>450</v>
      </c>
      <c r="B177" s="63" t="s">
        <v>196</v>
      </c>
      <c r="C177" s="16">
        <v>0</v>
      </c>
      <c r="D177" s="16">
        <v>0</v>
      </c>
      <c r="E177" s="16">
        <v>0</v>
      </c>
      <c r="F177" s="16">
        <v>0</v>
      </c>
      <c r="G177" s="16">
        <v>0</v>
      </c>
      <c r="H177" s="16">
        <v>0</v>
      </c>
      <c r="I177" s="16">
        <v>0</v>
      </c>
      <c r="J177" s="16">
        <v>0</v>
      </c>
      <c r="K177" s="16">
        <v>0</v>
      </c>
      <c r="L177" s="16">
        <v>0</v>
      </c>
      <c r="M177" s="65">
        <v>0</v>
      </c>
      <c r="N177" s="68">
        <v>0</v>
      </c>
      <c r="O177" s="67">
        <v>0</v>
      </c>
    </row>
    <row r="178" spans="1:15" s="10" customFormat="1" x14ac:dyDescent="0.2">
      <c r="A178" s="62">
        <v>451</v>
      </c>
      <c r="B178" s="63" t="s">
        <v>197</v>
      </c>
      <c r="C178" s="16">
        <v>0</v>
      </c>
      <c r="D178" s="16">
        <v>0</v>
      </c>
      <c r="E178" s="16">
        <v>0</v>
      </c>
      <c r="F178" s="16">
        <v>0</v>
      </c>
      <c r="G178" s="16">
        <v>0</v>
      </c>
      <c r="H178" s="16">
        <v>0</v>
      </c>
      <c r="I178" s="16">
        <v>0</v>
      </c>
      <c r="J178" s="16">
        <v>0</v>
      </c>
      <c r="K178" s="16">
        <v>0</v>
      </c>
      <c r="L178" s="16">
        <v>0</v>
      </c>
      <c r="M178" s="65">
        <v>0</v>
      </c>
      <c r="N178" s="68">
        <v>0</v>
      </c>
      <c r="O178" s="67">
        <v>0</v>
      </c>
    </row>
    <row r="179" spans="1:15" s="10" customFormat="1" x14ac:dyDescent="0.2">
      <c r="A179" s="62">
        <v>452</v>
      </c>
      <c r="B179" s="63" t="s">
        <v>198</v>
      </c>
      <c r="C179" s="16">
        <v>0</v>
      </c>
      <c r="D179" s="16">
        <v>0</v>
      </c>
      <c r="E179" s="16">
        <v>0</v>
      </c>
      <c r="F179" s="16">
        <v>0</v>
      </c>
      <c r="G179" s="16">
        <v>0</v>
      </c>
      <c r="H179" s="16">
        <v>0</v>
      </c>
      <c r="I179" s="16">
        <v>0</v>
      </c>
      <c r="J179" s="16">
        <v>0</v>
      </c>
      <c r="K179" s="16">
        <v>0</v>
      </c>
      <c r="L179" s="16">
        <v>0</v>
      </c>
      <c r="M179" s="65">
        <v>0</v>
      </c>
      <c r="N179" s="68">
        <v>0</v>
      </c>
      <c r="O179" s="67">
        <v>0</v>
      </c>
    </row>
    <row r="180" spans="1:15" s="10" customFormat="1" x14ac:dyDescent="0.2">
      <c r="A180" s="62">
        <v>453</v>
      </c>
      <c r="B180" s="63" t="s">
        <v>199</v>
      </c>
      <c r="C180" s="16">
        <v>0</v>
      </c>
      <c r="D180" s="16">
        <v>0</v>
      </c>
      <c r="E180" s="16">
        <v>0</v>
      </c>
      <c r="F180" s="16">
        <v>0</v>
      </c>
      <c r="G180" s="16">
        <v>0</v>
      </c>
      <c r="H180" s="16">
        <v>0</v>
      </c>
      <c r="I180" s="16">
        <v>0</v>
      </c>
      <c r="J180" s="16">
        <v>0</v>
      </c>
      <c r="K180" s="16">
        <v>0</v>
      </c>
      <c r="L180" s="16">
        <v>0</v>
      </c>
      <c r="M180" s="65">
        <v>0</v>
      </c>
      <c r="N180" s="68">
        <v>0</v>
      </c>
      <c r="O180" s="67">
        <v>0</v>
      </c>
    </row>
    <row r="181" spans="1:15" s="10" customFormat="1" x14ac:dyDescent="0.2">
      <c r="A181" s="62">
        <v>454</v>
      </c>
      <c r="B181" s="63" t="s">
        <v>200</v>
      </c>
      <c r="C181" s="16">
        <v>1765</v>
      </c>
      <c r="D181" s="16">
        <v>0</v>
      </c>
      <c r="E181" s="16">
        <v>0</v>
      </c>
      <c r="F181" s="16">
        <v>-1765</v>
      </c>
      <c r="G181" s="16">
        <v>0</v>
      </c>
      <c r="H181" s="16">
        <v>0</v>
      </c>
      <c r="I181" s="16">
        <v>0</v>
      </c>
      <c r="J181" s="16">
        <v>0</v>
      </c>
      <c r="K181" s="16">
        <v>0</v>
      </c>
      <c r="L181" s="16">
        <v>28973</v>
      </c>
      <c r="M181" s="65">
        <v>0</v>
      </c>
      <c r="N181" s="68">
        <v>0</v>
      </c>
      <c r="O181" s="67">
        <v>0</v>
      </c>
    </row>
    <row r="182" spans="1:15" s="10" customFormat="1" x14ac:dyDescent="0.2">
      <c r="A182" s="62">
        <v>501</v>
      </c>
      <c r="B182" s="63" t="s">
        <v>201</v>
      </c>
      <c r="C182" s="16">
        <v>3710120</v>
      </c>
      <c r="D182" s="16">
        <v>0</v>
      </c>
      <c r="E182" s="16">
        <v>0</v>
      </c>
      <c r="F182" s="16">
        <v>-3710120</v>
      </c>
      <c r="G182" s="16">
        <v>0</v>
      </c>
      <c r="H182" s="16">
        <v>0</v>
      </c>
      <c r="I182" s="16">
        <v>0</v>
      </c>
      <c r="J182" s="16">
        <v>0</v>
      </c>
      <c r="K182" s="16">
        <v>0</v>
      </c>
      <c r="L182" s="16">
        <v>60918294</v>
      </c>
      <c r="M182" s="65">
        <v>0</v>
      </c>
      <c r="N182" s="68">
        <v>0</v>
      </c>
      <c r="O182" s="67">
        <v>0</v>
      </c>
    </row>
    <row r="183" spans="1:15" s="10" customFormat="1" x14ac:dyDescent="0.2">
      <c r="A183" s="62">
        <v>502</v>
      </c>
      <c r="B183" s="63" t="s">
        <v>202</v>
      </c>
      <c r="C183" s="16">
        <v>0</v>
      </c>
      <c r="D183" s="16">
        <v>0</v>
      </c>
      <c r="E183" s="16">
        <v>0</v>
      </c>
      <c r="F183" s="16">
        <v>0</v>
      </c>
      <c r="G183" s="16">
        <v>0</v>
      </c>
      <c r="H183" s="16">
        <v>0</v>
      </c>
      <c r="I183" s="16">
        <v>0</v>
      </c>
      <c r="J183" s="16">
        <v>0</v>
      </c>
      <c r="K183" s="16">
        <v>0</v>
      </c>
      <c r="L183" s="16">
        <v>0</v>
      </c>
      <c r="M183" s="65">
        <v>0</v>
      </c>
      <c r="N183" s="68">
        <v>0</v>
      </c>
      <c r="O183" s="67">
        <v>0</v>
      </c>
    </row>
    <row r="184" spans="1:15" s="10" customFormat="1" x14ac:dyDescent="0.2">
      <c r="A184" s="62">
        <v>505</v>
      </c>
      <c r="B184" s="63" t="s">
        <v>203</v>
      </c>
      <c r="C184" s="16">
        <v>26580</v>
      </c>
      <c r="D184" s="16">
        <v>0</v>
      </c>
      <c r="E184" s="16">
        <v>0</v>
      </c>
      <c r="F184" s="16">
        <v>-26580</v>
      </c>
      <c r="G184" s="16">
        <v>0</v>
      </c>
      <c r="H184" s="16">
        <v>0</v>
      </c>
      <c r="I184" s="16">
        <v>0</v>
      </c>
      <c r="J184" s="16">
        <v>0</v>
      </c>
      <c r="K184" s="16">
        <v>0</v>
      </c>
      <c r="L184" s="16">
        <v>436428</v>
      </c>
      <c r="M184" s="65">
        <v>0</v>
      </c>
      <c r="N184" s="68">
        <v>0</v>
      </c>
      <c r="O184" s="67">
        <v>0</v>
      </c>
    </row>
    <row r="185" spans="1:15" s="10" customFormat="1" x14ac:dyDescent="0.2">
      <c r="A185" s="62">
        <v>506</v>
      </c>
      <c r="B185" s="63" t="s">
        <v>204</v>
      </c>
      <c r="C185" s="16">
        <v>9960</v>
      </c>
      <c r="D185" s="16">
        <v>0</v>
      </c>
      <c r="E185" s="16">
        <v>0</v>
      </c>
      <c r="F185" s="16">
        <v>-9960</v>
      </c>
      <c r="G185" s="16">
        <v>0</v>
      </c>
      <c r="H185" s="16">
        <v>0</v>
      </c>
      <c r="I185" s="16">
        <v>0</v>
      </c>
      <c r="J185" s="16">
        <v>0</v>
      </c>
      <c r="K185" s="16">
        <v>0</v>
      </c>
      <c r="L185" s="16">
        <v>163542</v>
      </c>
      <c r="M185" s="65">
        <v>0</v>
      </c>
      <c r="N185" s="68">
        <v>0</v>
      </c>
      <c r="O185" s="67">
        <v>0</v>
      </c>
    </row>
    <row r="186" spans="1:15" s="10" customFormat="1" x14ac:dyDescent="0.2">
      <c r="A186" s="62">
        <v>507</v>
      </c>
      <c r="B186" s="63" t="s">
        <v>205</v>
      </c>
      <c r="C186" s="16">
        <v>0</v>
      </c>
      <c r="D186" s="16">
        <v>0</v>
      </c>
      <c r="E186" s="16">
        <v>0</v>
      </c>
      <c r="F186" s="16">
        <v>0</v>
      </c>
      <c r="G186" s="16">
        <v>0</v>
      </c>
      <c r="H186" s="16">
        <v>0</v>
      </c>
      <c r="I186" s="16">
        <v>0</v>
      </c>
      <c r="J186" s="16">
        <v>0</v>
      </c>
      <c r="K186" s="16">
        <v>0</v>
      </c>
      <c r="L186" s="16">
        <v>0</v>
      </c>
      <c r="M186" s="65">
        <v>0</v>
      </c>
      <c r="N186" s="68">
        <v>0</v>
      </c>
      <c r="O186" s="67">
        <v>0</v>
      </c>
    </row>
    <row r="187" spans="1:15" s="10" customFormat="1" x14ac:dyDescent="0.2">
      <c r="A187" s="62">
        <v>601</v>
      </c>
      <c r="B187" s="63" t="s">
        <v>206</v>
      </c>
      <c r="C187" s="16">
        <v>1394052</v>
      </c>
      <c r="D187" s="16">
        <v>0</v>
      </c>
      <c r="E187" s="16">
        <v>0</v>
      </c>
      <c r="F187" s="16">
        <v>-1394052</v>
      </c>
      <c r="G187" s="16">
        <v>0</v>
      </c>
      <c r="H187" s="16">
        <v>0</v>
      </c>
      <c r="I187" s="16">
        <v>0</v>
      </c>
      <c r="J187" s="16">
        <v>0</v>
      </c>
      <c r="K187" s="16">
        <v>0</v>
      </c>
      <c r="L187" s="16">
        <v>22889659</v>
      </c>
      <c r="M187" s="65">
        <v>0</v>
      </c>
      <c r="N187" s="68">
        <v>0</v>
      </c>
      <c r="O187" s="67">
        <v>0</v>
      </c>
    </row>
    <row r="188" spans="1:15" s="10" customFormat="1" x14ac:dyDescent="0.2">
      <c r="A188" s="62">
        <v>602</v>
      </c>
      <c r="B188" s="63" t="s">
        <v>207</v>
      </c>
      <c r="C188" s="16">
        <v>198231</v>
      </c>
      <c r="D188" s="16">
        <v>0</v>
      </c>
      <c r="E188" s="16">
        <v>0</v>
      </c>
      <c r="F188" s="16">
        <v>-198231</v>
      </c>
      <c r="G188" s="16">
        <v>0</v>
      </c>
      <c r="H188" s="16">
        <v>0</v>
      </c>
      <c r="I188" s="16">
        <v>0</v>
      </c>
      <c r="J188" s="16">
        <v>0</v>
      </c>
      <c r="K188" s="16">
        <v>0</v>
      </c>
      <c r="L188" s="16">
        <v>3254862</v>
      </c>
      <c r="M188" s="65">
        <v>0</v>
      </c>
      <c r="N188" s="68">
        <v>0</v>
      </c>
      <c r="O188" s="67">
        <v>0</v>
      </c>
    </row>
    <row r="189" spans="1:15" s="10" customFormat="1" x14ac:dyDescent="0.2">
      <c r="A189" s="62">
        <v>606</v>
      </c>
      <c r="B189" s="63" t="s">
        <v>208</v>
      </c>
      <c r="C189" s="16">
        <v>4413</v>
      </c>
      <c r="D189" s="16">
        <v>0</v>
      </c>
      <c r="E189" s="16">
        <v>0</v>
      </c>
      <c r="F189" s="16">
        <v>-4413</v>
      </c>
      <c r="G189" s="16">
        <v>0</v>
      </c>
      <c r="H189" s="16">
        <v>0</v>
      </c>
      <c r="I189" s="16">
        <v>0</v>
      </c>
      <c r="J189" s="16">
        <v>0</v>
      </c>
      <c r="K189" s="16">
        <v>0</v>
      </c>
      <c r="L189" s="16">
        <v>72462</v>
      </c>
      <c r="M189" s="65">
        <v>0</v>
      </c>
      <c r="N189" s="68">
        <v>0</v>
      </c>
      <c r="O189" s="67">
        <v>0</v>
      </c>
    </row>
    <row r="190" spans="1:15" s="10" customFormat="1" x14ac:dyDescent="0.2">
      <c r="A190" s="62">
        <v>701</v>
      </c>
      <c r="B190" s="63" t="s">
        <v>209</v>
      </c>
      <c r="C190" s="16">
        <v>159129</v>
      </c>
      <c r="D190" s="16">
        <v>0</v>
      </c>
      <c r="E190" s="16">
        <v>0</v>
      </c>
      <c r="F190" s="16">
        <v>-159129</v>
      </c>
      <c r="G190" s="16">
        <v>0</v>
      </c>
      <c r="H190" s="16">
        <v>0</v>
      </c>
      <c r="I190" s="16">
        <v>0</v>
      </c>
      <c r="J190" s="16">
        <v>0</v>
      </c>
      <c r="K190" s="16">
        <v>0</v>
      </c>
      <c r="L190" s="16">
        <v>2612819</v>
      </c>
      <c r="M190" s="65">
        <v>0</v>
      </c>
      <c r="N190" s="68">
        <v>0</v>
      </c>
      <c r="O190" s="67">
        <v>0</v>
      </c>
    </row>
    <row r="191" spans="1:15" s="10" customFormat="1" x14ac:dyDescent="0.2">
      <c r="A191" s="62">
        <v>702</v>
      </c>
      <c r="B191" s="63" t="s">
        <v>210</v>
      </c>
      <c r="C191" s="16">
        <v>102905</v>
      </c>
      <c r="D191" s="16">
        <v>0</v>
      </c>
      <c r="E191" s="16">
        <v>0</v>
      </c>
      <c r="F191" s="16">
        <v>-102905</v>
      </c>
      <c r="G191" s="16">
        <v>0</v>
      </c>
      <c r="H191" s="16">
        <v>0</v>
      </c>
      <c r="I191" s="16">
        <v>0</v>
      </c>
      <c r="J191" s="16">
        <v>0</v>
      </c>
      <c r="K191" s="16">
        <v>0</v>
      </c>
      <c r="L191" s="16">
        <v>1689650</v>
      </c>
      <c r="M191" s="65">
        <v>0</v>
      </c>
      <c r="N191" s="68">
        <v>0</v>
      </c>
      <c r="O191" s="67">
        <v>0</v>
      </c>
    </row>
    <row r="192" spans="1:15" s="10" customFormat="1" x14ac:dyDescent="0.2">
      <c r="A192" s="62">
        <v>703</v>
      </c>
      <c r="B192" s="63" t="s">
        <v>211</v>
      </c>
      <c r="C192" s="16">
        <v>311715</v>
      </c>
      <c r="D192" s="16">
        <v>0</v>
      </c>
      <c r="E192" s="16">
        <v>0</v>
      </c>
      <c r="F192" s="16">
        <v>-311715</v>
      </c>
      <c r="G192" s="16">
        <v>0</v>
      </c>
      <c r="H192" s="16">
        <v>0</v>
      </c>
      <c r="I192" s="16">
        <v>0</v>
      </c>
      <c r="J192" s="16">
        <v>0</v>
      </c>
      <c r="K192" s="16">
        <v>0</v>
      </c>
      <c r="L192" s="16">
        <v>5118218</v>
      </c>
      <c r="M192" s="65">
        <v>0</v>
      </c>
      <c r="N192" s="68">
        <v>0</v>
      </c>
      <c r="O192" s="67">
        <v>0</v>
      </c>
    </row>
    <row r="193" spans="1:15" s="10" customFormat="1" x14ac:dyDescent="0.2">
      <c r="A193" s="62">
        <v>704</v>
      </c>
      <c r="B193" s="63" t="s">
        <v>212</v>
      </c>
      <c r="C193" s="16">
        <v>247830</v>
      </c>
      <c r="D193" s="16">
        <v>0</v>
      </c>
      <c r="E193" s="16">
        <v>0</v>
      </c>
      <c r="F193" s="16">
        <v>-247830</v>
      </c>
      <c r="G193" s="16">
        <v>0</v>
      </c>
      <c r="H193" s="16">
        <v>0</v>
      </c>
      <c r="I193" s="16">
        <v>0</v>
      </c>
      <c r="J193" s="16">
        <v>0</v>
      </c>
      <c r="K193" s="16">
        <v>0</v>
      </c>
      <c r="L193" s="16">
        <v>4069249</v>
      </c>
      <c r="M193" s="65">
        <v>0</v>
      </c>
      <c r="N193" s="68">
        <v>0</v>
      </c>
      <c r="O193" s="67">
        <v>0</v>
      </c>
    </row>
    <row r="194" spans="1:15" s="10" customFormat="1" x14ac:dyDescent="0.2">
      <c r="A194" s="62">
        <v>705</v>
      </c>
      <c r="B194" s="63" t="s">
        <v>213</v>
      </c>
      <c r="C194" s="16">
        <v>216096</v>
      </c>
      <c r="D194" s="16">
        <v>0</v>
      </c>
      <c r="E194" s="16">
        <v>0</v>
      </c>
      <c r="F194" s="16">
        <v>-216096</v>
      </c>
      <c r="G194" s="16">
        <v>0</v>
      </c>
      <c r="H194" s="16">
        <v>0</v>
      </c>
      <c r="I194" s="16">
        <v>0</v>
      </c>
      <c r="J194" s="16">
        <v>0</v>
      </c>
      <c r="K194" s="16">
        <v>0</v>
      </c>
      <c r="L194" s="16">
        <v>3548193</v>
      </c>
      <c r="M194" s="65">
        <v>0</v>
      </c>
      <c r="N194" s="68">
        <v>0</v>
      </c>
      <c r="O194" s="67">
        <v>0</v>
      </c>
    </row>
    <row r="195" spans="1:15" s="10" customFormat="1" x14ac:dyDescent="0.2">
      <c r="A195" s="62">
        <v>706</v>
      </c>
      <c r="B195" s="63" t="s">
        <v>214</v>
      </c>
      <c r="C195" s="16">
        <v>288728</v>
      </c>
      <c r="D195" s="16">
        <v>0</v>
      </c>
      <c r="E195" s="16">
        <v>0</v>
      </c>
      <c r="F195" s="16">
        <v>-288728</v>
      </c>
      <c r="G195" s="16">
        <v>0</v>
      </c>
      <c r="H195" s="16">
        <v>0</v>
      </c>
      <c r="I195" s="16">
        <v>0</v>
      </c>
      <c r="J195" s="16">
        <v>0</v>
      </c>
      <c r="K195" s="16">
        <v>0</v>
      </c>
      <c r="L195" s="16">
        <v>4740767</v>
      </c>
      <c r="M195" s="65">
        <v>0</v>
      </c>
      <c r="N195" s="68">
        <v>0</v>
      </c>
      <c r="O195" s="67">
        <v>0</v>
      </c>
    </row>
    <row r="196" spans="1:15" s="10" customFormat="1" x14ac:dyDescent="0.2">
      <c r="A196" s="62">
        <v>707</v>
      </c>
      <c r="B196" s="63" t="s">
        <v>215</v>
      </c>
      <c r="C196" s="16">
        <v>144198</v>
      </c>
      <c r="D196" s="16">
        <v>0</v>
      </c>
      <c r="E196" s="16">
        <v>0</v>
      </c>
      <c r="F196" s="16">
        <v>-144198</v>
      </c>
      <c r="G196" s="16">
        <v>0</v>
      </c>
      <c r="H196" s="16">
        <v>0</v>
      </c>
      <c r="I196" s="16">
        <v>0</v>
      </c>
      <c r="J196" s="16">
        <v>0</v>
      </c>
      <c r="K196" s="16">
        <v>0</v>
      </c>
      <c r="L196" s="16">
        <v>2367657</v>
      </c>
      <c r="M196" s="65">
        <v>0</v>
      </c>
      <c r="N196" s="68">
        <v>0</v>
      </c>
      <c r="O196" s="67">
        <v>0</v>
      </c>
    </row>
    <row r="197" spans="1:15" s="10" customFormat="1" x14ac:dyDescent="0.2">
      <c r="A197" s="62">
        <v>708</v>
      </c>
      <c r="B197" s="63" t="s">
        <v>216</v>
      </c>
      <c r="C197" s="16">
        <v>59333</v>
      </c>
      <c r="D197" s="16">
        <v>0</v>
      </c>
      <c r="E197" s="16">
        <v>0</v>
      </c>
      <c r="F197" s="16">
        <v>-59333</v>
      </c>
      <c r="G197" s="16">
        <v>0</v>
      </c>
      <c r="H197" s="16">
        <v>0</v>
      </c>
      <c r="I197" s="16">
        <v>0</v>
      </c>
      <c r="J197" s="16">
        <v>0</v>
      </c>
      <c r="K197" s="16">
        <v>0</v>
      </c>
      <c r="L197" s="16">
        <v>974216</v>
      </c>
      <c r="M197" s="65">
        <v>0</v>
      </c>
      <c r="N197" s="68">
        <v>0</v>
      </c>
      <c r="O197" s="67">
        <v>0</v>
      </c>
    </row>
    <row r="198" spans="1:15" s="10" customFormat="1" x14ac:dyDescent="0.2">
      <c r="A198" s="62">
        <v>709</v>
      </c>
      <c r="B198" s="63" t="s">
        <v>217</v>
      </c>
      <c r="C198" s="16">
        <v>0</v>
      </c>
      <c r="D198" s="16">
        <v>0</v>
      </c>
      <c r="E198" s="16">
        <v>0</v>
      </c>
      <c r="F198" s="16">
        <v>0</v>
      </c>
      <c r="G198" s="16">
        <v>0</v>
      </c>
      <c r="H198" s="16">
        <v>0</v>
      </c>
      <c r="I198" s="16">
        <v>0</v>
      </c>
      <c r="J198" s="16">
        <v>0</v>
      </c>
      <c r="K198" s="16">
        <v>0</v>
      </c>
      <c r="L198" s="16">
        <v>0</v>
      </c>
      <c r="M198" s="65">
        <v>0</v>
      </c>
      <c r="N198" s="68">
        <v>0</v>
      </c>
      <c r="O198" s="67">
        <v>0</v>
      </c>
    </row>
    <row r="199" spans="1:15" s="10" customFormat="1" x14ac:dyDescent="0.2">
      <c r="A199" s="62">
        <v>711</v>
      </c>
      <c r="B199" s="63" t="s">
        <v>218</v>
      </c>
      <c r="C199" s="16">
        <v>94637</v>
      </c>
      <c r="D199" s="16">
        <v>0</v>
      </c>
      <c r="E199" s="16">
        <v>0</v>
      </c>
      <c r="F199" s="16">
        <v>-94637</v>
      </c>
      <c r="G199" s="16">
        <v>0</v>
      </c>
      <c r="H199" s="16">
        <v>0</v>
      </c>
      <c r="I199" s="16">
        <v>0</v>
      </c>
      <c r="J199" s="16">
        <v>0</v>
      </c>
      <c r="K199" s="16">
        <v>0</v>
      </c>
      <c r="L199" s="16">
        <v>1553899</v>
      </c>
      <c r="M199" s="65">
        <v>0</v>
      </c>
      <c r="N199" s="68">
        <v>0</v>
      </c>
      <c r="O199" s="67">
        <v>0</v>
      </c>
    </row>
    <row r="200" spans="1:15" s="10" customFormat="1" x14ac:dyDescent="0.2">
      <c r="A200" s="62">
        <v>716</v>
      </c>
      <c r="B200" s="63" t="s">
        <v>219</v>
      </c>
      <c r="C200" s="16">
        <v>120861</v>
      </c>
      <c r="D200" s="16">
        <v>0</v>
      </c>
      <c r="E200" s="16">
        <v>0</v>
      </c>
      <c r="F200" s="16">
        <v>-120861</v>
      </c>
      <c r="G200" s="16">
        <v>0</v>
      </c>
      <c r="H200" s="16">
        <v>0</v>
      </c>
      <c r="I200" s="16">
        <v>0</v>
      </c>
      <c r="J200" s="16">
        <v>0</v>
      </c>
      <c r="K200" s="16">
        <v>0</v>
      </c>
      <c r="L200" s="16">
        <v>1984481</v>
      </c>
      <c r="M200" s="65">
        <v>0</v>
      </c>
      <c r="N200" s="68">
        <v>0</v>
      </c>
      <c r="O200" s="67">
        <v>0</v>
      </c>
    </row>
    <row r="201" spans="1:15" s="10" customFormat="1" x14ac:dyDescent="0.2">
      <c r="A201" s="62">
        <v>717</v>
      </c>
      <c r="B201" s="63" t="s">
        <v>220</v>
      </c>
      <c r="C201" s="16">
        <v>0</v>
      </c>
      <c r="D201" s="16">
        <v>0</v>
      </c>
      <c r="E201" s="16">
        <v>0</v>
      </c>
      <c r="F201" s="16">
        <v>0</v>
      </c>
      <c r="G201" s="16">
        <v>0</v>
      </c>
      <c r="H201" s="16">
        <v>0</v>
      </c>
      <c r="I201" s="16">
        <v>0</v>
      </c>
      <c r="J201" s="16">
        <v>0</v>
      </c>
      <c r="K201" s="16">
        <v>0</v>
      </c>
      <c r="L201" s="16">
        <v>0</v>
      </c>
      <c r="M201" s="65">
        <v>0</v>
      </c>
      <c r="N201" s="68">
        <v>0</v>
      </c>
      <c r="O201" s="67">
        <v>0</v>
      </c>
    </row>
    <row r="202" spans="1:15" s="10" customFormat="1" x14ac:dyDescent="0.2">
      <c r="A202" s="62">
        <v>718</v>
      </c>
      <c r="B202" s="63" t="s">
        <v>221</v>
      </c>
      <c r="C202" s="16">
        <v>122940</v>
      </c>
      <c r="D202" s="16">
        <v>0</v>
      </c>
      <c r="E202" s="16">
        <v>0</v>
      </c>
      <c r="F202" s="16">
        <v>-122940</v>
      </c>
      <c r="G202" s="16">
        <v>0</v>
      </c>
      <c r="H202" s="16">
        <v>0</v>
      </c>
      <c r="I202" s="16">
        <v>0</v>
      </c>
      <c r="J202" s="16">
        <v>0</v>
      </c>
      <c r="K202" s="16">
        <v>0</v>
      </c>
      <c r="L202" s="16">
        <v>2018612</v>
      </c>
      <c r="M202" s="65">
        <v>0</v>
      </c>
      <c r="N202" s="68">
        <v>0</v>
      </c>
      <c r="O202" s="67">
        <v>0</v>
      </c>
    </row>
    <row r="203" spans="1:15" s="10" customFormat="1" x14ac:dyDescent="0.2">
      <c r="A203" s="62">
        <v>719</v>
      </c>
      <c r="B203" s="63" t="s">
        <v>222</v>
      </c>
      <c r="C203" s="16">
        <v>0</v>
      </c>
      <c r="D203" s="16">
        <v>0</v>
      </c>
      <c r="E203" s="16">
        <v>0</v>
      </c>
      <c r="F203" s="16">
        <v>0</v>
      </c>
      <c r="G203" s="16">
        <v>0</v>
      </c>
      <c r="H203" s="16">
        <v>0</v>
      </c>
      <c r="I203" s="16">
        <v>0</v>
      </c>
      <c r="J203" s="16">
        <v>0</v>
      </c>
      <c r="K203" s="16">
        <v>0</v>
      </c>
      <c r="L203" s="16">
        <v>0</v>
      </c>
      <c r="M203" s="65">
        <v>0</v>
      </c>
      <c r="N203" s="68">
        <v>0</v>
      </c>
      <c r="O203" s="67">
        <v>0</v>
      </c>
    </row>
    <row r="204" spans="1:15" s="10" customFormat="1" x14ac:dyDescent="0.2">
      <c r="A204" s="62">
        <v>720</v>
      </c>
      <c r="B204" s="63" t="s">
        <v>223</v>
      </c>
      <c r="C204" s="16">
        <v>205176</v>
      </c>
      <c r="D204" s="16">
        <v>0</v>
      </c>
      <c r="E204" s="16">
        <v>0</v>
      </c>
      <c r="F204" s="16">
        <v>-205176</v>
      </c>
      <c r="G204" s="16">
        <v>0</v>
      </c>
      <c r="H204" s="16">
        <v>0</v>
      </c>
      <c r="I204" s="16">
        <v>0</v>
      </c>
      <c r="J204" s="16">
        <v>0</v>
      </c>
      <c r="K204" s="16">
        <v>0</v>
      </c>
      <c r="L204" s="16">
        <v>3368898</v>
      </c>
      <c r="M204" s="65">
        <v>0</v>
      </c>
      <c r="N204" s="68">
        <v>0</v>
      </c>
      <c r="O204" s="67">
        <v>0</v>
      </c>
    </row>
    <row r="205" spans="1:15" s="10" customFormat="1" x14ac:dyDescent="0.2">
      <c r="A205" s="62">
        <v>721</v>
      </c>
      <c r="B205" s="63" t="s">
        <v>224</v>
      </c>
      <c r="C205" s="16">
        <v>0</v>
      </c>
      <c r="D205" s="16">
        <v>0</v>
      </c>
      <c r="E205" s="16">
        <v>0</v>
      </c>
      <c r="F205" s="16">
        <v>0</v>
      </c>
      <c r="G205" s="16">
        <v>0</v>
      </c>
      <c r="H205" s="16">
        <v>0</v>
      </c>
      <c r="I205" s="16">
        <v>0</v>
      </c>
      <c r="J205" s="16">
        <v>0</v>
      </c>
      <c r="K205" s="16">
        <v>0</v>
      </c>
      <c r="L205" s="16">
        <v>0</v>
      </c>
      <c r="M205" s="65">
        <v>0</v>
      </c>
      <c r="N205" s="68">
        <v>0</v>
      </c>
      <c r="O205" s="67">
        <v>0</v>
      </c>
    </row>
    <row r="206" spans="1:15" s="10" customFormat="1" x14ac:dyDescent="0.2">
      <c r="A206" s="62">
        <v>722</v>
      </c>
      <c r="B206" s="63" t="s">
        <v>225</v>
      </c>
      <c r="C206" s="16">
        <v>0</v>
      </c>
      <c r="D206" s="16">
        <v>0</v>
      </c>
      <c r="E206" s="16">
        <v>0</v>
      </c>
      <c r="F206" s="16">
        <v>0</v>
      </c>
      <c r="G206" s="16">
        <v>0</v>
      </c>
      <c r="H206" s="16">
        <v>0</v>
      </c>
      <c r="I206" s="16">
        <v>0</v>
      </c>
      <c r="J206" s="16">
        <v>0</v>
      </c>
      <c r="K206" s="16">
        <v>0</v>
      </c>
      <c r="L206" s="16">
        <v>0</v>
      </c>
      <c r="M206" s="65">
        <v>0</v>
      </c>
      <c r="N206" s="68">
        <v>0</v>
      </c>
      <c r="O206" s="67">
        <v>0</v>
      </c>
    </row>
    <row r="207" spans="1:15" s="10" customFormat="1" x14ac:dyDescent="0.2">
      <c r="A207" s="62">
        <v>723</v>
      </c>
      <c r="B207" s="63" t="s">
        <v>226</v>
      </c>
      <c r="C207" s="16">
        <v>112704</v>
      </c>
      <c r="D207" s="16">
        <v>0</v>
      </c>
      <c r="E207" s="16">
        <v>0</v>
      </c>
      <c r="F207" s="16">
        <v>-112704</v>
      </c>
      <c r="G207" s="16">
        <v>0</v>
      </c>
      <c r="H207" s="16">
        <v>0</v>
      </c>
      <c r="I207" s="16">
        <v>0</v>
      </c>
      <c r="J207" s="16">
        <v>0</v>
      </c>
      <c r="K207" s="16">
        <v>0</v>
      </c>
      <c r="L207" s="16">
        <v>1850547</v>
      </c>
      <c r="M207" s="65">
        <v>0</v>
      </c>
      <c r="N207" s="68">
        <v>0</v>
      </c>
      <c r="O207" s="67">
        <v>0</v>
      </c>
    </row>
    <row r="208" spans="1:15" s="10" customFormat="1" x14ac:dyDescent="0.2">
      <c r="A208" s="62">
        <v>724</v>
      </c>
      <c r="B208" s="63" t="s">
        <v>227</v>
      </c>
      <c r="C208" s="16">
        <v>108409</v>
      </c>
      <c r="D208" s="16">
        <v>0</v>
      </c>
      <c r="E208" s="16">
        <v>0</v>
      </c>
      <c r="F208" s="16">
        <v>-108409</v>
      </c>
      <c r="G208" s="16">
        <v>0</v>
      </c>
      <c r="H208" s="16">
        <v>0</v>
      </c>
      <c r="I208" s="16">
        <v>0</v>
      </c>
      <c r="J208" s="16">
        <v>0</v>
      </c>
      <c r="K208" s="16">
        <v>0</v>
      </c>
      <c r="L208" s="16">
        <v>1780018</v>
      </c>
      <c r="M208" s="65">
        <v>0</v>
      </c>
      <c r="N208" s="68">
        <v>0</v>
      </c>
      <c r="O208" s="67">
        <v>0</v>
      </c>
    </row>
    <row r="209" spans="1:15" s="10" customFormat="1" x14ac:dyDescent="0.2">
      <c r="A209" s="62">
        <v>725</v>
      </c>
      <c r="B209" s="63" t="s">
        <v>228</v>
      </c>
      <c r="C209" s="16">
        <v>0</v>
      </c>
      <c r="D209" s="16">
        <v>0</v>
      </c>
      <c r="E209" s="16">
        <v>0</v>
      </c>
      <c r="F209" s="16">
        <v>0</v>
      </c>
      <c r="G209" s="16">
        <v>0</v>
      </c>
      <c r="H209" s="16">
        <v>0</v>
      </c>
      <c r="I209" s="16">
        <v>0</v>
      </c>
      <c r="J209" s="16">
        <v>0</v>
      </c>
      <c r="K209" s="16">
        <v>0</v>
      </c>
      <c r="L209" s="16">
        <v>0</v>
      </c>
      <c r="M209" s="65">
        <v>0</v>
      </c>
      <c r="N209" s="68">
        <v>0</v>
      </c>
      <c r="O209" s="67">
        <v>0</v>
      </c>
    </row>
    <row r="210" spans="1:15" s="10" customFormat="1" x14ac:dyDescent="0.2">
      <c r="A210" s="62">
        <v>726</v>
      </c>
      <c r="B210" s="63" t="s">
        <v>229</v>
      </c>
      <c r="C210" s="16">
        <v>0</v>
      </c>
      <c r="D210" s="16">
        <v>0</v>
      </c>
      <c r="E210" s="16">
        <v>0</v>
      </c>
      <c r="F210" s="16">
        <v>0</v>
      </c>
      <c r="G210" s="16">
        <v>0</v>
      </c>
      <c r="H210" s="16">
        <v>0</v>
      </c>
      <c r="I210" s="16">
        <v>0</v>
      </c>
      <c r="J210" s="16">
        <v>0</v>
      </c>
      <c r="K210" s="16">
        <v>0</v>
      </c>
      <c r="L210" s="16">
        <v>0</v>
      </c>
      <c r="M210" s="65">
        <v>0</v>
      </c>
      <c r="N210" s="68">
        <v>0</v>
      </c>
      <c r="O210" s="67">
        <v>0</v>
      </c>
    </row>
    <row r="211" spans="1:15" s="10" customFormat="1" x14ac:dyDescent="0.2">
      <c r="A211" s="62">
        <v>728</v>
      </c>
      <c r="B211" s="63" t="s">
        <v>230</v>
      </c>
      <c r="C211" s="16">
        <v>134193</v>
      </c>
      <c r="D211" s="16">
        <v>0</v>
      </c>
      <c r="E211" s="16">
        <v>0</v>
      </c>
      <c r="F211" s="16">
        <v>-134193</v>
      </c>
      <c r="G211" s="16">
        <v>0</v>
      </c>
      <c r="H211" s="16">
        <v>0</v>
      </c>
      <c r="I211" s="16">
        <v>0</v>
      </c>
      <c r="J211" s="16">
        <v>0</v>
      </c>
      <c r="K211" s="16">
        <v>0</v>
      </c>
      <c r="L211" s="16">
        <v>2203376</v>
      </c>
      <c r="M211" s="65">
        <v>0</v>
      </c>
      <c r="N211" s="68">
        <v>0</v>
      </c>
      <c r="O211" s="67">
        <v>0</v>
      </c>
    </row>
    <row r="212" spans="1:15" s="10" customFormat="1" x14ac:dyDescent="0.2">
      <c r="A212" s="62">
        <v>729</v>
      </c>
      <c r="B212" s="63" t="s">
        <v>231</v>
      </c>
      <c r="C212" s="16">
        <v>141537</v>
      </c>
      <c r="D212" s="16">
        <v>0</v>
      </c>
      <c r="E212" s="16">
        <v>0</v>
      </c>
      <c r="F212" s="16">
        <v>-141537</v>
      </c>
      <c r="G212" s="16">
        <v>0</v>
      </c>
      <c r="H212" s="16">
        <v>0</v>
      </c>
      <c r="I212" s="16">
        <v>0</v>
      </c>
      <c r="J212" s="16">
        <v>0</v>
      </c>
      <c r="K212" s="16">
        <v>0</v>
      </c>
      <c r="L212" s="16">
        <v>2323972</v>
      </c>
      <c r="M212" s="65">
        <v>0</v>
      </c>
      <c r="N212" s="68">
        <v>0</v>
      </c>
      <c r="O212" s="67">
        <v>0</v>
      </c>
    </row>
    <row r="213" spans="1:15" s="10" customFormat="1" x14ac:dyDescent="0.2">
      <c r="A213" s="62">
        <v>730</v>
      </c>
      <c r="B213" s="63" t="s">
        <v>232</v>
      </c>
      <c r="C213" s="16">
        <v>0</v>
      </c>
      <c r="D213" s="16">
        <v>0</v>
      </c>
      <c r="E213" s="16">
        <v>0</v>
      </c>
      <c r="F213" s="16">
        <v>0</v>
      </c>
      <c r="G213" s="16">
        <v>0</v>
      </c>
      <c r="H213" s="16">
        <v>0</v>
      </c>
      <c r="I213" s="16">
        <v>0</v>
      </c>
      <c r="J213" s="16">
        <v>0</v>
      </c>
      <c r="K213" s="16">
        <v>0</v>
      </c>
      <c r="L213" s="16">
        <v>0</v>
      </c>
      <c r="M213" s="65">
        <v>0</v>
      </c>
      <c r="N213" s="68">
        <v>0</v>
      </c>
      <c r="O213" s="67">
        <v>0</v>
      </c>
    </row>
    <row r="214" spans="1:15" s="10" customFormat="1" x14ac:dyDescent="0.2">
      <c r="A214" s="62">
        <v>731</v>
      </c>
      <c r="B214" s="63" t="s">
        <v>233</v>
      </c>
      <c r="C214" s="16">
        <v>0</v>
      </c>
      <c r="D214" s="16">
        <v>0</v>
      </c>
      <c r="E214" s="16">
        <v>0</v>
      </c>
      <c r="F214" s="16">
        <v>0</v>
      </c>
      <c r="G214" s="16">
        <v>0</v>
      </c>
      <c r="H214" s="16">
        <v>0</v>
      </c>
      <c r="I214" s="16">
        <v>0</v>
      </c>
      <c r="J214" s="16">
        <v>0</v>
      </c>
      <c r="K214" s="16">
        <v>0</v>
      </c>
      <c r="L214" s="16">
        <v>0</v>
      </c>
      <c r="M214" s="65">
        <v>0</v>
      </c>
      <c r="N214" s="68">
        <v>0</v>
      </c>
      <c r="O214" s="67">
        <v>0</v>
      </c>
    </row>
    <row r="215" spans="1:15" s="10" customFormat="1" x14ac:dyDescent="0.2">
      <c r="A215" s="62">
        <v>733</v>
      </c>
      <c r="B215" s="63" t="s">
        <v>234</v>
      </c>
      <c r="C215" s="16">
        <v>130306</v>
      </c>
      <c r="D215" s="16">
        <v>0</v>
      </c>
      <c r="E215" s="16">
        <v>0</v>
      </c>
      <c r="F215" s="16">
        <v>-130306</v>
      </c>
      <c r="G215" s="16">
        <v>0</v>
      </c>
      <c r="H215" s="16">
        <v>0</v>
      </c>
      <c r="I215" s="16">
        <v>0</v>
      </c>
      <c r="J215" s="16">
        <v>0</v>
      </c>
      <c r="K215" s="16">
        <v>0</v>
      </c>
      <c r="L215" s="16">
        <v>2139570</v>
      </c>
      <c r="M215" s="65">
        <v>0</v>
      </c>
      <c r="N215" s="68">
        <v>0</v>
      </c>
      <c r="O215" s="67">
        <v>0</v>
      </c>
    </row>
    <row r="216" spans="1:15" s="10" customFormat="1" x14ac:dyDescent="0.2">
      <c r="A216" s="62">
        <v>734</v>
      </c>
      <c r="B216" s="63" t="s">
        <v>235</v>
      </c>
      <c r="C216" s="16">
        <v>122823</v>
      </c>
      <c r="D216" s="16">
        <v>0</v>
      </c>
      <c r="E216" s="16">
        <v>0</v>
      </c>
      <c r="F216" s="16">
        <v>-122823</v>
      </c>
      <c r="G216" s="16">
        <v>0</v>
      </c>
      <c r="H216" s="16">
        <v>0</v>
      </c>
      <c r="I216" s="16">
        <v>0</v>
      </c>
      <c r="J216" s="16">
        <v>0</v>
      </c>
      <c r="K216" s="16">
        <v>0</v>
      </c>
      <c r="L216" s="16">
        <v>2016701</v>
      </c>
      <c r="M216" s="65">
        <v>0</v>
      </c>
      <c r="N216" s="68">
        <v>0</v>
      </c>
      <c r="O216" s="67">
        <v>0</v>
      </c>
    </row>
    <row r="217" spans="1:15" s="10" customFormat="1" x14ac:dyDescent="0.2">
      <c r="A217" s="62">
        <v>735</v>
      </c>
      <c r="B217" s="63" t="s">
        <v>236</v>
      </c>
      <c r="C217" s="16">
        <v>216444</v>
      </c>
      <c r="D217" s="16">
        <v>0</v>
      </c>
      <c r="E217" s="16">
        <v>0</v>
      </c>
      <c r="F217" s="16">
        <v>-216444</v>
      </c>
      <c r="G217" s="16">
        <v>0</v>
      </c>
      <c r="H217" s="16">
        <v>0</v>
      </c>
      <c r="I217" s="16">
        <v>0</v>
      </c>
      <c r="J217" s="16">
        <v>0</v>
      </c>
      <c r="K217" s="16">
        <v>0</v>
      </c>
      <c r="L217" s="16">
        <v>3553898</v>
      </c>
      <c r="M217" s="65">
        <v>0</v>
      </c>
      <c r="N217" s="68">
        <v>0</v>
      </c>
      <c r="O217" s="67">
        <v>0</v>
      </c>
    </row>
    <row r="218" spans="1:15" s="10" customFormat="1" x14ac:dyDescent="0.2">
      <c r="A218" s="62">
        <v>736</v>
      </c>
      <c r="B218" s="63" t="s">
        <v>237</v>
      </c>
      <c r="C218" s="16">
        <v>0</v>
      </c>
      <c r="D218" s="16">
        <v>0</v>
      </c>
      <c r="E218" s="16">
        <v>0</v>
      </c>
      <c r="F218" s="16">
        <v>0</v>
      </c>
      <c r="G218" s="16">
        <v>0</v>
      </c>
      <c r="H218" s="16">
        <v>0</v>
      </c>
      <c r="I218" s="16">
        <v>0</v>
      </c>
      <c r="J218" s="16">
        <v>0</v>
      </c>
      <c r="K218" s="16">
        <v>0</v>
      </c>
      <c r="L218" s="16">
        <v>0</v>
      </c>
      <c r="M218" s="65">
        <v>0</v>
      </c>
      <c r="N218" s="68">
        <v>0</v>
      </c>
      <c r="O218" s="67">
        <v>0</v>
      </c>
    </row>
    <row r="219" spans="1:15" s="10" customFormat="1" x14ac:dyDescent="0.2">
      <c r="A219" s="62">
        <v>737</v>
      </c>
      <c r="B219" s="63" t="s">
        <v>238</v>
      </c>
      <c r="C219" s="16">
        <v>106925</v>
      </c>
      <c r="D219" s="16">
        <v>0</v>
      </c>
      <c r="E219" s="16">
        <v>0</v>
      </c>
      <c r="F219" s="16">
        <v>-106925</v>
      </c>
      <c r="G219" s="16">
        <v>0</v>
      </c>
      <c r="H219" s="16">
        <v>0</v>
      </c>
      <c r="I219" s="16">
        <v>0</v>
      </c>
      <c r="J219" s="16">
        <v>0</v>
      </c>
      <c r="K219" s="16">
        <v>0</v>
      </c>
      <c r="L219" s="16">
        <v>1755659</v>
      </c>
      <c r="M219" s="65">
        <v>0</v>
      </c>
      <c r="N219" s="68">
        <v>0</v>
      </c>
      <c r="O219" s="67">
        <v>0</v>
      </c>
    </row>
    <row r="220" spans="1:15" s="10" customFormat="1" x14ac:dyDescent="0.2">
      <c r="A220" s="62">
        <v>738</v>
      </c>
      <c r="B220" s="63" t="s">
        <v>239</v>
      </c>
      <c r="C220" s="16">
        <v>54729</v>
      </c>
      <c r="D220" s="16">
        <v>0</v>
      </c>
      <c r="E220" s="16">
        <v>0</v>
      </c>
      <c r="F220" s="16">
        <v>-54729</v>
      </c>
      <c r="G220" s="16">
        <v>0</v>
      </c>
      <c r="H220" s="16">
        <v>0</v>
      </c>
      <c r="I220" s="16">
        <v>0</v>
      </c>
      <c r="J220" s="16">
        <v>0</v>
      </c>
      <c r="K220" s="16">
        <v>0</v>
      </c>
      <c r="L220" s="16">
        <v>898623</v>
      </c>
      <c r="M220" s="65">
        <v>0</v>
      </c>
      <c r="N220" s="68">
        <v>0</v>
      </c>
      <c r="O220" s="67">
        <v>0</v>
      </c>
    </row>
    <row r="221" spans="1:15" s="10" customFormat="1" x14ac:dyDescent="0.2">
      <c r="A221" s="62">
        <v>739</v>
      </c>
      <c r="B221" s="63" t="s">
        <v>240</v>
      </c>
      <c r="C221" s="16">
        <v>81494</v>
      </c>
      <c r="D221" s="16">
        <v>0</v>
      </c>
      <c r="E221" s="16">
        <v>0</v>
      </c>
      <c r="F221" s="16">
        <v>-81494</v>
      </c>
      <c r="G221" s="16">
        <v>0</v>
      </c>
      <c r="H221" s="16">
        <v>0</v>
      </c>
      <c r="I221" s="16">
        <v>0</v>
      </c>
      <c r="J221" s="16">
        <v>0</v>
      </c>
      <c r="K221" s="16">
        <v>0</v>
      </c>
      <c r="L221" s="16">
        <v>1338084</v>
      </c>
      <c r="M221" s="65">
        <v>0</v>
      </c>
      <c r="N221" s="68">
        <v>0</v>
      </c>
      <c r="O221" s="67">
        <v>0</v>
      </c>
    </row>
    <row r="222" spans="1:15" s="10" customFormat="1" x14ac:dyDescent="0.2">
      <c r="A222" s="62">
        <v>740</v>
      </c>
      <c r="B222" s="63" t="s">
        <v>241</v>
      </c>
      <c r="C222" s="16">
        <v>0</v>
      </c>
      <c r="D222" s="16">
        <v>0</v>
      </c>
      <c r="E222" s="16">
        <v>0</v>
      </c>
      <c r="F222" s="16">
        <v>0</v>
      </c>
      <c r="G222" s="16">
        <v>0</v>
      </c>
      <c r="H222" s="16">
        <v>0</v>
      </c>
      <c r="I222" s="16">
        <v>0</v>
      </c>
      <c r="J222" s="16">
        <v>0</v>
      </c>
      <c r="K222" s="16">
        <v>0</v>
      </c>
      <c r="L222" s="16">
        <v>0</v>
      </c>
      <c r="M222" s="65">
        <v>0</v>
      </c>
      <c r="N222" s="68">
        <v>0</v>
      </c>
      <c r="O222" s="67">
        <v>0</v>
      </c>
    </row>
    <row r="223" spans="1:15" s="10" customFormat="1" x14ac:dyDescent="0.2">
      <c r="A223" s="62">
        <v>741</v>
      </c>
      <c r="B223" s="63" t="s">
        <v>242</v>
      </c>
      <c r="C223" s="16">
        <v>213620</v>
      </c>
      <c r="D223" s="16">
        <v>0</v>
      </c>
      <c r="E223" s="16">
        <v>0</v>
      </c>
      <c r="F223" s="16">
        <v>-213620</v>
      </c>
      <c r="G223" s="16">
        <v>0</v>
      </c>
      <c r="H223" s="16">
        <v>0</v>
      </c>
      <c r="I223" s="16">
        <v>0</v>
      </c>
      <c r="J223" s="16">
        <v>0</v>
      </c>
      <c r="K223" s="16">
        <v>0</v>
      </c>
      <c r="L223" s="16">
        <v>3507532</v>
      </c>
      <c r="M223" s="65">
        <v>0</v>
      </c>
      <c r="N223" s="68">
        <v>0</v>
      </c>
      <c r="O223" s="67">
        <v>0</v>
      </c>
    </row>
    <row r="224" spans="1:15" s="10" customFormat="1" x14ac:dyDescent="0.2">
      <c r="A224" s="62">
        <v>742</v>
      </c>
      <c r="B224" s="63" t="s">
        <v>243</v>
      </c>
      <c r="C224" s="16">
        <v>54970</v>
      </c>
      <c r="D224" s="16">
        <v>0</v>
      </c>
      <c r="E224" s="16">
        <v>0</v>
      </c>
      <c r="F224" s="16">
        <v>-54970</v>
      </c>
      <c r="G224" s="16">
        <v>0</v>
      </c>
      <c r="H224" s="16">
        <v>0</v>
      </c>
      <c r="I224" s="16">
        <v>0</v>
      </c>
      <c r="J224" s="16">
        <v>0</v>
      </c>
      <c r="K224" s="16">
        <v>0</v>
      </c>
      <c r="L224" s="16">
        <v>902576</v>
      </c>
      <c r="M224" s="65">
        <v>0</v>
      </c>
      <c r="N224" s="68">
        <v>0</v>
      </c>
      <c r="O224" s="67">
        <v>0</v>
      </c>
    </row>
    <row r="225" spans="1:15" s="10" customFormat="1" x14ac:dyDescent="0.2">
      <c r="A225" s="62">
        <v>743</v>
      </c>
      <c r="B225" s="63" t="s">
        <v>244</v>
      </c>
      <c r="C225" s="16">
        <v>138718</v>
      </c>
      <c r="D225" s="16">
        <v>0</v>
      </c>
      <c r="E225" s="16">
        <v>0</v>
      </c>
      <c r="F225" s="16">
        <v>-138718</v>
      </c>
      <c r="G225" s="16">
        <v>0</v>
      </c>
      <c r="H225" s="16">
        <v>0</v>
      </c>
      <c r="I225" s="16">
        <v>0</v>
      </c>
      <c r="J225" s="16">
        <v>0</v>
      </c>
      <c r="K225" s="16">
        <v>0</v>
      </c>
      <c r="L225" s="16">
        <v>2277685</v>
      </c>
      <c r="M225" s="65">
        <v>0</v>
      </c>
      <c r="N225" s="68">
        <v>0</v>
      </c>
      <c r="O225" s="67">
        <v>0</v>
      </c>
    </row>
    <row r="226" spans="1:15" s="10" customFormat="1" x14ac:dyDescent="0.2">
      <c r="A226" s="62">
        <v>744</v>
      </c>
      <c r="B226" s="63" t="s">
        <v>245</v>
      </c>
      <c r="C226" s="16">
        <v>0</v>
      </c>
      <c r="D226" s="16">
        <v>0</v>
      </c>
      <c r="E226" s="16">
        <v>0</v>
      </c>
      <c r="F226" s="16">
        <v>0</v>
      </c>
      <c r="G226" s="16">
        <v>0</v>
      </c>
      <c r="H226" s="16">
        <v>0</v>
      </c>
      <c r="I226" s="16">
        <v>0</v>
      </c>
      <c r="J226" s="16">
        <v>0</v>
      </c>
      <c r="K226" s="16">
        <v>0</v>
      </c>
      <c r="L226" s="16">
        <v>0</v>
      </c>
      <c r="M226" s="65">
        <v>0</v>
      </c>
      <c r="N226" s="68">
        <v>0</v>
      </c>
      <c r="O226" s="67">
        <v>0</v>
      </c>
    </row>
    <row r="227" spans="1:15" s="10" customFormat="1" x14ac:dyDescent="0.2">
      <c r="A227" s="62">
        <v>745</v>
      </c>
      <c r="B227" s="63" t="s">
        <v>246</v>
      </c>
      <c r="C227" s="16">
        <v>176290</v>
      </c>
      <c r="D227" s="16">
        <v>0</v>
      </c>
      <c r="E227" s="16">
        <v>0</v>
      </c>
      <c r="F227" s="16">
        <v>-176290</v>
      </c>
      <c r="G227" s="16">
        <v>0</v>
      </c>
      <c r="H227" s="16">
        <v>0</v>
      </c>
      <c r="I227" s="16">
        <v>0</v>
      </c>
      <c r="J227" s="16">
        <v>0</v>
      </c>
      <c r="K227" s="16">
        <v>0</v>
      </c>
      <c r="L227" s="16">
        <v>2894591</v>
      </c>
      <c r="M227" s="65">
        <v>0</v>
      </c>
      <c r="N227" s="68">
        <v>0</v>
      </c>
      <c r="O227" s="67">
        <v>0</v>
      </c>
    </row>
    <row r="228" spans="1:15" s="10" customFormat="1" x14ac:dyDescent="0.2">
      <c r="A228" s="62">
        <v>747</v>
      </c>
      <c r="B228" s="63" t="s">
        <v>247</v>
      </c>
      <c r="C228" s="16">
        <v>110523</v>
      </c>
      <c r="D228" s="16">
        <v>0</v>
      </c>
      <c r="E228" s="16">
        <v>0</v>
      </c>
      <c r="F228" s="16">
        <v>-110523</v>
      </c>
      <c r="G228" s="16">
        <v>0</v>
      </c>
      <c r="H228" s="16">
        <v>0</v>
      </c>
      <c r="I228" s="16">
        <v>0</v>
      </c>
      <c r="J228" s="16">
        <v>0</v>
      </c>
      <c r="K228" s="16">
        <v>0</v>
      </c>
      <c r="L228" s="16">
        <v>1814732</v>
      </c>
      <c r="M228" s="65">
        <v>0</v>
      </c>
      <c r="N228" s="68">
        <v>0</v>
      </c>
      <c r="O228" s="67">
        <v>0</v>
      </c>
    </row>
    <row r="229" spans="1:15" s="10" customFormat="1" x14ac:dyDescent="0.2">
      <c r="A229" s="62">
        <v>748</v>
      </c>
      <c r="B229" s="63" t="s">
        <v>248</v>
      </c>
      <c r="C229" s="16">
        <v>60474</v>
      </c>
      <c r="D229" s="16">
        <v>0</v>
      </c>
      <c r="E229" s="16">
        <v>0</v>
      </c>
      <c r="F229" s="16">
        <v>-60474</v>
      </c>
      <c r="G229" s="16">
        <v>0</v>
      </c>
      <c r="H229" s="16">
        <v>0</v>
      </c>
      <c r="I229" s="16">
        <v>0</v>
      </c>
      <c r="J229" s="16">
        <v>0</v>
      </c>
      <c r="K229" s="16">
        <v>0</v>
      </c>
      <c r="L229" s="16">
        <v>992945</v>
      </c>
      <c r="M229" s="65">
        <v>0</v>
      </c>
      <c r="N229" s="68">
        <v>0</v>
      </c>
      <c r="O229" s="67">
        <v>0</v>
      </c>
    </row>
    <row r="230" spans="1:15" s="10" customFormat="1" x14ac:dyDescent="0.2">
      <c r="A230" s="62">
        <v>749</v>
      </c>
      <c r="B230" s="63" t="s">
        <v>249</v>
      </c>
      <c r="C230" s="16">
        <v>155825</v>
      </c>
      <c r="D230" s="16">
        <v>0</v>
      </c>
      <c r="E230" s="16">
        <v>0</v>
      </c>
      <c r="F230" s="16">
        <v>-155825</v>
      </c>
      <c r="G230" s="16">
        <v>0</v>
      </c>
      <c r="H230" s="16">
        <v>0</v>
      </c>
      <c r="I230" s="16">
        <v>0</v>
      </c>
      <c r="J230" s="16">
        <v>0</v>
      </c>
      <c r="K230" s="16">
        <v>0</v>
      </c>
      <c r="L230" s="16">
        <v>2558581</v>
      </c>
      <c r="M230" s="65">
        <v>0</v>
      </c>
      <c r="N230" s="68">
        <v>0</v>
      </c>
      <c r="O230" s="67">
        <v>0</v>
      </c>
    </row>
    <row r="231" spans="1:15" s="10" customFormat="1" x14ac:dyDescent="0.2">
      <c r="A231" s="62">
        <v>750</v>
      </c>
      <c r="B231" s="63" t="s">
        <v>250</v>
      </c>
      <c r="C231" s="16">
        <v>0</v>
      </c>
      <c r="D231" s="16">
        <v>0</v>
      </c>
      <c r="E231" s="16">
        <v>0</v>
      </c>
      <c r="F231" s="16">
        <v>0</v>
      </c>
      <c r="G231" s="16">
        <v>0</v>
      </c>
      <c r="H231" s="16">
        <v>0</v>
      </c>
      <c r="I231" s="16">
        <v>0</v>
      </c>
      <c r="J231" s="16">
        <v>0</v>
      </c>
      <c r="K231" s="16">
        <v>0</v>
      </c>
      <c r="L231" s="16">
        <v>0</v>
      </c>
      <c r="M231" s="65">
        <v>0</v>
      </c>
      <c r="N231" s="68">
        <v>0</v>
      </c>
      <c r="O231" s="67">
        <v>0</v>
      </c>
    </row>
    <row r="232" spans="1:15" s="10" customFormat="1" x14ac:dyDescent="0.2">
      <c r="A232" s="62">
        <v>751</v>
      </c>
      <c r="B232" s="63" t="s">
        <v>251</v>
      </c>
      <c r="C232" s="16">
        <v>3717</v>
      </c>
      <c r="D232" s="16">
        <v>0</v>
      </c>
      <c r="E232" s="16">
        <v>0</v>
      </c>
      <c r="F232" s="16">
        <v>-3717</v>
      </c>
      <c r="G232" s="16">
        <v>0</v>
      </c>
      <c r="H232" s="16">
        <v>0</v>
      </c>
      <c r="I232" s="16">
        <v>0</v>
      </c>
      <c r="J232" s="16">
        <v>0</v>
      </c>
      <c r="K232" s="16">
        <v>0</v>
      </c>
      <c r="L232" s="16">
        <v>61024</v>
      </c>
      <c r="M232" s="65">
        <v>0</v>
      </c>
      <c r="N232" s="68">
        <v>0</v>
      </c>
      <c r="O232" s="67">
        <v>0</v>
      </c>
    </row>
    <row r="233" spans="1:15" s="10" customFormat="1" x14ac:dyDescent="0.2">
      <c r="A233" s="62">
        <v>752</v>
      </c>
      <c r="B233" s="63" t="s">
        <v>252</v>
      </c>
      <c r="C233" s="16">
        <v>244532</v>
      </c>
      <c r="D233" s="16">
        <v>0</v>
      </c>
      <c r="E233" s="16">
        <v>0</v>
      </c>
      <c r="F233" s="16">
        <v>-244532</v>
      </c>
      <c r="G233" s="16">
        <v>0</v>
      </c>
      <c r="H233" s="16">
        <v>0</v>
      </c>
      <c r="I233" s="16">
        <v>0</v>
      </c>
      <c r="J233" s="16">
        <v>0</v>
      </c>
      <c r="K233" s="16">
        <v>0</v>
      </c>
      <c r="L233" s="16">
        <v>4015091</v>
      </c>
      <c r="M233" s="65">
        <v>0</v>
      </c>
      <c r="N233" s="68">
        <v>0</v>
      </c>
      <c r="O233" s="67">
        <v>0</v>
      </c>
    </row>
    <row r="234" spans="1:15" s="10" customFormat="1" x14ac:dyDescent="0.2">
      <c r="A234" s="62">
        <v>753</v>
      </c>
      <c r="B234" s="63" t="s">
        <v>253</v>
      </c>
      <c r="C234" s="16">
        <v>191377</v>
      </c>
      <c r="D234" s="16">
        <v>0</v>
      </c>
      <c r="E234" s="16">
        <v>0</v>
      </c>
      <c r="F234" s="16">
        <v>-191377</v>
      </c>
      <c r="G234" s="16">
        <v>0</v>
      </c>
      <c r="H234" s="16">
        <v>0</v>
      </c>
      <c r="I234" s="16">
        <v>0</v>
      </c>
      <c r="J234" s="16">
        <v>0</v>
      </c>
      <c r="K234" s="16">
        <v>0</v>
      </c>
      <c r="L234" s="16">
        <v>3142325</v>
      </c>
      <c r="M234" s="65">
        <v>0</v>
      </c>
      <c r="N234" s="68">
        <v>0</v>
      </c>
      <c r="O234" s="67">
        <v>0</v>
      </c>
    </row>
    <row r="235" spans="1:15" s="10" customFormat="1" x14ac:dyDescent="0.2">
      <c r="A235" s="62">
        <v>754</v>
      </c>
      <c r="B235" s="63" t="s">
        <v>254</v>
      </c>
      <c r="C235" s="16">
        <v>126277</v>
      </c>
      <c r="D235" s="16">
        <v>0</v>
      </c>
      <c r="E235" s="16">
        <v>0</v>
      </c>
      <c r="F235" s="16">
        <v>-126277</v>
      </c>
      <c r="G235" s="16">
        <v>0</v>
      </c>
      <c r="H235" s="16">
        <v>0</v>
      </c>
      <c r="I235" s="16">
        <v>0</v>
      </c>
      <c r="J235" s="16">
        <v>0</v>
      </c>
      <c r="K235" s="16">
        <v>0</v>
      </c>
      <c r="L235" s="16">
        <v>2073413</v>
      </c>
      <c r="M235" s="65">
        <v>0</v>
      </c>
      <c r="N235" s="68">
        <v>0</v>
      </c>
      <c r="O235" s="67">
        <v>0</v>
      </c>
    </row>
    <row r="236" spans="1:15" s="10" customFormat="1" x14ac:dyDescent="0.2">
      <c r="A236" s="62">
        <v>756</v>
      </c>
      <c r="B236" s="63" t="s">
        <v>255</v>
      </c>
      <c r="C236" s="16">
        <v>264463</v>
      </c>
      <c r="D236" s="16">
        <v>0</v>
      </c>
      <c r="E236" s="16">
        <v>0</v>
      </c>
      <c r="F236" s="16">
        <v>-264463</v>
      </c>
      <c r="G236" s="16">
        <v>0</v>
      </c>
      <c r="H236" s="16">
        <v>0</v>
      </c>
      <c r="I236" s="16">
        <v>0</v>
      </c>
      <c r="J236" s="16">
        <v>0</v>
      </c>
      <c r="K236" s="16">
        <v>0</v>
      </c>
      <c r="L236" s="16">
        <v>4342353</v>
      </c>
      <c r="M236" s="65">
        <v>0</v>
      </c>
      <c r="N236" s="68">
        <v>0</v>
      </c>
      <c r="O236" s="67">
        <v>0</v>
      </c>
    </row>
    <row r="237" spans="1:15" s="10" customFormat="1" x14ac:dyDescent="0.2">
      <c r="A237" s="62">
        <v>757</v>
      </c>
      <c r="B237" s="63" t="s">
        <v>256</v>
      </c>
      <c r="C237" s="16">
        <v>67010</v>
      </c>
      <c r="D237" s="16">
        <v>0</v>
      </c>
      <c r="E237" s="16">
        <v>0</v>
      </c>
      <c r="F237" s="16">
        <v>-67010</v>
      </c>
      <c r="G237" s="16">
        <v>0</v>
      </c>
      <c r="H237" s="16">
        <v>0</v>
      </c>
      <c r="I237" s="16">
        <v>0</v>
      </c>
      <c r="J237" s="16">
        <v>0</v>
      </c>
      <c r="K237" s="16">
        <v>0</v>
      </c>
      <c r="L237" s="16">
        <v>1100271</v>
      </c>
      <c r="M237" s="65">
        <v>0</v>
      </c>
      <c r="N237" s="68">
        <v>0</v>
      </c>
      <c r="O237" s="67">
        <v>0</v>
      </c>
    </row>
    <row r="238" spans="1:15" s="10" customFormat="1" x14ac:dyDescent="0.2">
      <c r="A238" s="62">
        <v>759</v>
      </c>
      <c r="B238" s="63" t="s">
        <v>257</v>
      </c>
      <c r="C238" s="16">
        <v>0</v>
      </c>
      <c r="D238" s="16">
        <v>0</v>
      </c>
      <c r="E238" s="16">
        <v>0</v>
      </c>
      <c r="F238" s="16">
        <v>0</v>
      </c>
      <c r="G238" s="16">
        <v>0</v>
      </c>
      <c r="H238" s="16">
        <v>0</v>
      </c>
      <c r="I238" s="16">
        <v>0</v>
      </c>
      <c r="J238" s="16">
        <v>0</v>
      </c>
      <c r="K238" s="16">
        <v>0</v>
      </c>
      <c r="L238" s="16">
        <v>0</v>
      </c>
      <c r="M238" s="65">
        <v>0</v>
      </c>
      <c r="N238" s="68">
        <v>0</v>
      </c>
      <c r="O238" s="67">
        <v>0</v>
      </c>
    </row>
    <row r="239" spans="1:15" s="10" customFormat="1" x14ac:dyDescent="0.2">
      <c r="A239" s="62">
        <v>760</v>
      </c>
      <c r="B239" s="63" t="s">
        <v>258</v>
      </c>
      <c r="C239" s="16">
        <v>0</v>
      </c>
      <c r="D239" s="16">
        <v>0</v>
      </c>
      <c r="E239" s="16">
        <v>0</v>
      </c>
      <c r="F239" s="16">
        <v>0</v>
      </c>
      <c r="G239" s="16">
        <v>0</v>
      </c>
      <c r="H239" s="16">
        <v>0</v>
      </c>
      <c r="I239" s="16">
        <v>0</v>
      </c>
      <c r="J239" s="16">
        <v>0</v>
      </c>
      <c r="K239" s="16">
        <v>0</v>
      </c>
      <c r="L239" s="16">
        <v>0</v>
      </c>
      <c r="M239" s="65">
        <v>0</v>
      </c>
      <c r="N239" s="68">
        <v>0</v>
      </c>
      <c r="O239" s="67">
        <v>0</v>
      </c>
    </row>
    <row r="240" spans="1:15" s="10" customFormat="1" x14ac:dyDescent="0.2">
      <c r="A240" s="62">
        <v>761</v>
      </c>
      <c r="B240" s="63" t="s">
        <v>259</v>
      </c>
      <c r="C240" s="16">
        <v>65244</v>
      </c>
      <c r="D240" s="16">
        <v>0</v>
      </c>
      <c r="E240" s="16">
        <v>0</v>
      </c>
      <c r="F240" s="16">
        <v>-65244</v>
      </c>
      <c r="G240" s="16">
        <v>0</v>
      </c>
      <c r="H240" s="16">
        <v>0</v>
      </c>
      <c r="I240" s="16">
        <v>0</v>
      </c>
      <c r="J240" s="16">
        <v>0</v>
      </c>
      <c r="K240" s="16">
        <v>0</v>
      </c>
      <c r="L240" s="16">
        <v>1071276</v>
      </c>
      <c r="M240" s="65">
        <v>0</v>
      </c>
      <c r="N240" s="68">
        <v>0</v>
      </c>
      <c r="O240" s="67">
        <v>0</v>
      </c>
    </row>
    <row r="241" spans="1:15" s="10" customFormat="1" x14ac:dyDescent="0.2">
      <c r="A241" s="62">
        <v>762</v>
      </c>
      <c r="B241" s="63" t="s">
        <v>260</v>
      </c>
      <c r="C241" s="16">
        <v>0</v>
      </c>
      <c r="D241" s="16">
        <v>0</v>
      </c>
      <c r="E241" s="16">
        <v>0</v>
      </c>
      <c r="F241" s="16">
        <v>0</v>
      </c>
      <c r="G241" s="16">
        <v>0</v>
      </c>
      <c r="H241" s="16">
        <v>0</v>
      </c>
      <c r="I241" s="16">
        <v>0</v>
      </c>
      <c r="J241" s="16">
        <v>0</v>
      </c>
      <c r="K241" s="16">
        <v>0</v>
      </c>
      <c r="L241" s="16">
        <v>0</v>
      </c>
      <c r="M241" s="65">
        <v>0</v>
      </c>
      <c r="N241" s="68">
        <v>0</v>
      </c>
      <c r="O241" s="67">
        <v>0</v>
      </c>
    </row>
    <row r="242" spans="1:15" s="10" customFormat="1" x14ac:dyDescent="0.2">
      <c r="A242" s="62">
        <v>765</v>
      </c>
      <c r="B242" s="63" t="s">
        <v>261</v>
      </c>
      <c r="C242" s="16">
        <v>725140</v>
      </c>
      <c r="D242" s="16">
        <v>0</v>
      </c>
      <c r="E242" s="16">
        <v>0</v>
      </c>
      <c r="F242" s="16">
        <v>-725140</v>
      </c>
      <c r="G242" s="16">
        <v>0</v>
      </c>
      <c r="H242" s="16">
        <v>0</v>
      </c>
      <c r="I242" s="16">
        <v>0</v>
      </c>
      <c r="J242" s="16">
        <v>0</v>
      </c>
      <c r="K242" s="16">
        <v>0</v>
      </c>
      <c r="L242" s="16">
        <v>11906439</v>
      </c>
      <c r="M242" s="65">
        <v>0</v>
      </c>
      <c r="N242" s="68">
        <v>0</v>
      </c>
      <c r="O242" s="67">
        <v>0</v>
      </c>
    </row>
    <row r="243" spans="1:15" s="10" customFormat="1" x14ac:dyDescent="0.2">
      <c r="A243" s="62">
        <v>766</v>
      </c>
      <c r="B243" s="63" t="s">
        <v>262</v>
      </c>
      <c r="C243" s="16">
        <v>3510</v>
      </c>
      <c r="D243" s="16">
        <v>0</v>
      </c>
      <c r="E243" s="16">
        <v>0</v>
      </c>
      <c r="F243" s="16">
        <v>-3510</v>
      </c>
      <c r="G243" s="16">
        <v>0</v>
      </c>
      <c r="H243" s="16">
        <v>0</v>
      </c>
      <c r="I243" s="16">
        <v>0</v>
      </c>
      <c r="J243" s="16">
        <v>0</v>
      </c>
      <c r="K243" s="16">
        <v>0</v>
      </c>
      <c r="L243" s="16">
        <v>57625</v>
      </c>
      <c r="M243" s="65">
        <v>0</v>
      </c>
      <c r="N243" s="68">
        <v>0</v>
      </c>
      <c r="O243" s="67">
        <v>0</v>
      </c>
    </row>
    <row r="244" spans="1:15" s="10" customFormat="1" x14ac:dyDescent="0.2">
      <c r="A244" s="62">
        <v>767</v>
      </c>
      <c r="B244" s="63" t="s">
        <v>263</v>
      </c>
      <c r="C244" s="16">
        <v>583159</v>
      </c>
      <c r="D244" s="16">
        <v>0</v>
      </c>
      <c r="E244" s="16">
        <v>0</v>
      </c>
      <c r="F244" s="16">
        <v>-583159</v>
      </c>
      <c r="G244" s="16">
        <v>0</v>
      </c>
      <c r="H244" s="16">
        <v>0</v>
      </c>
      <c r="I244" s="16">
        <v>0</v>
      </c>
      <c r="J244" s="16">
        <v>0</v>
      </c>
      <c r="K244" s="16">
        <v>0</v>
      </c>
      <c r="L244" s="16">
        <v>9575197</v>
      </c>
      <c r="M244" s="65">
        <v>0</v>
      </c>
      <c r="N244" s="68">
        <v>0</v>
      </c>
      <c r="O244" s="67">
        <v>0</v>
      </c>
    </row>
    <row r="245" spans="1:15" s="10" customFormat="1" x14ac:dyDescent="0.2">
      <c r="A245" s="62">
        <v>768</v>
      </c>
      <c r="B245" s="63" t="s">
        <v>264</v>
      </c>
      <c r="C245" s="16">
        <v>146005</v>
      </c>
      <c r="D245" s="16">
        <v>0</v>
      </c>
      <c r="E245" s="16">
        <v>0</v>
      </c>
      <c r="F245" s="16">
        <v>-146005</v>
      </c>
      <c r="G245" s="16">
        <v>0</v>
      </c>
      <c r="H245" s="16">
        <v>0</v>
      </c>
      <c r="I245" s="16">
        <v>0</v>
      </c>
      <c r="J245" s="16">
        <v>0</v>
      </c>
      <c r="K245" s="16">
        <v>0</v>
      </c>
      <c r="L245" s="16">
        <v>2397323</v>
      </c>
      <c r="M245" s="65">
        <v>0</v>
      </c>
      <c r="N245" s="68">
        <v>0</v>
      </c>
      <c r="O245" s="67">
        <v>0</v>
      </c>
    </row>
    <row r="246" spans="1:15" s="10" customFormat="1" x14ac:dyDescent="0.2">
      <c r="A246" s="62">
        <v>769</v>
      </c>
      <c r="B246" s="63" t="s">
        <v>265</v>
      </c>
      <c r="C246" s="16">
        <v>331914</v>
      </c>
      <c r="D246" s="16">
        <v>0</v>
      </c>
      <c r="E246" s="16">
        <v>0</v>
      </c>
      <c r="F246" s="16">
        <v>-331914</v>
      </c>
      <c r="G246" s="16">
        <v>0</v>
      </c>
      <c r="H246" s="16">
        <v>0</v>
      </c>
      <c r="I246" s="16">
        <v>0</v>
      </c>
      <c r="J246" s="16">
        <v>0</v>
      </c>
      <c r="K246" s="16">
        <v>0</v>
      </c>
      <c r="L246" s="16">
        <v>5449868</v>
      </c>
      <c r="M246" s="65">
        <v>0</v>
      </c>
      <c r="N246" s="68">
        <v>0</v>
      </c>
      <c r="O246" s="67">
        <v>0</v>
      </c>
    </row>
    <row r="247" spans="1:15" s="10" customFormat="1" x14ac:dyDescent="0.2">
      <c r="A247" s="62">
        <v>770</v>
      </c>
      <c r="B247" s="63" t="s">
        <v>266</v>
      </c>
      <c r="C247" s="16">
        <v>150792</v>
      </c>
      <c r="D247" s="16">
        <v>0</v>
      </c>
      <c r="E247" s="16">
        <v>0</v>
      </c>
      <c r="F247" s="16">
        <v>-150792</v>
      </c>
      <c r="G247" s="16">
        <v>0</v>
      </c>
      <c r="H247" s="16">
        <v>0</v>
      </c>
      <c r="I247" s="16">
        <v>0</v>
      </c>
      <c r="J247" s="16">
        <v>0</v>
      </c>
      <c r="K247" s="16">
        <v>0</v>
      </c>
      <c r="L247" s="16">
        <v>2475925</v>
      </c>
      <c r="M247" s="65">
        <v>0</v>
      </c>
      <c r="N247" s="68">
        <v>0</v>
      </c>
      <c r="O247" s="67">
        <v>0</v>
      </c>
    </row>
    <row r="248" spans="1:15" s="10" customFormat="1" x14ac:dyDescent="0.2">
      <c r="A248" s="62">
        <v>771</v>
      </c>
      <c r="B248" s="63" t="s">
        <v>267</v>
      </c>
      <c r="C248" s="16">
        <v>91461</v>
      </c>
      <c r="D248" s="16">
        <v>0</v>
      </c>
      <c r="E248" s="16">
        <v>0</v>
      </c>
      <c r="F248" s="16">
        <v>-91461</v>
      </c>
      <c r="G248" s="16">
        <v>0</v>
      </c>
      <c r="H248" s="16">
        <v>0</v>
      </c>
      <c r="I248" s="16">
        <v>0</v>
      </c>
      <c r="J248" s="16">
        <v>0</v>
      </c>
      <c r="K248" s="16">
        <v>0</v>
      </c>
      <c r="L248" s="16">
        <v>1501751</v>
      </c>
      <c r="M248" s="65">
        <v>0</v>
      </c>
      <c r="N248" s="68">
        <v>0</v>
      </c>
      <c r="O248" s="67">
        <v>0</v>
      </c>
    </row>
    <row r="249" spans="1:15" s="10" customFormat="1" x14ac:dyDescent="0.2">
      <c r="A249" s="62">
        <v>772</v>
      </c>
      <c r="B249" s="63" t="s">
        <v>268</v>
      </c>
      <c r="C249" s="16">
        <v>167665</v>
      </c>
      <c r="D249" s="16">
        <v>0</v>
      </c>
      <c r="E249" s="16">
        <v>0</v>
      </c>
      <c r="F249" s="16">
        <v>-167665</v>
      </c>
      <c r="G249" s="16">
        <v>0</v>
      </c>
      <c r="H249" s="16">
        <v>0</v>
      </c>
      <c r="I249" s="16">
        <v>0</v>
      </c>
      <c r="J249" s="16">
        <v>0</v>
      </c>
      <c r="K249" s="16">
        <v>0</v>
      </c>
      <c r="L249" s="16">
        <v>2752988</v>
      </c>
      <c r="M249" s="65">
        <v>0</v>
      </c>
      <c r="N249" s="68">
        <v>0</v>
      </c>
      <c r="O249" s="67">
        <v>0</v>
      </c>
    </row>
    <row r="250" spans="1:15" s="10" customFormat="1" x14ac:dyDescent="0.2">
      <c r="A250" s="62">
        <v>773</v>
      </c>
      <c r="B250" s="63" t="s">
        <v>269</v>
      </c>
      <c r="C250" s="16">
        <v>113616</v>
      </c>
      <c r="D250" s="16">
        <v>0</v>
      </c>
      <c r="E250" s="16">
        <v>0</v>
      </c>
      <c r="F250" s="16">
        <v>-113616</v>
      </c>
      <c r="G250" s="16">
        <v>0</v>
      </c>
      <c r="H250" s="16">
        <v>0</v>
      </c>
      <c r="I250" s="16">
        <v>0</v>
      </c>
      <c r="J250" s="16">
        <v>0</v>
      </c>
      <c r="K250" s="16">
        <v>0</v>
      </c>
      <c r="L250" s="16">
        <v>1865516</v>
      </c>
      <c r="M250" s="65">
        <v>0</v>
      </c>
      <c r="N250" s="68">
        <v>0</v>
      </c>
      <c r="O250" s="67">
        <v>0</v>
      </c>
    </row>
    <row r="251" spans="1:15" s="10" customFormat="1" x14ac:dyDescent="0.2">
      <c r="A251" s="62">
        <v>774</v>
      </c>
      <c r="B251" s="63" t="s">
        <v>270</v>
      </c>
      <c r="C251" s="16">
        <v>123853</v>
      </c>
      <c r="D251" s="16">
        <v>0</v>
      </c>
      <c r="E251" s="16">
        <v>0</v>
      </c>
      <c r="F251" s="16">
        <v>-123853</v>
      </c>
      <c r="G251" s="16">
        <v>0</v>
      </c>
      <c r="H251" s="16">
        <v>0</v>
      </c>
      <c r="I251" s="16">
        <v>0</v>
      </c>
      <c r="J251" s="16">
        <v>0</v>
      </c>
      <c r="K251" s="16">
        <v>0</v>
      </c>
      <c r="L251" s="16">
        <v>2033612</v>
      </c>
      <c r="M251" s="65">
        <v>0</v>
      </c>
      <c r="N251" s="68">
        <v>0</v>
      </c>
      <c r="O251" s="67">
        <v>0</v>
      </c>
    </row>
    <row r="252" spans="1:15" s="10" customFormat="1" x14ac:dyDescent="0.2">
      <c r="A252" s="62">
        <v>775</v>
      </c>
      <c r="B252" s="63" t="s">
        <v>271</v>
      </c>
      <c r="C252" s="16">
        <v>131425</v>
      </c>
      <c r="D252" s="16">
        <v>0</v>
      </c>
      <c r="E252" s="16">
        <v>0</v>
      </c>
      <c r="F252" s="16">
        <v>-131425</v>
      </c>
      <c r="G252" s="16">
        <v>0</v>
      </c>
      <c r="H252" s="16">
        <v>0</v>
      </c>
      <c r="I252" s="16">
        <v>0</v>
      </c>
      <c r="J252" s="16">
        <v>0</v>
      </c>
      <c r="K252" s="16">
        <v>0</v>
      </c>
      <c r="L252" s="16">
        <v>2157942</v>
      </c>
      <c r="M252" s="65">
        <v>0</v>
      </c>
      <c r="N252" s="68">
        <v>0</v>
      </c>
      <c r="O252" s="67">
        <v>0</v>
      </c>
    </row>
    <row r="253" spans="1:15" s="10" customFormat="1" x14ac:dyDescent="0.2">
      <c r="A253" s="62">
        <v>776</v>
      </c>
      <c r="B253" s="63" t="s">
        <v>272</v>
      </c>
      <c r="C253" s="16">
        <v>130788</v>
      </c>
      <c r="D253" s="16">
        <v>0</v>
      </c>
      <c r="E253" s="16">
        <v>0</v>
      </c>
      <c r="F253" s="16">
        <v>-130788</v>
      </c>
      <c r="G253" s="16">
        <v>0</v>
      </c>
      <c r="H253" s="16">
        <v>0</v>
      </c>
      <c r="I253" s="16">
        <v>0</v>
      </c>
      <c r="J253" s="16">
        <v>0</v>
      </c>
      <c r="K253" s="16">
        <v>0</v>
      </c>
      <c r="L253" s="16">
        <v>2147484</v>
      </c>
      <c r="M253" s="65">
        <v>0</v>
      </c>
      <c r="N253" s="68">
        <v>0</v>
      </c>
      <c r="O253" s="67">
        <v>0</v>
      </c>
    </row>
    <row r="254" spans="1:15" s="10" customFormat="1" x14ac:dyDescent="0.2">
      <c r="A254" s="62">
        <v>777</v>
      </c>
      <c r="B254" s="63" t="s">
        <v>273</v>
      </c>
      <c r="C254" s="16">
        <v>667048</v>
      </c>
      <c r="D254" s="16">
        <v>0</v>
      </c>
      <c r="E254" s="16">
        <v>0</v>
      </c>
      <c r="F254" s="16">
        <v>-667048</v>
      </c>
      <c r="G254" s="16">
        <v>0</v>
      </c>
      <c r="H254" s="16">
        <v>0</v>
      </c>
      <c r="I254" s="16">
        <v>0</v>
      </c>
      <c r="J254" s="16">
        <v>0</v>
      </c>
      <c r="K254" s="16">
        <v>0</v>
      </c>
      <c r="L254" s="16">
        <v>10952606</v>
      </c>
      <c r="M254" s="65">
        <v>0</v>
      </c>
      <c r="N254" s="68">
        <v>0</v>
      </c>
      <c r="O254" s="67">
        <v>0</v>
      </c>
    </row>
    <row r="255" spans="1:15" s="10" customFormat="1" x14ac:dyDescent="0.2">
      <c r="A255" s="62">
        <v>778</v>
      </c>
      <c r="B255" s="63" t="s">
        <v>274</v>
      </c>
      <c r="C255" s="16">
        <v>146219</v>
      </c>
      <c r="D255" s="16">
        <v>0</v>
      </c>
      <c r="E255" s="16">
        <v>0</v>
      </c>
      <c r="F255" s="16">
        <v>-146219</v>
      </c>
      <c r="G255" s="16">
        <v>0</v>
      </c>
      <c r="H255" s="16">
        <v>0</v>
      </c>
      <c r="I255" s="16">
        <v>0</v>
      </c>
      <c r="J255" s="16">
        <v>0</v>
      </c>
      <c r="K255" s="16">
        <v>0</v>
      </c>
      <c r="L255" s="16">
        <v>2400842</v>
      </c>
      <c r="M255" s="65">
        <v>0</v>
      </c>
      <c r="N255" s="68">
        <v>0</v>
      </c>
      <c r="O255" s="67">
        <v>0</v>
      </c>
    </row>
    <row r="256" spans="1:15" s="10" customFormat="1" x14ac:dyDescent="0.2">
      <c r="A256" s="62">
        <v>785</v>
      </c>
      <c r="B256" s="63" t="s">
        <v>275</v>
      </c>
      <c r="C256" s="16">
        <v>162997</v>
      </c>
      <c r="D256" s="16">
        <v>0</v>
      </c>
      <c r="E256" s="16">
        <v>0</v>
      </c>
      <c r="F256" s="16">
        <v>-162997</v>
      </c>
      <c r="G256" s="16">
        <v>0</v>
      </c>
      <c r="H256" s="16">
        <v>0</v>
      </c>
      <c r="I256" s="16">
        <v>0</v>
      </c>
      <c r="J256" s="16">
        <v>0</v>
      </c>
      <c r="K256" s="16">
        <v>0</v>
      </c>
      <c r="L256" s="16">
        <v>2676329</v>
      </c>
      <c r="M256" s="65">
        <v>0</v>
      </c>
      <c r="N256" s="68">
        <v>0</v>
      </c>
      <c r="O256" s="67">
        <v>0</v>
      </c>
    </row>
    <row r="257" spans="1:15" s="10" customFormat="1" x14ac:dyDescent="0.2">
      <c r="A257" s="62">
        <v>786</v>
      </c>
      <c r="B257" s="63" t="s">
        <v>276</v>
      </c>
      <c r="C257" s="16">
        <v>0</v>
      </c>
      <c r="D257" s="16">
        <v>0</v>
      </c>
      <c r="E257" s="16">
        <v>0</v>
      </c>
      <c r="F257" s="16">
        <v>0</v>
      </c>
      <c r="G257" s="16">
        <v>0</v>
      </c>
      <c r="H257" s="16">
        <v>0</v>
      </c>
      <c r="I257" s="16">
        <v>0</v>
      </c>
      <c r="J257" s="16">
        <v>0</v>
      </c>
      <c r="K257" s="16">
        <v>0</v>
      </c>
      <c r="L257" s="16">
        <v>0</v>
      </c>
      <c r="M257" s="65">
        <v>0</v>
      </c>
      <c r="N257" s="68">
        <v>0</v>
      </c>
      <c r="O257" s="67">
        <v>0</v>
      </c>
    </row>
    <row r="258" spans="1:15" s="10" customFormat="1" x14ac:dyDescent="0.2">
      <c r="A258" s="62">
        <v>794</v>
      </c>
      <c r="B258" s="63" t="s">
        <v>277</v>
      </c>
      <c r="C258" s="16">
        <v>158615</v>
      </c>
      <c r="D258" s="16">
        <v>0</v>
      </c>
      <c r="E258" s="16">
        <v>0</v>
      </c>
      <c r="F258" s="16">
        <v>-158615</v>
      </c>
      <c r="G258" s="16">
        <v>0</v>
      </c>
      <c r="H258" s="16">
        <v>0</v>
      </c>
      <c r="I258" s="16">
        <v>0</v>
      </c>
      <c r="J258" s="16">
        <v>0</v>
      </c>
      <c r="K258" s="16">
        <v>0</v>
      </c>
      <c r="L258" s="16">
        <v>2604385</v>
      </c>
      <c r="M258" s="65">
        <v>0</v>
      </c>
      <c r="N258" s="68">
        <v>0</v>
      </c>
      <c r="O258" s="67">
        <v>0</v>
      </c>
    </row>
    <row r="259" spans="1:15" s="10" customFormat="1" x14ac:dyDescent="0.2">
      <c r="A259" s="62">
        <v>820</v>
      </c>
      <c r="B259" s="63" t="s">
        <v>278</v>
      </c>
      <c r="C259" s="16">
        <v>0</v>
      </c>
      <c r="D259" s="16">
        <v>0</v>
      </c>
      <c r="E259" s="16">
        <v>0</v>
      </c>
      <c r="F259" s="16">
        <v>0</v>
      </c>
      <c r="G259" s="16">
        <v>0</v>
      </c>
      <c r="H259" s="16">
        <v>0</v>
      </c>
      <c r="I259" s="16">
        <v>0</v>
      </c>
      <c r="J259" s="16">
        <v>0</v>
      </c>
      <c r="K259" s="16">
        <v>0</v>
      </c>
      <c r="L259" s="16">
        <v>0</v>
      </c>
      <c r="M259" s="65">
        <v>0</v>
      </c>
      <c r="N259" s="68">
        <v>0</v>
      </c>
      <c r="O259" s="67">
        <v>0</v>
      </c>
    </row>
    <row r="260" spans="1:15" s="10" customFormat="1" x14ac:dyDescent="0.2">
      <c r="A260" s="62">
        <v>834</v>
      </c>
      <c r="B260" s="63" t="s">
        <v>279</v>
      </c>
      <c r="C260" s="16">
        <v>0</v>
      </c>
      <c r="D260" s="16">
        <v>0</v>
      </c>
      <c r="E260" s="16">
        <v>0</v>
      </c>
      <c r="F260" s="16">
        <v>0</v>
      </c>
      <c r="G260" s="16">
        <v>0</v>
      </c>
      <c r="H260" s="16">
        <v>0</v>
      </c>
      <c r="I260" s="16">
        <v>0</v>
      </c>
      <c r="J260" s="16">
        <v>0</v>
      </c>
      <c r="K260" s="16">
        <v>0</v>
      </c>
      <c r="L260" s="16">
        <v>0</v>
      </c>
      <c r="M260" s="65">
        <v>0</v>
      </c>
      <c r="N260" s="68">
        <v>0</v>
      </c>
      <c r="O260" s="67">
        <v>0</v>
      </c>
    </row>
    <row r="261" spans="1:15" s="10" customFormat="1" x14ac:dyDescent="0.2">
      <c r="A261" s="62">
        <v>837</v>
      </c>
      <c r="B261" s="63" t="s">
        <v>280</v>
      </c>
      <c r="C261" s="16">
        <v>0</v>
      </c>
      <c r="D261" s="16">
        <v>0</v>
      </c>
      <c r="E261" s="16">
        <v>0</v>
      </c>
      <c r="F261" s="16">
        <v>0</v>
      </c>
      <c r="G261" s="16">
        <v>0</v>
      </c>
      <c r="H261" s="16">
        <v>0</v>
      </c>
      <c r="I261" s="16">
        <v>0</v>
      </c>
      <c r="J261" s="16">
        <v>0</v>
      </c>
      <c r="K261" s="16">
        <v>0</v>
      </c>
      <c r="L261" s="16">
        <v>0</v>
      </c>
      <c r="M261" s="65">
        <v>0</v>
      </c>
      <c r="N261" s="68">
        <v>0</v>
      </c>
      <c r="O261" s="67">
        <v>0</v>
      </c>
    </row>
    <row r="262" spans="1:15" s="10" customFormat="1" x14ac:dyDescent="0.2">
      <c r="A262" s="62">
        <v>838</v>
      </c>
      <c r="B262" s="63" t="s">
        <v>281</v>
      </c>
      <c r="C262" s="16">
        <v>0</v>
      </c>
      <c r="D262" s="16">
        <v>0</v>
      </c>
      <c r="E262" s="16">
        <v>0</v>
      </c>
      <c r="F262" s="16">
        <v>0</v>
      </c>
      <c r="G262" s="16">
        <v>0</v>
      </c>
      <c r="H262" s="16">
        <v>0</v>
      </c>
      <c r="I262" s="16">
        <v>0</v>
      </c>
      <c r="J262" s="16">
        <v>0</v>
      </c>
      <c r="K262" s="16">
        <v>0</v>
      </c>
      <c r="L262" s="16">
        <v>0</v>
      </c>
      <c r="M262" s="65">
        <v>0</v>
      </c>
      <c r="N262" s="68">
        <v>0</v>
      </c>
      <c r="O262" s="67">
        <v>0</v>
      </c>
    </row>
    <row r="263" spans="1:15" s="10" customFormat="1" x14ac:dyDescent="0.2">
      <c r="A263" s="62">
        <v>839</v>
      </c>
      <c r="B263" s="63" t="s">
        <v>282</v>
      </c>
      <c r="C263" s="16">
        <v>0</v>
      </c>
      <c r="D263" s="16">
        <v>0</v>
      </c>
      <c r="E263" s="16">
        <v>0</v>
      </c>
      <c r="F263" s="16">
        <v>0</v>
      </c>
      <c r="G263" s="16">
        <v>0</v>
      </c>
      <c r="H263" s="16">
        <v>0</v>
      </c>
      <c r="I263" s="16">
        <v>0</v>
      </c>
      <c r="J263" s="16">
        <v>0</v>
      </c>
      <c r="K263" s="16">
        <v>0</v>
      </c>
      <c r="L263" s="16">
        <v>0</v>
      </c>
      <c r="M263" s="65">
        <v>0</v>
      </c>
      <c r="N263" s="68">
        <v>0</v>
      </c>
      <c r="O263" s="67">
        <v>0</v>
      </c>
    </row>
    <row r="264" spans="1:15" s="10" customFormat="1" x14ac:dyDescent="0.2">
      <c r="A264" s="62">
        <v>840</v>
      </c>
      <c r="B264" s="63" t="s">
        <v>283</v>
      </c>
      <c r="C264" s="16">
        <v>0</v>
      </c>
      <c r="D264" s="16">
        <v>0</v>
      </c>
      <c r="E264" s="16">
        <v>0</v>
      </c>
      <c r="F264" s="16">
        <v>0</v>
      </c>
      <c r="G264" s="16">
        <v>0</v>
      </c>
      <c r="H264" s="16">
        <v>0</v>
      </c>
      <c r="I264" s="16">
        <v>0</v>
      </c>
      <c r="J264" s="16">
        <v>0</v>
      </c>
      <c r="K264" s="16">
        <v>0</v>
      </c>
      <c r="L264" s="16">
        <v>0</v>
      </c>
      <c r="M264" s="65">
        <v>0</v>
      </c>
      <c r="N264" s="68">
        <v>0</v>
      </c>
      <c r="O264" s="67">
        <v>0</v>
      </c>
    </row>
    <row r="265" spans="1:15" s="10" customFormat="1" x14ac:dyDescent="0.2">
      <c r="A265" s="62">
        <v>841</v>
      </c>
      <c r="B265" s="63" t="s">
        <v>284</v>
      </c>
      <c r="C265" s="16">
        <v>14241</v>
      </c>
      <c r="D265" s="16">
        <v>0</v>
      </c>
      <c r="E265" s="16">
        <v>0</v>
      </c>
      <c r="F265" s="16">
        <v>-14241</v>
      </c>
      <c r="G265" s="16">
        <v>0</v>
      </c>
      <c r="H265" s="16">
        <v>0</v>
      </c>
      <c r="I265" s="16">
        <v>0</v>
      </c>
      <c r="J265" s="16">
        <v>0</v>
      </c>
      <c r="K265" s="16">
        <v>0</v>
      </c>
      <c r="L265" s="16">
        <v>233827</v>
      </c>
      <c r="M265" s="65">
        <v>0</v>
      </c>
      <c r="N265" s="68">
        <v>0</v>
      </c>
      <c r="O265" s="67">
        <v>0</v>
      </c>
    </row>
    <row r="266" spans="1:15" s="10" customFormat="1" x14ac:dyDescent="0.2">
      <c r="A266" s="12">
        <v>842</v>
      </c>
      <c r="B266" s="13" t="s">
        <v>285</v>
      </c>
      <c r="C266" s="16">
        <v>0</v>
      </c>
      <c r="D266" s="16">
        <v>0</v>
      </c>
      <c r="E266" s="16">
        <v>0</v>
      </c>
      <c r="F266" s="16">
        <v>0</v>
      </c>
      <c r="G266" s="16">
        <v>0</v>
      </c>
      <c r="H266" s="16">
        <v>0</v>
      </c>
      <c r="I266" s="16">
        <v>0</v>
      </c>
      <c r="J266" s="16">
        <v>0</v>
      </c>
      <c r="K266" s="16">
        <v>0</v>
      </c>
      <c r="L266" s="16">
        <v>0</v>
      </c>
      <c r="M266" s="65">
        <v>0</v>
      </c>
      <c r="N266" s="68">
        <v>0</v>
      </c>
      <c r="O266" s="67">
        <v>0</v>
      </c>
    </row>
    <row r="267" spans="1:15" s="10" customFormat="1" x14ac:dyDescent="0.2">
      <c r="A267" s="12">
        <v>844</v>
      </c>
      <c r="B267" s="13" t="s">
        <v>286</v>
      </c>
      <c r="C267" s="16">
        <v>0</v>
      </c>
      <c r="D267" s="16">
        <v>0</v>
      </c>
      <c r="E267" s="16">
        <v>0</v>
      </c>
      <c r="F267" s="16">
        <v>0</v>
      </c>
      <c r="G267" s="16">
        <v>0</v>
      </c>
      <c r="H267" s="16">
        <v>0</v>
      </c>
      <c r="I267" s="16">
        <v>0</v>
      </c>
      <c r="J267" s="16">
        <v>0</v>
      </c>
      <c r="K267" s="16">
        <v>0</v>
      </c>
      <c r="L267" s="16">
        <v>0</v>
      </c>
      <c r="M267" s="65">
        <v>0</v>
      </c>
      <c r="N267" s="68">
        <v>0</v>
      </c>
      <c r="O267" s="67">
        <v>0</v>
      </c>
    </row>
    <row r="268" spans="1:15" s="10" customFormat="1" x14ac:dyDescent="0.2">
      <c r="A268" s="12">
        <v>845</v>
      </c>
      <c r="B268" s="13" t="s">
        <v>287</v>
      </c>
      <c r="C268" s="16">
        <v>0</v>
      </c>
      <c r="D268" s="16">
        <v>0</v>
      </c>
      <c r="E268" s="16">
        <v>0</v>
      </c>
      <c r="F268" s="16">
        <v>0</v>
      </c>
      <c r="G268" s="16">
        <v>0</v>
      </c>
      <c r="H268" s="16">
        <v>0</v>
      </c>
      <c r="I268" s="16">
        <v>0</v>
      </c>
      <c r="J268" s="16">
        <v>0</v>
      </c>
      <c r="K268" s="16">
        <v>0</v>
      </c>
      <c r="L268" s="16">
        <v>0</v>
      </c>
      <c r="M268" s="65">
        <v>0</v>
      </c>
      <c r="N268" s="68">
        <v>0</v>
      </c>
      <c r="O268" s="67">
        <v>0</v>
      </c>
    </row>
    <row r="269" spans="1:15" s="10" customFormat="1" x14ac:dyDescent="0.2">
      <c r="A269" s="12">
        <v>847</v>
      </c>
      <c r="B269" s="13" t="s">
        <v>288</v>
      </c>
      <c r="C269" s="16">
        <v>0</v>
      </c>
      <c r="D269" s="16">
        <v>0</v>
      </c>
      <c r="E269" s="16">
        <v>0</v>
      </c>
      <c r="F269" s="16">
        <v>0</v>
      </c>
      <c r="G269" s="16">
        <v>0</v>
      </c>
      <c r="H269" s="16">
        <v>0</v>
      </c>
      <c r="I269" s="16">
        <v>0</v>
      </c>
      <c r="J269" s="16">
        <v>0</v>
      </c>
      <c r="K269" s="16">
        <v>0</v>
      </c>
      <c r="L269" s="16">
        <v>0</v>
      </c>
      <c r="M269" s="65">
        <v>0</v>
      </c>
      <c r="N269" s="68">
        <v>0</v>
      </c>
      <c r="O269" s="67">
        <v>0</v>
      </c>
    </row>
    <row r="270" spans="1:15" s="10" customFormat="1" x14ac:dyDescent="0.2">
      <c r="A270" s="12">
        <v>848</v>
      </c>
      <c r="B270" s="13" t="s">
        <v>289</v>
      </c>
      <c r="C270" s="16">
        <v>227203</v>
      </c>
      <c r="D270" s="16">
        <v>0</v>
      </c>
      <c r="E270" s="16">
        <v>0</v>
      </c>
      <c r="F270" s="16">
        <v>-227203</v>
      </c>
      <c r="G270" s="16">
        <v>0</v>
      </c>
      <c r="H270" s="16">
        <v>0</v>
      </c>
      <c r="I270" s="16">
        <v>0</v>
      </c>
      <c r="J270" s="16">
        <v>0</v>
      </c>
      <c r="K270" s="16">
        <v>0</v>
      </c>
      <c r="L270" s="16">
        <v>3730563</v>
      </c>
      <c r="M270" s="65">
        <v>0</v>
      </c>
      <c r="N270" s="68">
        <v>0</v>
      </c>
      <c r="O270" s="67">
        <v>0</v>
      </c>
    </row>
    <row r="271" spans="1:15" s="10" customFormat="1" x14ac:dyDescent="0.2">
      <c r="A271" s="12">
        <v>850</v>
      </c>
      <c r="B271" s="13" t="s">
        <v>290</v>
      </c>
      <c r="C271" s="16">
        <v>0</v>
      </c>
      <c r="D271" s="16">
        <v>0</v>
      </c>
      <c r="E271" s="16">
        <v>0</v>
      </c>
      <c r="F271" s="16">
        <v>0</v>
      </c>
      <c r="G271" s="16">
        <v>0</v>
      </c>
      <c r="H271" s="16">
        <v>0</v>
      </c>
      <c r="I271" s="16">
        <v>0</v>
      </c>
      <c r="J271" s="16">
        <v>0</v>
      </c>
      <c r="K271" s="16">
        <v>0</v>
      </c>
      <c r="L271" s="16">
        <v>0</v>
      </c>
      <c r="M271" s="65">
        <v>0</v>
      </c>
      <c r="N271" s="68">
        <v>0</v>
      </c>
      <c r="O271" s="67">
        <v>0</v>
      </c>
    </row>
    <row r="272" spans="1:15" s="10" customFormat="1" x14ac:dyDescent="0.2">
      <c r="A272" s="12">
        <v>851</v>
      </c>
      <c r="B272" s="13" t="s">
        <v>291</v>
      </c>
      <c r="C272" s="16">
        <v>7015</v>
      </c>
      <c r="D272" s="16">
        <v>0</v>
      </c>
      <c r="E272" s="16">
        <v>0</v>
      </c>
      <c r="F272" s="16">
        <v>-7015</v>
      </c>
      <c r="G272" s="16">
        <v>0</v>
      </c>
      <c r="H272" s="16">
        <v>0</v>
      </c>
      <c r="I272" s="16">
        <v>0</v>
      </c>
      <c r="J272" s="16">
        <v>0</v>
      </c>
      <c r="K272" s="16">
        <v>0</v>
      </c>
      <c r="L272" s="16">
        <v>115191</v>
      </c>
      <c r="M272" s="65">
        <v>0</v>
      </c>
      <c r="N272" s="68">
        <v>0</v>
      </c>
      <c r="O272" s="67">
        <v>0</v>
      </c>
    </row>
    <row r="273" spans="1:15" s="10" customFormat="1" x14ac:dyDescent="0.2">
      <c r="A273" s="12">
        <v>852</v>
      </c>
      <c r="B273" s="13" t="s">
        <v>292</v>
      </c>
      <c r="C273" s="16">
        <v>7787</v>
      </c>
      <c r="D273" s="16">
        <v>0</v>
      </c>
      <c r="E273" s="16">
        <v>0</v>
      </c>
      <c r="F273" s="16">
        <v>-7787</v>
      </c>
      <c r="G273" s="16">
        <v>0</v>
      </c>
      <c r="H273" s="16">
        <v>0</v>
      </c>
      <c r="I273" s="16">
        <v>0</v>
      </c>
      <c r="J273" s="16">
        <v>0</v>
      </c>
      <c r="K273" s="16">
        <v>0</v>
      </c>
      <c r="L273" s="16">
        <v>127851</v>
      </c>
      <c r="M273" s="65">
        <v>0</v>
      </c>
      <c r="N273" s="68">
        <v>0</v>
      </c>
      <c r="O273" s="67">
        <v>0</v>
      </c>
    </row>
    <row r="274" spans="1:15" s="10" customFormat="1" x14ac:dyDescent="0.2">
      <c r="A274" s="12">
        <v>853</v>
      </c>
      <c r="B274" s="13" t="s">
        <v>293</v>
      </c>
      <c r="C274" s="16">
        <v>0</v>
      </c>
      <c r="D274" s="16">
        <v>0</v>
      </c>
      <c r="E274" s="16">
        <v>0</v>
      </c>
      <c r="F274" s="16">
        <v>0</v>
      </c>
      <c r="G274" s="16">
        <v>0</v>
      </c>
      <c r="H274" s="16">
        <v>0</v>
      </c>
      <c r="I274" s="16">
        <v>0</v>
      </c>
      <c r="J274" s="16">
        <v>0</v>
      </c>
      <c r="K274" s="16">
        <v>0</v>
      </c>
      <c r="L274" s="16">
        <v>0</v>
      </c>
      <c r="M274" s="65">
        <v>0</v>
      </c>
      <c r="N274" s="68">
        <v>0</v>
      </c>
      <c r="O274" s="67">
        <v>0</v>
      </c>
    </row>
    <row r="275" spans="1:15" s="10" customFormat="1" x14ac:dyDescent="0.2">
      <c r="A275" s="12">
        <v>859</v>
      </c>
      <c r="B275" s="13" t="s">
        <v>294</v>
      </c>
      <c r="C275" s="16">
        <v>0</v>
      </c>
      <c r="D275" s="16">
        <v>0</v>
      </c>
      <c r="E275" s="16">
        <v>0</v>
      </c>
      <c r="F275" s="16">
        <v>0</v>
      </c>
      <c r="G275" s="16">
        <v>0</v>
      </c>
      <c r="H275" s="16">
        <v>0</v>
      </c>
      <c r="I275" s="16">
        <v>0</v>
      </c>
      <c r="J275" s="16">
        <v>0</v>
      </c>
      <c r="K275" s="16">
        <v>0</v>
      </c>
      <c r="L275" s="16">
        <v>0</v>
      </c>
      <c r="M275" s="65">
        <v>0</v>
      </c>
      <c r="N275" s="68">
        <v>0</v>
      </c>
      <c r="O275" s="67">
        <v>0</v>
      </c>
    </row>
    <row r="276" spans="1:15" s="10" customFormat="1" x14ac:dyDescent="0.2">
      <c r="A276" s="12">
        <v>861</v>
      </c>
      <c r="B276" s="13" t="s">
        <v>295</v>
      </c>
      <c r="C276" s="16">
        <v>0</v>
      </c>
      <c r="D276" s="16">
        <v>0</v>
      </c>
      <c r="E276" s="16">
        <v>0</v>
      </c>
      <c r="F276" s="16">
        <v>0</v>
      </c>
      <c r="G276" s="16">
        <v>0</v>
      </c>
      <c r="H276" s="16">
        <v>0</v>
      </c>
      <c r="I276" s="16">
        <v>0</v>
      </c>
      <c r="J276" s="16">
        <v>0</v>
      </c>
      <c r="K276" s="16">
        <v>0</v>
      </c>
      <c r="L276" s="16">
        <v>0</v>
      </c>
      <c r="M276" s="65">
        <v>0</v>
      </c>
      <c r="N276" s="68">
        <v>0</v>
      </c>
      <c r="O276" s="67">
        <v>0</v>
      </c>
    </row>
    <row r="277" spans="1:15" s="10" customFormat="1" x14ac:dyDescent="0.2">
      <c r="A277" s="12">
        <v>862</v>
      </c>
      <c r="B277" s="13" t="s">
        <v>296</v>
      </c>
      <c r="C277" s="16">
        <v>0</v>
      </c>
      <c r="D277" s="16">
        <v>0</v>
      </c>
      <c r="E277" s="16">
        <v>0</v>
      </c>
      <c r="F277" s="16">
        <v>0</v>
      </c>
      <c r="G277" s="16">
        <v>0</v>
      </c>
      <c r="H277" s="16">
        <v>0</v>
      </c>
      <c r="I277" s="16">
        <v>0</v>
      </c>
      <c r="J277" s="16">
        <v>0</v>
      </c>
      <c r="K277" s="16">
        <v>0</v>
      </c>
      <c r="L277" s="16">
        <v>0</v>
      </c>
      <c r="M277" s="65">
        <v>0</v>
      </c>
      <c r="N277" s="68">
        <v>0</v>
      </c>
      <c r="O277" s="67">
        <v>0</v>
      </c>
    </row>
    <row r="278" spans="1:15" s="10" customFormat="1" x14ac:dyDescent="0.2">
      <c r="A278" s="12">
        <v>863</v>
      </c>
      <c r="B278" s="13" t="s">
        <v>297</v>
      </c>
      <c r="C278" s="16">
        <v>0</v>
      </c>
      <c r="D278" s="16">
        <v>0</v>
      </c>
      <c r="E278" s="16">
        <v>0</v>
      </c>
      <c r="F278" s="16">
        <v>0</v>
      </c>
      <c r="G278" s="16">
        <v>0</v>
      </c>
      <c r="H278" s="16">
        <v>0</v>
      </c>
      <c r="I278" s="16">
        <v>0</v>
      </c>
      <c r="J278" s="16">
        <v>0</v>
      </c>
      <c r="K278" s="16">
        <v>0</v>
      </c>
      <c r="L278" s="16">
        <v>0</v>
      </c>
      <c r="M278" s="65">
        <v>0</v>
      </c>
      <c r="N278" s="68">
        <v>0</v>
      </c>
      <c r="O278" s="67">
        <v>0</v>
      </c>
    </row>
    <row r="279" spans="1:15" s="10" customFormat="1" x14ac:dyDescent="0.2">
      <c r="A279" s="12">
        <v>864</v>
      </c>
      <c r="B279" s="13" t="s">
        <v>298</v>
      </c>
      <c r="C279" s="16">
        <v>0</v>
      </c>
      <c r="D279" s="16">
        <v>0</v>
      </c>
      <c r="E279" s="16">
        <v>0</v>
      </c>
      <c r="F279" s="16">
        <v>0</v>
      </c>
      <c r="G279" s="16">
        <v>0</v>
      </c>
      <c r="H279" s="16">
        <v>0</v>
      </c>
      <c r="I279" s="16">
        <v>0</v>
      </c>
      <c r="J279" s="16">
        <v>0</v>
      </c>
      <c r="K279" s="16">
        <v>0</v>
      </c>
      <c r="L279" s="16">
        <v>0</v>
      </c>
      <c r="M279" s="65">
        <v>0</v>
      </c>
      <c r="N279" s="68">
        <v>0</v>
      </c>
      <c r="O279" s="67">
        <v>0</v>
      </c>
    </row>
    <row r="280" spans="1:15" s="10" customFormat="1" x14ac:dyDescent="0.2">
      <c r="A280" s="12">
        <v>865</v>
      </c>
      <c r="B280" s="13" t="s">
        <v>299</v>
      </c>
      <c r="C280" s="16">
        <v>0</v>
      </c>
      <c r="D280" s="16">
        <v>0</v>
      </c>
      <c r="E280" s="16">
        <v>0</v>
      </c>
      <c r="F280" s="16">
        <v>0</v>
      </c>
      <c r="G280" s="16">
        <v>0</v>
      </c>
      <c r="H280" s="16">
        <v>0</v>
      </c>
      <c r="I280" s="16">
        <v>0</v>
      </c>
      <c r="J280" s="16">
        <v>0</v>
      </c>
      <c r="K280" s="16">
        <v>0</v>
      </c>
      <c r="L280" s="16">
        <v>0</v>
      </c>
      <c r="M280" s="65">
        <v>0</v>
      </c>
      <c r="N280" s="68">
        <v>0</v>
      </c>
      <c r="O280" s="67">
        <v>0</v>
      </c>
    </row>
    <row r="281" spans="1:15" s="10" customFormat="1" x14ac:dyDescent="0.2">
      <c r="A281" s="12">
        <v>866</v>
      </c>
      <c r="B281" s="13" t="s">
        <v>300</v>
      </c>
      <c r="C281" s="16">
        <v>0</v>
      </c>
      <c r="D281" s="16">
        <v>0</v>
      </c>
      <c r="E281" s="16">
        <v>0</v>
      </c>
      <c r="F281" s="16">
        <v>0</v>
      </c>
      <c r="G281" s="16">
        <v>0</v>
      </c>
      <c r="H281" s="16">
        <v>0</v>
      </c>
      <c r="I281" s="16">
        <v>0</v>
      </c>
      <c r="J281" s="16">
        <v>0</v>
      </c>
      <c r="K281" s="16">
        <v>0</v>
      </c>
      <c r="L281" s="16">
        <v>0</v>
      </c>
      <c r="M281" s="65">
        <v>0</v>
      </c>
      <c r="N281" s="68">
        <v>0</v>
      </c>
      <c r="O281" s="67">
        <v>0</v>
      </c>
    </row>
    <row r="282" spans="1:15" s="10" customFormat="1" x14ac:dyDescent="0.2">
      <c r="A282" s="12">
        <v>867</v>
      </c>
      <c r="B282" s="13" t="s">
        <v>301</v>
      </c>
      <c r="C282" s="16">
        <v>0</v>
      </c>
      <c r="D282" s="16">
        <v>0</v>
      </c>
      <c r="E282" s="16">
        <v>0</v>
      </c>
      <c r="F282" s="16">
        <v>0</v>
      </c>
      <c r="G282" s="16">
        <v>0</v>
      </c>
      <c r="H282" s="16">
        <v>0</v>
      </c>
      <c r="I282" s="16">
        <v>0</v>
      </c>
      <c r="J282" s="16">
        <v>0</v>
      </c>
      <c r="K282" s="16">
        <v>0</v>
      </c>
      <c r="L282" s="16">
        <v>0</v>
      </c>
      <c r="M282" s="65">
        <v>0</v>
      </c>
      <c r="N282" s="68">
        <v>0</v>
      </c>
      <c r="O282" s="67">
        <v>0</v>
      </c>
    </row>
    <row r="283" spans="1:15" s="10" customFormat="1" x14ac:dyDescent="0.2">
      <c r="A283" s="12">
        <v>868</v>
      </c>
      <c r="B283" s="13" t="s">
        <v>302</v>
      </c>
      <c r="C283" s="16">
        <v>0</v>
      </c>
      <c r="D283" s="16">
        <v>0</v>
      </c>
      <c r="E283" s="16">
        <v>0</v>
      </c>
      <c r="F283" s="16">
        <v>0</v>
      </c>
      <c r="G283" s="16">
        <v>0</v>
      </c>
      <c r="H283" s="16">
        <v>0</v>
      </c>
      <c r="I283" s="16">
        <v>0</v>
      </c>
      <c r="J283" s="16">
        <v>0</v>
      </c>
      <c r="K283" s="16">
        <v>0</v>
      </c>
      <c r="L283" s="16">
        <v>0</v>
      </c>
      <c r="M283" s="65">
        <v>0</v>
      </c>
      <c r="N283" s="68">
        <v>0</v>
      </c>
      <c r="O283" s="67">
        <v>0</v>
      </c>
    </row>
    <row r="284" spans="1:15" s="10" customFormat="1" x14ac:dyDescent="0.2">
      <c r="A284" s="12">
        <v>869</v>
      </c>
      <c r="B284" s="13" t="s">
        <v>303</v>
      </c>
      <c r="C284" s="16">
        <v>0</v>
      </c>
      <c r="D284" s="16">
        <v>0</v>
      </c>
      <c r="E284" s="16">
        <v>0</v>
      </c>
      <c r="F284" s="16">
        <v>0</v>
      </c>
      <c r="G284" s="16">
        <v>0</v>
      </c>
      <c r="H284" s="16">
        <v>0</v>
      </c>
      <c r="I284" s="16">
        <v>0</v>
      </c>
      <c r="J284" s="16">
        <v>0</v>
      </c>
      <c r="K284" s="16">
        <v>0</v>
      </c>
      <c r="L284" s="16">
        <v>0</v>
      </c>
      <c r="M284" s="65">
        <v>0</v>
      </c>
      <c r="N284" s="68">
        <v>0</v>
      </c>
      <c r="O284" s="67">
        <v>0</v>
      </c>
    </row>
    <row r="285" spans="1:15" s="10" customFormat="1" x14ac:dyDescent="0.2">
      <c r="A285" s="12">
        <v>879</v>
      </c>
      <c r="B285" s="13" t="s">
        <v>304</v>
      </c>
      <c r="C285" s="16">
        <v>0</v>
      </c>
      <c r="D285" s="16">
        <v>0</v>
      </c>
      <c r="E285" s="16">
        <v>0</v>
      </c>
      <c r="F285" s="16">
        <v>0</v>
      </c>
      <c r="G285" s="16">
        <v>0</v>
      </c>
      <c r="H285" s="16">
        <v>0</v>
      </c>
      <c r="I285" s="16">
        <v>0</v>
      </c>
      <c r="J285" s="16">
        <v>0</v>
      </c>
      <c r="K285" s="16">
        <v>0</v>
      </c>
      <c r="L285" s="16">
        <v>0</v>
      </c>
      <c r="M285" s="65">
        <v>0</v>
      </c>
      <c r="N285" s="68">
        <v>0</v>
      </c>
      <c r="O285" s="67">
        <v>0</v>
      </c>
    </row>
    <row r="286" spans="1:15" s="10" customFormat="1" x14ac:dyDescent="0.2">
      <c r="A286" s="12">
        <v>911</v>
      </c>
      <c r="B286" s="13" t="s">
        <v>305</v>
      </c>
      <c r="C286" s="16">
        <v>0</v>
      </c>
      <c r="D286" s="16">
        <v>0</v>
      </c>
      <c r="E286" s="16">
        <v>0</v>
      </c>
      <c r="F286" s="16">
        <v>0</v>
      </c>
      <c r="G286" s="16">
        <v>0</v>
      </c>
      <c r="H286" s="16">
        <v>0</v>
      </c>
      <c r="I286" s="16">
        <v>0</v>
      </c>
      <c r="J286" s="16">
        <v>0</v>
      </c>
      <c r="K286" s="16">
        <v>0</v>
      </c>
      <c r="L286" s="16">
        <v>0</v>
      </c>
      <c r="M286" s="65">
        <v>0</v>
      </c>
      <c r="N286" s="68">
        <v>0</v>
      </c>
      <c r="O286" s="67">
        <v>0</v>
      </c>
    </row>
    <row r="287" spans="1:15" s="10" customFormat="1" x14ac:dyDescent="0.2">
      <c r="A287" s="12">
        <v>912</v>
      </c>
      <c r="B287" s="13" t="s">
        <v>306</v>
      </c>
      <c r="C287" s="16">
        <v>74753</v>
      </c>
      <c r="D287" s="16">
        <v>0</v>
      </c>
      <c r="E287" s="16">
        <v>0</v>
      </c>
      <c r="F287" s="16">
        <v>-74753</v>
      </c>
      <c r="G287" s="16">
        <v>0</v>
      </c>
      <c r="H287" s="16">
        <v>0</v>
      </c>
      <c r="I287" s="16">
        <v>0</v>
      </c>
      <c r="J287" s="16">
        <v>0</v>
      </c>
      <c r="K287" s="16">
        <v>0</v>
      </c>
      <c r="L287" s="16">
        <v>1227407</v>
      </c>
      <c r="M287" s="65">
        <v>0</v>
      </c>
      <c r="N287" s="68">
        <v>0</v>
      </c>
      <c r="O287" s="67">
        <v>0</v>
      </c>
    </row>
    <row r="288" spans="1:15" s="10" customFormat="1" x14ac:dyDescent="0.2">
      <c r="A288" s="12">
        <v>913</v>
      </c>
      <c r="B288" s="13" t="s">
        <v>307</v>
      </c>
      <c r="C288" s="16">
        <v>287</v>
      </c>
      <c r="D288" s="16">
        <v>0</v>
      </c>
      <c r="E288" s="16">
        <v>0</v>
      </c>
      <c r="F288" s="16">
        <v>-287</v>
      </c>
      <c r="G288" s="16">
        <v>0</v>
      </c>
      <c r="H288" s="16">
        <v>0</v>
      </c>
      <c r="I288" s="16">
        <v>0</v>
      </c>
      <c r="J288" s="16">
        <v>0</v>
      </c>
      <c r="K288" s="16">
        <v>0</v>
      </c>
      <c r="L288" s="16">
        <v>4704</v>
      </c>
      <c r="M288" s="65">
        <v>0</v>
      </c>
      <c r="N288" s="68">
        <v>0</v>
      </c>
      <c r="O288" s="67">
        <v>0</v>
      </c>
    </row>
    <row r="289" spans="1:15" s="10" customFormat="1" x14ac:dyDescent="0.2">
      <c r="A289" s="12">
        <v>916</v>
      </c>
      <c r="B289" s="13" t="s">
        <v>308</v>
      </c>
      <c r="C289" s="16">
        <v>0</v>
      </c>
      <c r="D289" s="16">
        <v>0</v>
      </c>
      <c r="E289" s="16">
        <v>0</v>
      </c>
      <c r="F289" s="16">
        <v>0</v>
      </c>
      <c r="G289" s="16">
        <v>0</v>
      </c>
      <c r="H289" s="16">
        <v>0</v>
      </c>
      <c r="I289" s="16">
        <v>0</v>
      </c>
      <c r="J289" s="16">
        <v>0</v>
      </c>
      <c r="K289" s="16">
        <v>0</v>
      </c>
      <c r="L289" s="16">
        <v>0</v>
      </c>
      <c r="M289" s="65">
        <v>0</v>
      </c>
      <c r="N289" s="68">
        <v>0</v>
      </c>
      <c r="O289" s="67">
        <v>0</v>
      </c>
    </row>
    <row r="290" spans="1:15" s="10" customFormat="1" x14ac:dyDescent="0.2">
      <c r="A290" s="12">
        <v>920</v>
      </c>
      <c r="B290" s="13" t="s">
        <v>309</v>
      </c>
      <c r="C290" s="16">
        <v>0</v>
      </c>
      <c r="D290" s="16">
        <v>0</v>
      </c>
      <c r="E290" s="16">
        <v>0</v>
      </c>
      <c r="F290" s="16">
        <v>0</v>
      </c>
      <c r="G290" s="16">
        <v>0</v>
      </c>
      <c r="H290" s="16">
        <v>0</v>
      </c>
      <c r="I290" s="16">
        <v>0</v>
      </c>
      <c r="J290" s="16">
        <v>0</v>
      </c>
      <c r="K290" s="16">
        <v>0</v>
      </c>
      <c r="L290" s="16">
        <v>0</v>
      </c>
      <c r="M290" s="65">
        <v>0</v>
      </c>
      <c r="N290" s="68">
        <v>0</v>
      </c>
      <c r="O290" s="67">
        <v>0</v>
      </c>
    </row>
    <row r="291" spans="1:15" s="10" customFormat="1" x14ac:dyDescent="0.2">
      <c r="A291" s="12">
        <v>922</v>
      </c>
      <c r="B291" s="13" t="s">
        <v>310</v>
      </c>
      <c r="C291" s="16">
        <v>115542</v>
      </c>
      <c r="D291" s="16">
        <v>0</v>
      </c>
      <c r="E291" s="16">
        <v>0</v>
      </c>
      <c r="F291" s="16">
        <v>-115542</v>
      </c>
      <c r="G291" s="16">
        <v>0</v>
      </c>
      <c r="H291" s="16">
        <v>0</v>
      </c>
      <c r="I291" s="16">
        <v>0</v>
      </c>
      <c r="J291" s="16">
        <v>0</v>
      </c>
      <c r="K291" s="16">
        <v>0</v>
      </c>
      <c r="L291" s="16">
        <v>1897144</v>
      </c>
      <c r="M291" s="65">
        <v>0</v>
      </c>
      <c r="N291" s="68">
        <v>0</v>
      </c>
      <c r="O291" s="67">
        <v>0</v>
      </c>
    </row>
    <row r="292" spans="1:15" s="10" customFormat="1" x14ac:dyDescent="0.2">
      <c r="A292" s="12">
        <v>937</v>
      </c>
      <c r="B292" s="13" t="s">
        <v>311</v>
      </c>
      <c r="C292" s="16">
        <v>16118</v>
      </c>
      <c r="D292" s="16">
        <v>0</v>
      </c>
      <c r="E292" s="16">
        <v>0</v>
      </c>
      <c r="F292" s="16">
        <v>-16118</v>
      </c>
      <c r="G292" s="16">
        <v>0</v>
      </c>
      <c r="H292" s="16">
        <v>0</v>
      </c>
      <c r="I292" s="16">
        <v>0</v>
      </c>
      <c r="J292" s="16">
        <v>0</v>
      </c>
      <c r="K292" s="16">
        <v>0</v>
      </c>
      <c r="L292" s="16">
        <v>264646</v>
      </c>
      <c r="M292" s="65">
        <v>0</v>
      </c>
      <c r="N292" s="68">
        <v>0</v>
      </c>
      <c r="O292" s="67">
        <v>0</v>
      </c>
    </row>
    <row r="293" spans="1:15" s="10" customFormat="1" x14ac:dyDescent="0.2">
      <c r="A293" s="12">
        <v>938</v>
      </c>
      <c r="B293" s="13" t="s">
        <v>312</v>
      </c>
      <c r="C293" s="16">
        <v>5839</v>
      </c>
      <c r="D293" s="16">
        <v>0</v>
      </c>
      <c r="E293" s="16">
        <v>0</v>
      </c>
      <c r="F293" s="16">
        <v>-5839</v>
      </c>
      <c r="G293" s="16">
        <v>0</v>
      </c>
      <c r="H293" s="16">
        <v>0</v>
      </c>
      <c r="I293" s="16">
        <v>0</v>
      </c>
      <c r="J293" s="16">
        <v>0</v>
      </c>
      <c r="K293" s="16">
        <v>0</v>
      </c>
      <c r="L293" s="16">
        <v>95873</v>
      </c>
      <c r="M293" s="65">
        <v>0</v>
      </c>
      <c r="N293" s="68">
        <v>0</v>
      </c>
      <c r="O293" s="67">
        <v>0</v>
      </c>
    </row>
    <row r="294" spans="1:15" s="10" customFormat="1" x14ac:dyDescent="0.2">
      <c r="A294" s="12">
        <v>942</v>
      </c>
      <c r="B294" s="13" t="s">
        <v>313</v>
      </c>
      <c r="C294" s="16">
        <v>14278</v>
      </c>
      <c r="D294" s="16">
        <v>0</v>
      </c>
      <c r="E294" s="16">
        <v>0</v>
      </c>
      <c r="F294" s="16">
        <v>-14278</v>
      </c>
      <c r="G294" s="16">
        <v>0</v>
      </c>
      <c r="H294" s="16">
        <v>0</v>
      </c>
      <c r="I294" s="16">
        <v>0</v>
      </c>
      <c r="J294" s="16">
        <v>0</v>
      </c>
      <c r="K294" s="16">
        <v>0</v>
      </c>
      <c r="L294" s="16">
        <v>234438</v>
      </c>
      <c r="M294" s="65">
        <v>0</v>
      </c>
      <c r="N294" s="68">
        <v>0</v>
      </c>
      <c r="O294" s="67">
        <v>0</v>
      </c>
    </row>
    <row r="295" spans="1:15" s="10" customFormat="1" x14ac:dyDescent="0.2">
      <c r="A295" s="12">
        <v>946</v>
      </c>
      <c r="B295" s="13" t="s">
        <v>314</v>
      </c>
      <c r="C295" s="16">
        <v>0</v>
      </c>
      <c r="D295" s="16">
        <v>0</v>
      </c>
      <c r="E295" s="16">
        <v>0</v>
      </c>
      <c r="F295" s="16">
        <v>0</v>
      </c>
      <c r="G295" s="16">
        <v>0</v>
      </c>
      <c r="H295" s="16">
        <v>0</v>
      </c>
      <c r="I295" s="16">
        <v>0</v>
      </c>
      <c r="J295" s="16">
        <v>0</v>
      </c>
      <c r="K295" s="16">
        <v>0</v>
      </c>
      <c r="L295" s="16">
        <v>0</v>
      </c>
      <c r="M295" s="65">
        <v>0</v>
      </c>
      <c r="N295" s="68">
        <v>0</v>
      </c>
      <c r="O295" s="67">
        <v>0</v>
      </c>
    </row>
    <row r="296" spans="1:15" s="10" customFormat="1" x14ac:dyDescent="0.2">
      <c r="A296" s="12">
        <v>948</v>
      </c>
      <c r="B296" s="13" t="s">
        <v>315</v>
      </c>
      <c r="C296" s="16">
        <v>9501</v>
      </c>
      <c r="D296" s="16">
        <v>0</v>
      </c>
      <c r="E296" s="16">
        <v>0</v>
      </c>
      <c r="F296" s="16">
        <v>-9501</v>
      </c>
      <c r="G296" s="16">
        <v>0</v>
      </c>
      <c r="H296" s="16">
        <v>0</v>
      </c>
      <c r="I296" s="16">
        <v>0</v>
      </c>
      <c r="J296" s="16">
        <v>0</v>
      </c>
      <c r="K296" s="16">
        <v>0</v>
      </c>
      <c r="L296" s="16">
        <v>156008</v>
      </c>
      <c r="M296" s="65">
        <v>0</v>
      </c>
      <c r="N296" s="68">
        <v>0</v>
      </c>
      <c r="O296" s="67">
        <v>0</v>
      </c>
    </row>
    <row r="297" spans="1:15" s="10" customFormat="1" x14ac:dyDescent="0.2">
      <c r="A297" s="12">
        <v>957</v>
      </c>
      <c r="B297" s="13" t="s">
        <v>316</v>
      </c>
      <c r="C297" s="16">
        <v>3039</v>
      </c>
      <c r="D297" s="16">
        <v>0</v>
      </c>
      <c r="E297" s="16">
        <v>0</v>
      </c>
      <c r="F297" s="16">
        <v>-3039</v>
      </c>
      <c r="G297" s="16">
        <v>0</v>
      </c>
      <c r="H297" s="16">
        <v>0</v>
      </c>
      <c r="I297" s="16">
        <v>0</v>
      </c>
      <c r="J297" s="16">
        <v>0</v>
      </c>
      <c r="K297" s="16">
        <v>0</v>
      </c>
      <c r="L297" s="16">
        <v>49906</v>
      </c>
      <c r="M297" s="65">
        <v>0</v>
      </c>
      <c r="N297" s="68">
        <v>0</v>
      </c>
      <c r="O297" s="67">
        <v>0</v>
      </c>
    </row>
    <row r="298" spans="1:15" s="10" customFormat="1" x14ac:dyDescent="0.2">
      <c r="A298" s="12">
        <v>960</v>
      </c>
      <c r="B298" s="13" t="s">
        <v>317</v>
      </c>
      <c r="C298" s="16">
        <v>32508</v>
      </c>
      <c r="D298" s="16">
        <v>0</v>
      </c>
      <c r="E298" s="16">
        <v>0</v>
      </c>
      <c r="F298" s="16">
        <v>-32508</v>
      </c>
      <c r="G298" s="16">
        <v>0</v>
      </c>
      <c r="H298" s="16">
        <v>0</v>
      </c>
      <c r="I298" s="16">
        <v>0</v>
      </c>
      <c r="J298" s="16">
        <v>0</v>
      </c>
      <c r="K298" s="16">
        <v>0</v>
      </c>
      <c r="L298" s="16">
        <v>533767</v>
      </c>
      <c r="M298" s="65">
        <v>0</v>
      </c>
      <c r="N298" s="68">
        <v>0</v>
      </c>
      <c r="O298" s="67">
        <v>0</v>
      </c>
    </row>
    <row r="299" spans="1:15" s="10" customFormat="1" x14ac:dyDescent="0.2">
      <c r="A299" s="12">
        <v>961</v>
      </c>
      <c r="B299" s="13" t="s">
        <v>318</v>
      </c>
      <c r="C299" s="16">
        <v>33378</v>
      </c>
      <c r="D299" s="16">
        <v>0</v>
      </c>
      <c r="E299" s="16">
        <v>0</v>
      </c>
      <c r="F299" s="16">
        <v>-33378</v>
      </c>
      <c r="G299" s="16">
        <v>0</v>
      </c>
      <c r="H299" s="16">
        <v>0</v>
      </c>
      <c r="I299" s="16">
        <v>0</v>
      </c>
      <c r="J299" s="16">
        <v>0</v>
      </c>
      <c r="K299" s="16">
        <v>0</v>
      </c>
      <c r="L299" s="16">
        <v>548053</v>
      </c>
      <c r="M299" s="65">
        <v>0</v>
      </c>
      <c r="N299" s="68">
        <v>0</v>
      </c>
      <c r="O299" s="67">
        <v>0</v>
      </c>
    </row>
    <row r="300" spans="1:15" s="10" customFormat="1" x14ac:dyDescent="0.2">
      <c r="A300" s="12">
        <v>962</v>
      </c>
      <c r="B300" s="13" t="s">
        <v>319</v>
      </c>
      <c r="C300" s="16">
        <v>0</v>
      </c>
      <c r="D300" s="16">
        <v>0</v>
      </c>
      <c r="E300" s="16">
        <v>0</v>
      </c>
      <c r="F300" s="16">
        <v>0</v>
      </c>
      <c r="G300" s="16">
        <v>0</v>
      </c>
      <c r="H300" s="16">
        <v>0</v>
      </c>
      <c r="I300" s="16">
        <v>0</v>
      </c>
      <c r="J300" s="16">
        <v>0</v>
      </c>
      <c r="K300" s="16">
        <v>0</v>
      </c>
      <c r="L300" s="16">
        <v>0</v>
      </c>
      <c r="M300" s="65">
        <v>0</v>
      </c>
      <c r="N300" s="68">
        <v>0</v>
      </c>
      <c r="O300" s="67">
        <v>0</v>
      </c>
    </row>
    <row r="301" spans="1:15" s="10" customFormat="1" x14ac:dyDescent="0.2">
      <c r="A301" s="12">
        <v>963</v>
      </c>
      <c r="B301" s="13" t="s">
        <v>320</v>
      </c>
      <c r="C301" s="16">
        <v>0</v>
      </c>
      <c r="D301" s="16">
        <v>0</v>
      </c>
      <c r="E301" s="16">
        <v>0</v>
      </c>
      <c r="F301" s="16">
        <v>0</v>
      </c>
      <c r="G301" s="16">
        <v>0</v>
      </c>
      <c r="H301" s="16">
        <v>0</v>
      </c>
      <c r="I301" s="16">
        <v>0</v>
      </c>
      <c r="J301" s="16">
        <v>0</v>
      </c>
      <c r="K301" s="16">
        <v>0</v>
      </c>
      <c r="L301" s="16">
        <v>0</v>
      </c>
      <c r="M301" s="65">
        <v>0</v>
      </c>
      <c r="N301" s="68">
        <v>0</v>
      </c>
      <c r="O301" s="67">
        <v>0</v>
      </c>
    </row>
    <row r="302" spans="1:15" s="10" customFormat="1" x14ac:dyDescent="0.2">
      <c r="A302" s="12">
        <v>964</v>
      </c>
      <c r="B302" s="13" t="s">
        <v>321</v>
      </c>
      <c r="C302" s="16">
        <v>0</v>
      </c>
      <c r="D302" s="16">
        <v>0</v>
      </c>
      <c r="E302" s="16">
        <v>0</v>
      </c>
      <c r="F302" s="16">
        <v>0</v>
      </c>
      <c r="G302" s="16">
        <v>0</v>
      </c>
      <c r="H302" s="16">
        <v>0</v>
      </c>
      <c r="I302" s="16">
        <v>0</v>
      </c>
      <c r="J302" s="16">
        <v>0</v>
      </c>
      <c r="K302" s="16">
        <v>0</v>
      </c>
      <c r="L302" s="16">
        <v>0</v>
      </c>
      <c r="M302" s="65">
        <v>0</v>
      </c>
      <c r="N302" s="68">
        <v>0</v>
      </c>
      <c r="O302" s="67">
        <v>0</v>
      </c>
    </row>
    <row r="303" spans="1:15" s="10" customFormat="1" x14ac:dyDescent="0.2">
      <c r="A303" s="12">
        <v>968</v>
      </c>
      <c r="B303" s="13" t="s">
        <v>322</v>
      </c>
      <c r="C303" s="16">
        <v>0</v>
      </c>
      <c r="D303" s="16">
        <v>0</v>
      </c>
      <c r="E303" s="16">
        <v>0</v>
      </c>
      <c r="F303" s="16">
        <v>0</v>
      </c>
      <c r="G303" s="16">
        <v>0</v>
      </c>
      <c r="H303" s="16">
        <v>0</v>
      </c>
      <c r="I303" s="16">
        <v>0</v>
      </c>
      <c r="J303" s="16">
        <v>0</v>
      </c>
      <c r="K303" s="16">
        <v>0</v>
      </c>
      <c r="L303" s="16">
        <v>0</v>
      </c>
      <c r="M303" s="65">
        <v>0</v>
      </c>
      <c r="N303" s="68">
        <v>0</v>
      </c>
      <c r="O303" s="67">
        <v>0</v>
      </c>
    </row>
    <row r="304" spans="1:15" s="10" customFormat="1" x14ac:dyDescent="0.2">
      <c r="A304" s="12">
        <v>972</v>
      </c>
      <c r="B304" s="13" t="s">
        <v>323</v>
      </c>
      <c r="C304" s="16">
        <v>0</v>
      </c>
      <c r="D304" s="16">
        <v>0</v>
      </c>
      <c r="E304" s="16">
        <v>0</v>
      </c>
      <c r="F304" s="16">
        <v>0</v>
      </c>
      <c r="G304" s="16">
        <v>0</v>
      </c>
      <c r="H304" s="16">
        <v>0</v>
      </c>
      <c r="I304" s="16">
        <v>0</v>
      </c>
      <c r="J304" s="16">
        <v>0</v>
      </c>
      <c r="K304" s="16">
        <v>0</v>
      </c>
      <c r="L304" s="16">
        <v>0</v>
      </c>
      <c r="M304" s="65">
        <v>0</v>
      </c>
      <c r="N304" s="68">
        <v>0</v>
      </c>
      <c r="O304" s="67">
        <v>0</v>
      </c>
    </row>
    <row r="305" spans="1:15" s="10" customFormat="1" x14ac:dyDescent="0.2">
      <c r="A305" s="12">
        <v>980</v>
      </c>
      <c r="B305" s="13" t="s">
        <v>324</v>
      </c>
      <c r="C305" s="16">
        <v>0</v>
      </c>
      <c r="D305" s="16">
        <v>0</v>
      </c>
      <c r="E305" s="16">
        <v>0</v>
      </c>
      <c r="F305" s="16">
        <v>0</v>
      </c>
      <c r="G305" s="16">
        <v>0</v>
      </c>
      <c r="H305" s="16">
        <v>0</v>
      </c>
      <c r="I305" s="16">
        <v>0</v>
      </c>
      <c r="J305" s="16">
        <v>0</v>
      </c>
      <c r="K305" s="16">
        <v>0</v>
      </c>
      <c r="L305" s="16">
        <v>0</v>
      </c>
      <c r="M305" s="65">
        <v>0</v>
      </c>
      <c r="N305" s="68">
        <v>0</v>
      </c>
      <c r="O305" s="67">
        <v>0</v>
      </c>
    </row>
    <row r="306" spans="1:15" s="10" customFormat="1" x14ac:dyDescent="0.2">
      <c r="A306" s="12">
        <v>986</v>
      </c>
      <c r="B306" s="13" t="s">
        <v>325</v>
      </c>
      <c r="C306" s="16">
        <v>0</v>
      </c>
      <c r="D306" s="16">
        <v>0</v>
      </c>
      <c r="E306" s="16">
        <v>0</v>
      </c>
      <c r="F306" s="16">
        <v>0</v>
      </c>
      <c r="G306" s="16">
        <v>0</v>
      </c>
      <c r="H306" s="16">
        <v>0</v>
      </c>
      <c r="I306" s="16">
        <v>0</v>
      </c>
      <c r="J306" s="16">
        <v>0</v>
      </c>
      <c r="K306" s="16">
        <v>0</v>
      </c>
      <c r="L306" s="16">
        <v>0</v>
      </c>
      <c r="M306" s="65">
        <v>0</v>
      </c>
      <c r="N306" s="68">
        <v>0</v>
      </c>
      <c r="O306" s="67">
        <v>0</v>
      </c>
    </row>
    <row r="307" spans="1:15" s="10" customFormat="1" x14ac:dyDescent="0.2">
      <c r="A307" s="12">
        <v>989</v>
      </c>
      <c r="B307" s="13" t="s">
        <v>326</v>
      </c>
      <c r="C307" s="16">
        <v>0</v>
      </c>
      <c r="D307" s="16">
        <v>0</v>
      </c>
      <c r="E307" s="16">
        <v>0</v>
      </c>
      <c r="F307" s="16">
        <v>0</v>
      </c>
      <c r="G307" s="16">
        <v>0</v>
      </c>
      <c r="H307" s="16">
        <v>0</v>
      </c>
      <c r="I307" s="16">
        <v>0</v>
      </c>
      <c r="J307" s="16">
        <v>0</v>
      </c>
      <c r="K307" s="16">
        <v>0</v>
      </c>
      <c r="L307" s="16">
        <v>0</v>
      </c>
      <c r="M307" s="65">
        <v>0</v>
      </c>
      <c r="N307" s="68">
        <v>0</v>
      </c>
      <c r="O307" s="67">
        <v>0</v>
      </c>
    </row>
    <row r="308" spans="1:15" s="10" customFormat="1" x14ac:dyDescent="0.2">
      <c r="A308" s="12">
        <v>992</v>
      </c>
      <c r="B308" s="13" t="s">
        <v>327</v>
      </c>
      <c r="C308" s="16">
        <v>0</v>
      </c>
      <c r="D308" s="16">
        <v>0</v>
      </c>
      <c r="E308" s="16">
        <v>0</v>
      </c>
      <c r="F308" s="16">
        <v>0</v>
      </c>
      <c r="G308" s="16">
        <v>0</v>
      </c>
      <c r="H308" s="16">
        <v>0</v>
      </c>
      <c r="I308" s="16">
        <v>0</v>
      </c>
      <c r="J308" s="16">
        <v>0</v>
      </c>
      <c r="K308" s="16">
        <v>0</v>
      </c>
      <c r="L308" s="16">
        <v>0</v>
      </c>
      <c r="M308" s="65">
        <v>0</v>
      </c>
      <c r="N308" s="68">
        <v>0</v>
      </c>
      <c r="O308" s="67">
        <v>0</v>
      </c>
    </row>
    <row r="309" spans="1:15" s="10" customFormat="1" x14ac:dyDescent="0.2">
      <c r="A309" s="12">
        <v>993</v>
      </c>
      <c r="B309" s="13" t="s">
        <v>328</v>
      </c>
      <c r="C309" s="16">
        <v>0</v>
      </c>
      <c r="D309" s="16">
        <v>0</v>
      </c>
      <c r="E309" s="16">
        <v>0</v>
      </c>
      <c r="F309" s="16">
        <v>0</v>
      </c>
      <c r="G309" s="16">
        <v>0</v>
      </c>
      <c r="H309" s="16">
        <v>0</v>
      </c>
      <c r="I309" s="16">
        <v>0</v>
      </c>
      <c r="J309" s="16">
        <v>0</v>
      </c>
      <c r="K309" s="16">
        <v>0</v>
      </c>
      <c r="L309" s="16">
        <v>0</v>
      </c>
      <c r="M309" s="65">
        <v>0</v>
      </c>
      <c r="N309" s="68">
        <v>0</v>
      </c>
      <c r="O309" s="67">
        <v>0</v>
      </c>
    </row>
    <row r="310" spans="1:15" s="10" customFormat="1" x14ac:dyDescent="0.2">
      <c r="A310" s="12">
        <v>995</v>
      </c>
      <c r="B310" s="13" t="s">
        <v>329</v>
      </c>
      <c r="C310" s="16">
        <v>0</v>
      </c>
      <c r="D310" s="16">
        <v>0</v>
      </c>
      <c r="E310" s="16">
        <v>0</v>
      </c>
      <c r="F310" s="16">
        <v>0</v>
      </c>
      <c r="G310" s="16">
        <v>0</v>
      </c>
      <c r="H310" s="16">
        <v>0</v>
      </c>
      <c r="I310" s="16">
        <v>0</v>
      </c>
      <c r="J310" s="16">
        <v>0</v>
      </c>
      <c r="K310" s="16">
        <v>0</v>
      </c>
      <c r="L310" s="16">
        <v>0</v>
      </c>
      <c r="M310" s="65">
        <v>0</v>
      </c>
      <c r="N310" s="68">
        <v>0</v>
      </c>
      <c r="O310" s="67">
        <v>0</v>
      </c>
    </row>
    <row r="311" spans="1:15" s="10" customFormat="1" ht="15" x14ac:dyDescent="0.35">
      <c r="A311" s="12">
        <v>999</v>
      </c>
      <c r="B311" s="13" t="s">
        <v>330</v>
      </c>
      <c r="C311" s="69">
        <v>485183</v>
      </c>
      <c r="D311" s="69">
        <v>0</v>
      </c>
      <c r="E311" s="69">
        <v>0</v>
      </c>
      <c r="F311" s="69">
        <v>-485183</v>
      </c>
      <c r="G311" s="69">
        <v>0</v>
      </c>
      <c r="H311" s="69">
        <v>0</v>
      </c>
      <c r="I311" s="69">
        <v>0</v>
      </c>
      <c r="J311" s="69">
        <v>0</v>
      </c>
      <c r="K311" s="69">
        <v>0</v>
      </c>
      <c r="L311" s="69">
        <v>7966474</v>
      </c>
      <c r="M311" s="65">
        <v>0</v>
      </c>
      <c r="N311" s="68">
        <v>0</v>
      </c>
      <c r="O311" s="67">
        <v>0</v>
      </c>
    </row>
    <row r="313" spans="1:15" s="53" customFormat="1" ht="15" x14ac:dyDescent="0.35">
      <c r="A313" s="49" t="s">
        <v>331</v>
      </c>
      <c r="B313" s="70"/>
      <c r="C313" s="52">
        <v>41345947</v>
      </c>
      <c r="D313" s="52">
        <v>0</v>
      </c>
      <c r="E313" s="52">
        <v>0</v>
      </c>
      <c r="F313" s="52">
        <v>-41345947</v>
      </c>
      <c r="G313" s="52">
        <v>0</v>
      </c>
      <c r="H313" s="52">
        <v>0</v>
      </c>
      <c r="I313" s="52">
        <v>0</v>
      </c>
      <c r="J313" s="52">
        <v>0</v>
      </c>
      <c r="K313" s="52">
        <v>0</v>
      </c>
      <c r="L313" s="52">
        <v>678880423</v>
      </c>
      <c r="M313" s="73">
        <v>0</v>
      </c>
      <c r="N313" s="52">
        <v>0</v>
      </c>
      <c r="O313" s="73">
        <v>0</v>
      </c>
    </row>
  </sheetData>
  <sheetProtection algorithmName="SHA-512" hashValue="rfkbAti82Xt8pCevDQYKuDFtRSaQlFrE2zl/diGUR67VfWEwfCwaD7nBWSrFK2JnVndmYze6qJtZ/wbEUeZgRQ==" saltValue="BWZ8ir6OPz9Lco8pcZkj6A==" spinCount="100000" sheet="1" objects="1" scenarios="1"/>
  <mergeCells count="1">
    <mergeCell ref="C2:O2"/>
  </mergeCells>
  <printOptions horizontalCentered="1"/>
  <pageMargins left="0" right="0" top="0.25" bottom="0.5" header="0.3" footer="0.3"/>
  <pageSetup scale="75" fitToHeight="0" pageOrder="overThenDown" orientation="landscape" r:id="rId1"/>
  <headerFooter scaleWithDoc="0">
    <oddFooter>&amp;L&amp;Z&amp;F&amp;R&amp;D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W322"/>
  <sheetViews>
    <sheetView showGridLines="0" showRowColHeaders="0" workbookViewId="0">
      <pane xSplit="3" ySplit="12" topLeftCell="D311" activePane="bottomRight" state="frozen"/>
      <selection activeCell="G10" sqref="G10"/>
      <selection pane="topRight" activeCell="G10" sqref="G10"/>
      <selection pane="bottomLeft" activeCell="G10" sqref="G10"/>
      <selection pane="bottomRight" activeCell="A323" sqref="A323"/>
    </sheetView>
  </sheetViews>
  <sheetFormatPr defaultColWidth="9.140625" defaultRowHeight="12.75" x14ac:dyDescent="0.2"/>
  <cols>
    <col min="1" max="1" width="10.42578125" style="2" bestFit="1" customWidth="1"/>
    <col min="2" max="2" width="37.28515625" style="2" bestFit="1" customWidth="1"/>
    <col min="3" max="3" width="11.28515625" style="2" bestFit="1" customWidth="1"/>
    <col min="4" max="4" width="16.5703125" style="2" bestFit="1" customWidth="1"/>
    <col min="5" max="5" width="11.85546875" style="2" customWidth="1"/>
    <col min="6" max="6" width="12.140625" style="2" customWidth="1"/>
    <col min="7" max="7" width="11.85546875" style="2" bestFit="1" customWidth="1"/>
    <col min="8" max="8" width="16.28515625" style="2" customWidth="1"/>
    <col min="9" max="9" width="12.42578125" style="2" customWidth="1"/>
    <col min="10" max="10" width="2.140625" style="2" customWidth="1"/>
    <col min="11" max="11" width="13" style="2" customWidth="1"/>
    <col min="12" max="12" width="14" style="2" customWidth="1"/>
    <col min="13" max="13" width="15" style="2" bestFit="1" customWidth="1"/>
    <col min="14" max="14" width="16.5703125" style="2" customWidth="1"/>
    <col min="15" max="15" width="13.7109375" style="2" customWidth="1"/>
    <col min="16" max="16" width="1.7109375" style="2" customWidth="1"/>
    <col min="17" max="17" width="13.42578125" style="2" customWidth="1"/>
    <col min="18" max="18" width="1.5703125" style="2" customWidth="1"/>
    <col min="19" max="19" width="16" style="2" bestFit="1" customWidth="1"/>
    <col min="20" max="20" width="1.5703125" style="2" customWidth="1"/>
    <col min="21" max="21" width="13.7109375" style="2" customWidth="1"/>
    <col min="22" max="16384" width="9.140625" style="2"/>
  </cols>
  <sheetData>
    <row r="1" spans="1:21" ht="15.75" x14ac:dyDescent="0.25">
      <c r="A1" s="28" t="s">
        <v>372</v>
      </c>
      <c r="B1" s="1"/>
      <c r="C1" s="3" t="s">
        <v>1</v>
      </c>
      <c r="D1" s="3" t="s">
        <v>2</v>
      </c>
      <c r="E1" s="3" t="s">
        <v>3</v>
      </c>
      <c r="F1" s="3" t="s">
        <v>4</v>
      </c>
      <c r="G1" s="3" t="s">
        <v>5</v>
      </c>
      <c r="H1" s="3" t="s">
        <v>6</v>
      </c>
      <c r="I1" s="3" t="s">
        <v>7</v>
      </c>
      <c r="J1" s="3"/>
      <c r="K1" s="3" t="s">
        <v>8</v>
      </c>
      <c r="L1" s="3" t="s">
        <v>9</v>
      </c>
      <c r="M1" s="3" t="s">
        <v>10</v>
      </c>
      <c r="N1" s="3" t="s">
        <v>11</v>
      </c>
      <c r="O1" s="3" t="s">
        <v>12</v>
      </c>
      <c r="P1" s="3"/>
      <c r="Q1" s="3" t="s">
        <v>373</v>
      </c>
      <c r="R1" s="3"/>
      <c r="S1" s="3" t="s">
        <v>374</v>
      </c>
      <c r="T1" s="3"/>
      <c r="U1" s="3" t="s">
        <v>375</v>
      </c>
    </row>
    <row r="2" spans="1:21" x14ac:dyDescent="0.2">
      <c r="B2" s="74"/>
      <c r="C2" s="74"/>
      <c r="D2" s="74"/>
      <c r="E2" s="161" t="s">
        <v>376</v>
      </c>
      <c r="F2" s="161"/>
      <c r="G2" s="161"/>
      <c r="H2" s="161"/>
      <c r="I2" s="161"/>
      <c r="J2" s="75"/>
      <c r="K2" s="161" t="s">
        <v>377</v>
      </c>
      <c r="L2" s="161"/>
      <c r="M2" s="161"/>
      <c r="N2" s="161"/>
      <c r="O2" s="161"/>
      <c r="P2" s="75"/>
      <c r="Q2" s="161" t="s">
        <v>333</v>
      </c>
      <c r="R2" s="161"/>
      <c r="S2" s="161"/>
      <c r="T2" s="161"/>
      <c r="U2" s="161"/>
    </row>
    <row r="3" spans="1:21" x14ac:dyDescent="0.2">
      <c r="B3" s="74"/>
      <c r="C3" s="74"/>
      <c r="D3" s="74"/>
      <c r="E3" s="74"/>
      <c r="F3" s="74"/>
      <c r="G3" s="74"/>
      <c r="H3" s="75"/>
      <c r="I3" s="74"/>
      <c r="J3" s="74"/>
      <c r="K3" s="74"/>
      <c r="L3" s="74"/>
      <c r="M3" s="74"/>
      <c r="N3" s="75"/>
      <c r="O3" s="74"/>
      <c r="P3" s="74"/>
      <c r="Q3" s="74"/>
      <c r="R3" s="74"/>
      <c r="S3" s="75" t="s">
        <v>378</v>
      </c>
      <c r="T3" s="74"/>
      <c r="U3" s="74"/>
    </row>
    <row r="4" spans="1:21" x14ac:dyDescent="0.2">
      <c r="B4" s="74"/>
      <c r="C4" s="74"/>
      <c r="D4" s="74"/>
      <c r="E4" s="74"/>
      <c r="F4" s="74"/>
      <c r="G4" s="74"/>
      <c r="H4" s="75" t="s">
        <v>379</v>
      </c>
      <c r="I4" s="74"/>
      <c r="J4" s="74"/>
      <c r="K4" s="74"/>
      <c r="L4" s="74"/>
      <c r="M4" s="74"/>
      <c r="N4" s="75" t="s">
        <v>379</v>
      </c>
      <c r="O4" s="74"/>
      <c r="P4" s="74"/>
      <c r="Q4" s="74"/>
      <c r="R4" s="74"/>
      <c r="S4" s="75" t="s">
        <v>380</v>
      </c>
      <c r="T4" s="74"/>
      <c r="U4" s="74"/>
    </row>
    <row r="5" spans="1:21" x14ac:dyDescent="0.2">
      <c r="B5" s="74"/>
      <c r="C5" s="74"/>
      <c r="D5" s="74"/>
      <c r="E5" s="74"/>
      <c r="F5" s="75" t="s">
        <v>381</v>
      </c>
      <c r="G5" s="75"/>
      <c r="H5" s="75" t="s">
        <v>382</v>
      </c>
      <c r="I5" s="75"/>
      <c r="J5" s="75"/>
      <c r="K5" s="75"/>
      <c r="L5" s="75" t="s">
        <v>381</v>
      </c>
      <c r="M5" s="75"/>
      <c r="N5" s="75" t="s">
        <v>382</v>
      </c>
      <c r="O5" s="75"/>
      <c r="P5" s="75"/>
      <c r="Q5" s="75"/>
      <c r="R5" s="75"/>
      <c r="S5" s="75" t="s">
        <v>382</v>
      </c>
      <c r="T5" s="75"/>
      <c r="U5" s="74"/>
    </row>
    <row r="6" spans="1:21" x14ac:dyDescent="0.2">
      <c r="B6" s="74"/>
      <c r="C6" s="74"/>
      <c r="D6" s="74"/>
      <c r="E6" s="74"/>
      <c r="F6" s="75" t="s">
        <v>383</v>
      </c>
      <c r="G6" s="75"/>
      <c r="H6" s="75" t="s">
        <v>384</v>
      </c>
      <c r="I6" s="75"/>
      <c r="J6" s="75"/>
      <c r="K6" s="75"/>
      <c r="L6" s="75" t="s">
        <v>383</v>
      </c>
      <c r="M6" s="75"/>
      <c r="N6" s="75" t="s">
        <v>384</v>
      </c>
      <c r="O6" s="75"/>
      <c r="P6" s="75"/>
      <c r="Q6" s="75"/>
      <c r="R6" s="75"/>
      <c r="S6" s="75" t="s">
        <v>384</v>
      </c>
      <c r="T6" s="75"/>
      <c r="U6" s="74"/>
    </row>
    <row r="7" spans="1:21" x14ac:dyDescent="0.2">
      <c r="B7" s="74"/>
      <c r="C7" s="74"/>
      <c r="D7" s="74"/>
      <c r="E7" s="74"/>
      <c r="F7" s="75" t="s">
        <v>385</v>
      </c>
      <c r="G7" s="75"/>
      <c r="H7" s="75" t="s">
        <v>383</v>
      </c>
      <c r="I7" s="75"/>
      <c r="J7" s="75"/>
      <c r="K7" s="75"/>
      <c r="L7" s="75" t="s">
        <v>385</v>
      </c>
      <c r="M7" s="75"/>
      <c r="N7" s="75" t="s">
        <v>383</v>
      </c>
      <c r="O7" s="75"/>
      <c r="P7" s="75"/>
      <c r="Q7" s="75"/>
      <c r="R7" s="75"/>
      <c r="S7" s="75" t="s">
        <v>383</v>
      </c>
      <c r="T7" s="75"/>
      <c r="U7" s="74"/>
    </row>
    <row r="8" spans="1:21" x14ac:dyDescent="0.2">
      <c r="B8" s="74"/>
      <c r="C8" s="74"/>
      <c r="D8" s="74"/>
      <c r="E8" s="75" t="s">
        <v>386</v>
      </c>
      <c r="F8" s="75" t="s">
        <v>387</v>
      </c>
      <c r="G8" s="75"/>
      <c r="H8" s="75" t="s">
        <v>13</v>
      </c>
      <c r="I8" s="75" t="s">
        <v>388</v>
      </c>
      <c r="J8" s="75"/>
      <c r="K8" s="75" t="s">
        <v>389</v>
      </c>
      <c r="L8" s="75" t="s">
        <v>387</v>
      </c>
      <c r="M8" s="75"/>
      <c r="N8" s="75" t="s">
        <v>13</v>
      </c>
      <c r="O8" s="75" t="s">
        <v>388</v>
      </c>
      <c r="P8" s="75"/>
      <c r="Q8" s="75" t="s">
        <v>390</v>
      </c>
      <c r="R8" s="75"/>
      <c r="S8" s="75" t="s">
        <v>13</v>
      </c>
      <c r="T8" s="75"/>
      <c r="U8" s="75"/>
    </row>
    <row r="9" spans="1:21" x14ac:dyDescent="0.2">
      <c r="B9" s="74"/>
      <c r="C9" s="74"/>
      <c r="D9" s="74"/>
      <c r="E9" s="75" t="s">
        <v>383</v>
      </c>
      <c r="F9" s="75" t="s">
        <v>391</v>
      </c>
      <c r="G9" s="75"/>
      <c r="H9" s="75" t="s">
        <v>19</v>
      </c>
      <c r="I9" s="75" t="s">
        <v>392</v>
      </c>
      <c r="J9" s="75"/>
      <c r="K9" s="75" t="s">
        <v>383</v>
      </c>
      <c r="L9" s="75" t="s">
        <v>391</v>
      </c>
      <c r="M9" s="75"/>
      <c r="N9" s="75" t="s">
        <v>19</v>
      </c>
      <c r="O9" s="75" t="s">
        <v>392</v>
      </c>
      <c r="P9" s="75"/>
      <c r="Q9" s="75" t="s">
        <v>393</v>
      </c>
      <c r="R9" s="75"/>
      <c r="S9" s="75" t="s">
        <v>19</v>
      </c>
      <c r="T9" s="75"/>
      <c r="U9" s="75" t="s">
        <v>388</v>
      </c>
    </row>
    <row r="10" spans="1:21" x14ac:dyDescent="0.2">
      <c r="B10" s="74"/>
      <c r="C10" s="74"/>
      <c r="D10" s="74"/>
      <c r="E10" s="75" t="s">
        <v>394</v>
      </c>
      <c r="F10" s="75" t="s">
        <v>395</v>
      </c>
      <c r="G10" s="75"/>
      <c r="H10" s="75" t="s">
        <v>396</v>
      </c>
      <c r="I10" s="75" t="s">
        <v>397</v>
      </c>
      <c r="J10" s="75"/>
      <c r="K10" s="75" t="s">
        <v>394</v>
      </c>
      <c r="L10" s="75" t="s">
        <v>395</v>
      </c>
      <c r="M10" s="75"/>
      <c r="N10" s="75" t="s">
        <v>396</v>
      </c>
      <c r="O10" s="75" t="s">
        <v>398</v>
      </c>
      <c r="P10" s="75"/>
      <c r="Q10" s="75" t="s">
        <v>399</v>
      </c>
      <c r="R10" s="75"/>
      <c r="S10" s="75" t="s">
        <v>396</v>
      </c>
      <c r="T10" s="75"/>
      <c r="U10" s="75" t="s">
        <v>13</v>
      </c>
    </row>
    <row r="11" spans="1:21" x14ac:dyDescent="0.2">
      <c r="B11" s="75"/>
      <c r="C11" s="5" t="s">
        <v>14</v>
      </c>
      <c r="D11" s="75" t="s">
        <v>400</v>
      </c>
      <c r="E11" s="75" t="s">
        <v>387</v>
      </c>
      <c r="F11" s="75" t="s">
        <v>401</v>
      </c>
      <c r="G11" s="75" t="s">
        <v>402</v>
      </c>
      <c r="H11" s="75" t="s">
        <v>393</v>
      </c>
      <c r="I11" s="75" t="s">
        <v>403</v>
      </c>
      <c r="J11" s="75"/>
      <c r="K11" s="75" t="s">
        <v>387</v>
      </c>
      <c r="L11" s="75" t="s">
        <v>401</v>
      </c>
      <c r="M11" s="75" t="s">
        <v>402</v>
      </c>
      <c r="N11" s="75" t="s">
        <v>393</v>
      </c>
      <c r="O11" s="75" t="s">
        <v>403</v>
      </c>
      <c r="P11" s="75"/>
      <c r="Q11" s="75" t="s">
        <v>404</v>
      </c>
      <c r="R11" s="75"/>
      <c r="S11" s="75" t="s">
        <v>393</v>
      </c>
      <c r="T11" s="75"/>
      <c r="U11" s="75" t="s">
        <v>404</v>
      </c>
    </row>
    <row r="12" spans="1:21" x14ac:dyDescent="0.2">
      <c r="A12" s="76" t="s">
        <v>18</v>
      </c>
      <c r="B12" s="77" t="s">
        <v>13</v>
      </c>
      <c r="C12" s="78" t="s">
        <v>20</v>
      </c>
      <c r="D12" s="79" t="s">
        <v>21</v>
      </c>
      <c r="E12" s="79" t="s">
        <v>405</v>
      </c>
      <c r="F12" s="79" t="s">
        <v>406</v>
      </c>
      <c r="G12" s="79" t="s">
        <v>407</v>
      </c>
      <c r="H12" s="79" t="s">
        <v>19</v>
      </c>
      <c r="I12" s="79" t="s">
        <v>408</v>
      </c>
      <c r="J12" s="79"/>
      <c r="K12" s="79" t="s">
        <v>405</v>
      </c>
      <c r="L12" s="79" t="s">
        <v>406</v>
      </c>
      <c r="M12" s="79" t="s">
        <v>407</v>
      </c>
      <c r="N12" s="79" t="s">
        <v>19</v>
      </c>
      <c r="O12" s="79" t="s">
        <v>408</v>
      </c>
      <c r="P12" s="79"/>
      <c r="Q12" s="79" t="s">
        <v>409</v>
      </c>
      <c r="R12" s="79"/>
      <c r="S12" s="79" t="s">
        <v>19</v>
      </c>
      <c r="T12" s="79"/>
      <c r="U12" s="79" t="s">
        <v>409</v>
      </c>
    </row>
    <row r="13" spans="1:21" ht="15" x14ac:dyDescent="0.25">
      <c r="A13" s="80">
        <v>5</v>
      </c>
      <c r="B13" s="81" t="s">
        <v>25</v>
      </c>
      <c r="C13" s="82">
        <v>0</v>
      </c>
      <c r="D13" s="83">
        <v>0</v>
      </c>
      <c r="E13" s="83">
        <v>0</v>
      </c>
      <c r="F13" s="83">
        <v>0</v>
      </c>
      <c r="G13" s="83">
        <v>0</v>
      </c>
      <c r="H13" s="83">
        <v>0</v>
      </c>
      <c r="I13" s="83">
        <v>0</v>
      </c>
      <c r="J13" s="83"/>
      <c r="K13" s="83">
        <v>0</v>
      </c>
      <c r="L13" s="83">
        <v>0</v>
      </c>
      <c r="M13" s="83">
        <v>0</v>
      </c>
      <c r="N13" s="83">
        <v>0</v>
      </c>
      <c r="O13" s="83">
        <v>0</v>
      </c>
      <c r="P13" s="84"/>
      <c r="Q13" s="83">
        <v>0</v>
      </c>
      <c r="R13" s="84"/>
      <c r="S13" s="83">
        <v>0</v>
      </c>
      <c r="T13" s="84"/>
      <c r="U13" s="84">
        <v>0</v>
      </c>
    </row>
    <row r="14" spans="1:21" ht="15" x14ac:dyDescent="0.25">
      <c r="A14" s="62">
        <v>6</v>
      </c>
      <c r="B14" s="63" t="s">
        <v>26</v>
      </c>
      <c r="C14" s="85">
        <v>0</v>
      </c>
      <c r="D14" s="16">
        <v>0</v>
      </c>
      <c r="E14" s="86">
        <v>0</v>
      </c>
      <c r="F14" s="86">
        <v>0</v>
      </c>
      <c r="G14" s="86">
        <v>0</v>
      </c>
      <c r="H14" s="86">
        <v>0</v>
      </c>
      <c r="I14" s="86">
        <v>0</v>
      </c>
      <c r="J14" s="86"/>
      <c r="K14" s="86">
        <v>0</v>
      </c>
      <c r="L14" s="86">
        <v>0</v>
      </c>
      <c r="M14" s="86">
        <v>0</v>
      </c>
      <c r="N14" s="86">
        <v>0</v>
      </c>
      <c r="O14" s="86">
        <v>0</v>
      </c>
      <c r="P14" s="86"/>
      <c r="Q14" s="86">
        <v>0</v>
      </c>
      <c r="R14" s="86"/>
      <c r="S14" s="86">
        <v>0</v>
      </c>
      <c r="T14" s="86"/>
      <c r="U14" s="86">
        <v>0</v>
      </c>
    </row>
    <row r="15" spans="1:21" ht="15" x14ac:dyDescent="0.25">
      <c r="A15" s="62">
        <v>7</v>
      </c>
      <c r="B15" s="63" t="s">
        <v>27</v>
      </c>
      <c r="C15" s="85">
        <v>0</v>
      </c>
      <c r="D15" s="16">
        <v>0</v>
      </c>
      <c r="E15" s="86">
        <v>0</v>
      </c>
      <c r="F15" s="86">
        <v>0</v>
      </c>
      <c r="G15" s="86">
        <v>0</v>
      </c>
      <c r="H15" s="86">
        <v>0</v>
      </c>
      <c r="I15" s="86">
        <v>0</v>
      </c>
      <c r="J15" s="86"/>
      <c r="K15" s="86">
        <v>0</v>
      </c>
      <c r="L15" s="86">
        <v>0</v>
      </c>
      <c r="M15" s="86">
        <v>0</v>
      </c>
      <c r="N15" s="86">
        <v>0</v>
      </c>
      <c r="O15" s="86">
        <v>0</v>
      </c>
      <c r="P15" s="86"/>
      <c r="Q15" s="86">
        <v>0</v>
      </c>
      <c r="R15" s="86"/>
      <c r="S15" s="86">
        <v>0</v>
      </c>
      <c r="T15" s="86"/>
      <c r="U15" s="86">
        <v>0</v>
      </c>
    </row>
    <row r="16" spans="1:21" ht="15" x14ac:dyDescent="0.25">
      <c r="A16" s="62">
        <v>47</v>
      </c>
      <c r="B16" s="63" t="s">
        <v>28</v>
      </c>
      <c r="C16" s="85">
        <v>0</v>
      </c>
      <c r="D16" s="16">
        <v>0</v>
      </c>
      <c r="E16" s="86">
        <v>0</v>
      </c>
      <c r="F16" s="86">
        <v>0</v>
      </c>
      <c r="G16" s="86">
        <v>0</v>
      </c>
      <c r="H16" s="86">
        <v>0</v>
      </c>
      <c r="I16" s="86">
        <v>0</v>
      </c>
      <c r="J16" s="86"/>
      <c r="K16" s="86">
        <v>0</v>
      </c>
      <c r="L16" s="86">
        <v>0</v>
      </c>
      <c r="M16" s="86">
        <v>0</v>
      </c>
      <c r="N16" s="86">
        <v>0</v>
      </c>
      <c r="O16" s="86">
        <v>0</v>
      </c>
      <c r="P16" s="86"/>
      <c r="Q16" s="86">
        <v>0</v>
      </c>
      <c r="R16" s="86"/>
      <c r="S16" s="86">
        <v>0</v>
      </c>
      <c r="T16" s="86"/>
      <c r="U16" s="86">
        <v>0</v>
      </c>
    </row>
    <row r="17" spans="1:23" ht="15" x14ac:dyDescent="0.25">
      <c r="A17" s="62">
        <v>48</v>
      </c>
      <c r="B17" s="63" t="s">
        <v>29</v>
      </c>
      <c r="C17" s="85">
        <v>0</v>
      </c>
      <c r="D17" s="16">
        <v>0</v>
      </c>
      <c r="E17" s="86">
        <v>0</v>
      </c>
      <c r="F17" s="86">
        <v>0</v>
      </c>
      <c r="G17" s="86">
        <v>0</v>
      </c>
      <c r="H17" s="86">
        <v>0</v>
      </c>
      <c r="I17" s="86">
        <v>0</v>
      </c>
      <c r="J17" s="86"/>
      <c r="K17" s="86">
        <v>0</v>
      </c>
      <c r="L17" s="86">
        <v>0</v>
      </c>
      <c r="M17" s="86">
        <v>0</v>
      </c>
      <c r="N17" s="86">
        <v>0</v>
      </c>
      <c r="O17" s="86">
        <v>0</v>
      </c>
      <c r="P17" s="86"/>
      <c r="Q17" s="86">
        <v>0</v>
      </c>
      <c r="R17" s="86"/>
      <c r="S17" s="86">
        <v>0</v>
      </c>
      <c r="T17" s="86"/>
      <c r="U17" s="86">
        <v>0</v>
      </c>
    </row>
    <row r="18" spans="1:23" ht="15" x14ac:dyDescent="0.25">
      <c r="A18" s="62">
        <v>90</v>
      </c>
      <c r="B18" s="63" t="s">
        <v>30</v>
      </c>
      <c r="C18" s="85">
        <v>4.152744606975171E-5</v>
      </c>
      <c r="D18" s="16">
        <v>28192</v>
      </c>
      <c r="E18" s="86">
        <v>0</v>
      </c>
      <c r="F18" s="86">
        <v>0</v>
      </c>
      <c r="G18" s="86">
        <v>0</v>
      </c>
      <c r="H18" s="86">
        <v>208</v>
      </c>
      <c r="I18" s="86">
        <v>208</v>
      </c>
      <c r="J18" s="86"/>
      <c r="K18" s="86">
        <v>14305</v>
      </c>
      <c r="L18" s="86">
        <v>0</v>
      </c>
      <c r="M18" s="86">
        <v>19532</v>
      </c>
      <c r="N18" s="86">
        <v>2909</v>
      </c>
      <c r="O18" s="86">
        <v>36746</v>
      </c>
      <c r="P18" s="86"/>
      <c r="Q18" s="86">
        <v>-3138</v>
      </c>
      <c r="R18" s="86"/>
      <c r="S18" s="86">
        <v>-549</v>
      </c>
      <c r="T18" s="86"/>
      <c r="U18" s="86">
        <v>-3687</v>
      </c>
      <c r="W18" s="87"/>
    </row>
    <row r="19" spans="1:23" ht="15" x14ac:dyDescent="0.25">
      <c r="A19" s="62">
        <v>91</v>
      </c>
      <c r="B19" s="63" t="s">
        <v>31</v>
      </c>
      <c r="C19" s="85">
        <v>4.328545189054916E-5</v>
      </c>
      <c r="D19" s="16">
        <v>29385</v>
      </c>
      <c r="E19" s="86">
        <v>0</v>
      </c>
      <c r="F19" s="86">
        <v>0</v>
      </c>
      <c r="G19" s="86">
        <v>0</v>
      </c>
      <c r="H19" s="86">
        <v>57035</v>
      </c>
      <c r="I19" s="86">
        <v>57035</v>
      </c>
      <c r="J19" s="86"/>
      <c r="K19" s="86">
        <v>14911</v>
      </c>
      <c r="L19" s="86">
        <v>0</v>
      </c>
      <c r="M19" s="86">
        <v>20359</v>
      </c>
      <c r="N19" s="86">
        <v>28687</v>
      </c>
      <c r="O19" s="86">
        <v>63957</v>
      </c>
      <c r="P19" s="86"/>
      <c r="Q19" s="86">
        <v>-3272</v>
      </c>
      <c r="R19" s="86"/>
      <c r="S19" s="86">
        <v>10088</v>
      </c>
      <c r="T19" s="86"/>
      <c r="U19" s="86">
        <v>6816</v>
      </c>
    </row>
    <row r="20" spans="1:23" ht="15" x14ac:dyDescent="0.25">
      <c r="A20" s="62">
        <v>100</v>
      </c>
      <c r="B20" s="63" t="s">
        <v>32</v>
      </c>
      <c r="C20" s="85">
        <v>1.1735065569356043E-3</v>
      </c>
      <c r="D20" s="16">
        <v>796672</v>
      </c>
      <c r="E20" s="86">
        <v>0</v>
      </c>
      <c r="F20" s="86">
        <v>0</v>
      </c>
      <c r="G20" s="86">
        <v>0</v>
      </c>
      <c r="H20" s="86">
        <v>0</v>
      </c>
      <c r="I20" s="86">
        <v>0</v>
      </c>
      <c r="J20" s="86"/>
      <c r="K20" s="86">
        <v>404241</v>
      </c>
      <c r="L20" s="86">
        <v>0</v>
      </c>
      <c r="M20" s="86">
        <v>551945</v>
      </c>
      <c r="N20" s="86">
        <v>67006</v>
      </c>
      <c r="O20" s="86">
        <v>1023192</v>
      </c>
      <c r="P20" s="86"/>
      <c r="Q20" s="86">
        <v>-88690</v>
      </c>
      <c r="R20" s="86"/>
      <c r="S20" s="86">
        <v>-16800</v>
      </c>
      <c r="T20" s="86"/>
      <c r="U20" s="86">
        <v>-105490</v>
      </c>
    </row>
    <row r="21" spans="1:23" ht="15" x14ac:dyDescent="0.25">
      <c r="A21" s="62">
        <v>101</v>
      </c>
      <c r="B21" s="63" t="s">
        <v>33</v>
      </c>
      <c r="C21" s="85">
        <v>2.4910967595068814E-3</v>
      </c>
      <c r="D21" s="16">
        <v>1691156</v>
      </c>
      <c r="E21" s="86">
        <v>0</v>
      </c>
      <c r="F21" s="86">
        <v>0</v>
      </c>
      <c r="G21" s="86">
        <v>0</v>
      </c>
      <c r="H21" s="86">
        <v>161313</v>
      </c>
      <c r="I21" s="86">
        <v>161313</v>
      </c>
      <c r="J21" s="86"/>
      <c r="K21" s="86">
        <v>858115</v>
      </c>
      <c r="L21" s="86">
        <v>0</v>
      </c>
      <c r="M21" s="86">
        <v>1171659</v>
      </c>
      <c r="N21" s="86">
        <v>0</v>
      </c>
      <c r="O21" s="86">
        <v>2029774</v>
      </c>
      <c r="P21" s="86"/>
      <c r="Q21" s="86">
        <v>-188270</v>
      </c>
      <c r="R21" s="86"/>
      <c r="S21" s="86">
        <v>40709</v>
      </c>
      <c r="T21" s="86"/>
      <c r="U21" s="86">
        <v>-147561</v>
      </c>
    </row>
    <row r="22" spans="1:23" ht="15" x14ac:dyDescent="0.25">
      <c r="A22" s="62">
        <v>102</v>
      </c>
      <c r="B22" s="63" t="s">
        <v>34</v>
      </c>
      <c r="C22" s="85">
        <v>0</v>
      </c>
      <c r="D22" s="16">
        <v>0</v>
      </c>
      <c r="E22" s="86">
        <v>0</v>
      </c>
      <c r="F22" s="86">
        <v>0</v>
      </c>
      <c r="G22" s="86">
        <v>0</v>
      </c>
      <c r="H22" s="86">
        <v>0</v>
      </c>
      <c r="I22" s="86">
        <v>0</v>
      </c>
      <c r="J22" s="86"/>
      <c r="K22" s="86">
        <v>0</v>
      </c>
      <c r="L22" s="86">
        <v>0</v>
      </c>
      <c r="M22" s="86">
        <v>0</v>
      </c>
      <c r="N22" s="86">
        <v>0</v>
      </c>
      <c r="O22" s="86">
        <v>0</v>
      </c>
      <c r="P22" s="86"/>
      <c r="Q22" s="86">
        <v>0</v>
      </c>
      <c r="R22" s="86"/>
      <c r="S22" s="86">
        <v>0</v>
      </c>
      <c r="T22" s="86"/>
      <c r="U22" s="86">
        <v>0</v>
      </c>
    </row>
    <row r="23" spans="1:23" ht="15" x14ac:dyDescent="0.25">
      <c r="A23" s="62">
        <v>103</v>
      </c>
      <c r="B23" s="63" t="s">
        <v>35</v>
      </c>
      <c r="C23" s="85">
        <v>3.7444276635998667E-3</v>
      </c>
      <c r="D23" s="16">
        <v>2542019</v>
      </c>
      <c r="E23" s="86">
        <v>0</v>
      </c>
      <c r="F23" s="86">
        <v>0</v>
      </c>
      <c r="G23" s="86">
        <v>0</v>
      </c>
      <c r="H23" s="86">
        <v>43566</v>
      </c>
      <c r="I23" s="86">
        <v>43566</v>
      </c>
      <c r="J23" s="86"/>
      <c r="K23" s="86">
        <v>1289853</v>
      </c>
      <c r="L23" s="86">
        <v>0</v>
      </c>
      <c r="M23" s="86">
        <v>1761148</v>
      </c>
      <c r="N23" s="86">
        <v>181246</v>
      </c>
      <c r="O23" s="86">
        <v>3232247</v>
      </c>
      <c r="P23" s="86"/>
      <c r="Q23" s="86">
        <v>-282993</v>
      </c>
      <c r="R23" s="86"/>
      <c r="S23" s="86">
        <v>-23465</v>
      </c>
      <c r="T23" s="86"/>
      <c r="U23" s="86">
        <v>-306458</v>
      </c>
    </row>
    <row r="24" spans="1:23" ht="15" x14ac:dyDescent="0.25">
      <c r="A24" s="62">
        <v>107</v>
      </c>
      <c r="B24" s="63" t="s">
        <v>36</v>
      </c>
      <c r="C24" s="85">
        <v>8.0744872490975559E-4</v>
      </c>
      <c r="D24" s="16">
        <v>548163</v>
      </c>
      <c r="E24" s="86">
        <v>0</v>
      </c>
      <c r="F24" s="86">
        <v>0</v>
      </c>
      <c r="G24" s="86">
        <v>0</v>
      </c>
      <c r="H24" s="86">
        <v>56439</v>
      </c>
      <c r="I24" s="86">
        <v>56439</v>
      </c>
      <c r="J24" s="86"/>
      <c r="K24" s="86">
        <v>278144</v>
      </c>
      <c r="L24" s="86">
        <v>0</v>
      </c>
      <c r="M24" s="86">
        <v>379774</v>
      </c>
      <c r="N24" s="86">
        <v>11964</v>
      </c>
      <c r="O24" s="86">
        <v>669882</v>
      </c>
      <c r="P24" s="86"/>
      <c r="Q24" s="86">
        <v>-61023</v>
      </c>
      <c r="R24" s="86"/>
      <c r="S24" s="86">
        <v>11554</v>
      </c>
      <c r="T24" s="86"/>
      <c r="U24" s="86">
        <v>-49469</v>
      </c>
    </row>
    <row r="25" spans="1:23" ht="15" x14ac:dyDescent="0.25">
      <c r="A25" s="62">
        <v>109</v>
      </c>
      <c r="B25" s="63" t="s">
        <v>37</v>
      </c>
      <c r="C25" s="85">
        <v>2.5722555167968103E-4</v>
      </c>
      <c r="D25" s="16">
        <v>174625</v>
      </c>
      <c r="E25" s="86">
        <v>0</v>
      </c>
      <c r="F25" s="86">
        <v>0</v>
      </c>
      <c r="G25" s="86">
        <v>0</v>
      </c>
      <c r="H25" s="86">
        <v>8752</v>
      </c>
      <c r="I25" s="86">
        <v>8752</v>
      </c>
      <c r="J25" s="86"/>
      <c r="K25" s="86">
        <v>88607</v>
      </c>
      <c r="L25" s="86">
        <v>0</v>
      </c>
      <c r="M25" s="86">
        <v>120983</v>
      </c>
      <c r="N25" s="86">
        <v>34704</v>
      </c>
      <c r="O25" s="86">
        <v>244294</v>
      </c>
      <c r="P25" s="86"/>
      <c r="Q25" s="86">
        <v>-19440</v>
      </c>
      <c r="R25" s="86"/>
      <c r="S25" s="86">
        <v>-6529</v>
      </c>
      <c r="T25" s="86"/>
      <c r="U25" s="86">
        <v>-25969</v>
      </c>
    </row>
    <row r="26" spans="1:23" ht="15" x14ac:dyDescent="0.25">
      <c r="A26" s="62">
        <v>110</v>
      </c>
      <c r="B26" s="63" t="s">
        <v>38</v>
      </c>
      <c r="C26" s="85">
        <v>2.9445258065351058E-4</v>
      </c>
      <c r="D26" s="16">
        <v>199899</v>
      </c>
      <c r="E26" s="86">
        <v>0</v>
      </c>
      <c r="F26" s="86">
        <v>0</v>
      </c>
      <c r="G26" s="86">
        <v>0</v>
      </c>
      <c r="H26" s="86">
        <v>16699</v>
      </c>
      <c r="I26" s="86">
        <v>16699</v>
      </c>
      <c r="J26" s="86"/>
      <c r="K26" s="86">
        <v>101431</v>
      </c>
      <c r="L26" s="86">
        <v>0</v>
      </c>
      <c r="M26" s="86">
        <v>138492</v>
      </c>
      <c r="N26" s="86">
        <v>34206</v>
      </c>
      <c r="O26" s="86">
        <v>274129</v>
      </c>
      <c r="P26" s="86"/>
      <c r="Q26" s="86">
        <v>-22254</v>
      </c>
      <c r="R26" s="86"/>
      <c r="S26" s="86">
        <v>-2962</v>
      </c>
      <c r="T26" s="86"/>
      <c r="U26" s="86">
        <v>-25216</v>
      </c>
    </row>
    <row r="27" spans="1:23" ht="15" x14ac:dyDescent="0.25">
      <c r="A27" s="62">
        <v>111</v>
      </c>
      <c r="B27" s="63" t="s">
        <v>39</v>
      </c>
      <c r="C27" s="85">
        <v>3.1695647830728723E-3</v>
      </c>
      <c r="D27" s="16">
        <v>2151753</v>
      </c>
      <c r="E27" s="86">
        <v>0</v>
      </c>
      <c r="F27" s="86">
        <v>0</v>
      </c>
      <c r="G27" s="86">
        <v>0</v>
      </c>
      <c r="H27" s="86">
        <v>91113</v>
      </c>
      <c r="I27" s="86">
        <v>91113</v>
      </c>
      <c r="J27" s="86"/>
      <c r="K27" s="86">
        <v>1091828</v>
      </c>
      <c r="L27" s="86">
        <v>0</v>
      </c>
      <c r="M27" s="86">
        <v>1490768</v>
      </c>
      <c r="N27" s="86">
        <v>0</v>
      </c>
      <c r="O27" s="86">
        <v>2582596</v>
      </c>
      <c r="P27" s="86"/>
      <c r="Q27" s="86">
        <v>-239547</v>
      </c>
      <c r="R27" s="86"/>
      <c r="S27" s="86">
        <v>23100</v>
      </c>
      <c r="T27" s="86"/>
      <c r="U27" s="86">
        <v>-216447</v>
      </c>
    </row>
    <row r="28" spans="1:23" ht="15" x14ac:dyDescent="0.25">
      <c r="A28" s="62">
        <v>112</v>
      </c>
      <c r="B28" s="63" t="s">
        <v>40</v>
      </c>
      <c r="C28" s="85">
        <v>3.0575906951812511E-5</v>
      </c>
      <c r="D28" s="16">
        <v>20757</v>
      </c>
      <c r="E28" s="86">
        <v>0</v>
      </c>
      <c r="F28" s="86">
        <v>0</v>
      </c>
      <c r="G28" s="86">
        <v>0</v>
      </c>
      <c r="H28" s="86">
        <v>11533</v>
      </c>
      <c r="I28" s="86">
        <v>11533</v>
      </c>
      <c r="J28" s="86"/>
      <c r="K28" s="86">
        <v>10533</v>
      </c>
      <c r="L28" s="86">
        <v>0</v>
      </c>
      <c r="M28" s="86">
        <v>14381</v>
      </c>
      <c r="N28" s="86">
        <v>10641</v>
      </c>
      <c r="O28" s="86">
        <v>35555</v>
      </c>
      <c r="P28" s="86"/>
      <c r="Q28" s="86">
        <v>-2311</v>
      </c>
      <c r="R28" s="86"/>
      <c r="S28" s="86">
        <v>833</v>
      </c>
      <c r="T28" s="86"/>
      <c r="U28" s="86">
        <v>-1478</v>
      </c>
    </row>
    <row r="29" spans="1:23" ht="15" x14ac:dyDescent="0.25">
      <c r="A29" s="62">
        <v>113</v>
      </c>
      <c r="B29" s="63" t="s">
        <v>41</v>
      </c>
      <c r="C29" s="85">
        <v>2.056969779245384E-3</v>
      </c>
      <c r="D29" s="16">
        <v>1396437</v>
      </c>
      <c r="E29" s="86">
        <v>0</v>
      </c>
      <c r="F29" s="86">
        <v>0</v>
      </c>
      <c r="G29" s="86">
        <v>0</v>
      </c>
      <c r="H29" s="86">
        <v>14610</v>
      </c>
      <c r="I29" s="86">
        <v>14610</v>
      </c>
      <c r="J29" s="86"/>
      <c r="K29" s="86">
        <v>708570</v>
      </c>
      <c r="L29" s="86">
        <v>0</v>
      </c>
      <c r="M29" s="86">
        <v>967472</v>
      </c>
      <c r="N29" s="86">
        <v>218</v>
      </c>
      <c r="O29" s="86">
        <v>1676260</v>
      </c>
      <c r="P29" s="86"/>
      <c r="Q29" s="86">
        <v>-155460</v>
      </c>
      <c r="R29" s="86"/>
      <c r="S29" s="86">
        <v>4159</v>
      </c>
      <c r="T29" s="86"/>
      <c r="U29" s="86">
        <v>-151301</v>
      </c>
    </row>
    <row r="30" spans="1:23" ht="15" x14ac:dyDescent="0.25">
      <c r="A30" s="62">
        <v>114</v>
      </c>
      <c r="B30" s="63" t="s">
        <v>42</v>
      </c>
      <c r="C30" s="85">
        <v>1.0048740343037533E-2</v>
      </c>
      <c r="D30" s="16">
        <v>6821893</v>
      </c>
      <c r="E30" s="86">
        <v>0</v>
      </c>
      <c r="F30" s="86">
        <v>0</v>
      </c>
      <c r="G30" s="86">
        <v>0</v>
      </c>
      <c r="H30" s="86">
        <v>43675</v>
      </c>
      <c r="I30" s="86">
        <v>43675</v>
      </c>
      <c r="J30" s="86"/>
      <c r="K30" s="86">
        <v>3461516</v>
      </c>
      <c r="L30" s="86">
        <v>0</v>
      </c>
      <c r="M30" s="86">
        <v>4726309</v>
      </c>
      <c r="N30" s="86">
        <v>73928</v>
      </c>
      <c r="O30" s="86">
        <v>8261753</v>
      </c>
      <c r="P30" s="86"/>
      <c r="Q30" s="86">
        <v>-759455</v>
      </c>
      <c r="R30" s="86"/>
      <c r="S30" s="86">
        <v>-2831</v>
      </c>
      <c r="T30" s="86"/>
      <c r="U30" s="86">
        <v>-762286</v>
      </c>
    </row>
    <row r="31" spans="1:23" ht="15" x14ac:dyDescent="0.25">
      <c r="A31" s="62">
        <v>115</v>
      </c>
      <c r="B31" s="63" t="s">
        <v>43</v>
      </c>
      <c r="C31" s="85">
        <v>7.0071282464760727E-3</v>
      </c>
      <c r="D31" s="16">
        <v>4757003</v>
      </c>
      <c r="E31" s="86">
        <v>0</v>
      </c>
      <c r="F31" s="86">
        <v>0</v>
      </c>
      <c r="G31" s="86">
        <v>0</v>
      </c>
      <c r="H31" s="86">
        <v>209086</v>
      </c>
      <c r="I31" s="86">
        <v>209086</v>
      </c>
      <c r="J31" s="86"/>
      <c r="K31" s="86">
        <v>2413764</v>
      </c>
      <c r="L31" s="86">
        <v>0</v>
      </c>
      <c r="M31" s="86">
        <v>3295722</v>
      </c>
      <c r="N31" s="86">
        <v>56467</v>
      </c>
      <c r="O31" s="86">
        <v>5765953</v>
      </c>
      <c r="P31" s="86"/>
      <c r="Q31" s="86">
        <v>-529579</v>
      </c>
      <c r="R31" s="86"/>
      <c r="S31" s="86">
        <v>26905</v>
      </c>
      <c r="T31" s="86"/>
      <c r="U31" s="86">
        <v>-502674</v>
      </c>
    </row>
    <row r="32" spans="1:23" ht="15" x14ac:dyDescent="0.25">
      <c r="A32" s="62">
        <v>116</v>
      </c>
      <c r="B32" s="63" t="s">
        <v>44</v>
      </c>
      <c r="C32" s="85">
        <v>1.8789264840256784E-3</v>
      </c>
      <c r="D32" s="16">
        <v>1275570</v>
      </c>
      <c r="E32" s="86">
        <v>0</v>
      </c>
      <c r="F32" s="86">
        <v>0</v>
      </c>
      <c r="G32" s="86">
        <v>0</v>
      </c>
      <c r="H32" s="86">
        <v>47829</v>
      </c>
      <c r="I32" s="86">
        <v>47829</v>
      </c>
      <c r="J32" s="86"/>
      <c r="K32" s="86">
        <v>647239</v>
      </c>
      <c r="L32" s="86">
        <v>0</v>
      </c>
      <c r="M32" s="86">
        <v>883731</v>
      </c>
      <c r="N32" s="86">
        <v>171561</v>
      </c>
      <c r="O32" s="86">
        <v>1702531</v>
      </c>
      <c r="P32" s="86"/>
      <c r="Q32" s="86">
        <v>-142003</v>
      </c>
      <c r="R32" s="86"/>
      <c r="S32" s="86">
        <v>-18988</v>
      </c>
      <c r="T32" s="86"/>
      <c r="U32" s="86">
        <v>-160991</v>
      </c>
    </row>
    <row r="33" spans="1:22" ht="15" x14ac:dyDescent="0.25">
      <c r="A33" s="62">
        <v>117</v>
      </c>
      <c r="B33" s="63" t="s">
        <v>45</v>
      </c>
      <c r="C33" s="85">
        <v>9.9725642765311211E-4</v>
      </c>
      <c r="D33" s="16">
        <v>677014</v>
      </c>
      <c r="E33" s="86">
        <v>0</v>
      </c>
      <c r="F33" s="86">
        <v>0</v>
      </c>
      <c r="G33" s="86">
        <v>0</v>
      </c>
      <c r="H33" s="86">
        <v>46299</v>
      </c>
      <c r="I33" s="86">
        <v>46299</v>
      </c>
      <c r="J33" s="86"/>
      <c r="K33" s="86">
        <v>343528</v>
      </c>
      <c r="L33" s="86">
        <v>0</v>
      </c>
      <c r="M33" s="86">
        <v>469048</v>
      </c>
      <c r="N33" s="86">
        <v>105514</v>
      </c>
      <c r="O33" s="86">
        <v>918090</v>
      </c>
      <c r="P33" s="86"/>
      <c r="Q33" s="86">
        <v>-75370</v>
      </c>
      <c r="R33" s="86"/>
      <c r="S33" s="86">
        <v>-10418</v>
      </c>
      <c r="T33" s="86"/>
      <c r="U33" s="86">
        <v>-85788</v>
      </c>
    </row>
    <row r="34" spans="1:22" ht="15" x14ac:dyDescent="0.25">
      <c r="A34" s="62">
        <v>119</v>
      </c>
      <c r="B34" s="63" t="s">
        <v>46</v>
      </c>
      <c r="C34" s="85">
        <v>3.9034426386735123E-5</v>
      </c>
      <c r="D34" s="16">
        <v>26501</v>
      </c>
      <c r="E34" s="86">
        <v>0</v>
      </c>
      <c r="F34" s="86">
        <v>0</v>
      </c>
      <c r="G34" s="86">
        <v>0</v>
      </c>
      <c r="H34" s="86">
        <v>21020</v>
      </c>
      <c r="I34" s="86">
        <v>21020</v>
      </c>
      <c r="J34" s="86"/>
      <c r="K34" s="86">
        <v>13446</v>
      </c>
      <c r="L34" s="86">
        <v>0</v>
      </c>
      <c r="M34" s="86">
        <v>18359</v>
      </c>
      <c r="N34" s="86">
        <v>1802</v>
      </c>
      <c r="O34" s="86">
        <v>33607</v>
      </c>
      <c r="P34" s="86"/>
      <c r="Q34" s="86">
        <v>-2951</v>
      </c>
      <c r="R34" s="86"/>
      <c r="S34" s="86">
        <v>3716</v>
      </c>
      <c r="T34" s="86"/>
      <c r="U34" s="86">
        <v>765</v>
      </c>
    </row>
    <row r="35" spans="1:22" ht="15" x14ac:dyDescent="0.25">
      <c r="A35" s="62">
        <v>121</v>
      </c>
      <c r="B35" s="63" t="s">
        <v>47</v>
      </c>
      <c r="C35" s="85">
        <v>3.9977805796000197E-4</v>
      </c>
      <c r="D35" s="16">
        <v>271401</v>
      </c>
      <c r="E35" s="86">
        <v>0</v>
      </c>
      <c r="F35" s="86">
        <v>0</v>
      </c>
      <c r="G35" s="86">
        <v>0</v>
      </c>
      <c r="H35" s="86">
        <v>113166</v>
      </c>
      <c r="I35" s="86">
        <v>113166</v>
      </c>
      <c r="J35" s="86"/>
      <c r="K35" s="86">
        <v>137713</v>
      </c>
      <c r="L35" s="86">
        <v>0</v>
      </c>
      <c r="M35" s="86">
        <v>188031</v>
      </c>
      <c r="N35" s="86">
        <v>0</v>
      </c>
      <c r="O35" s="86">
        <v>325744</v>
      </c>
      <c r="P35" s="86"/>
      <c r="Q35" s="86">
        <v>-30214</v>
      </c>
      <c r="R35" s="86"/>
      <c r="S35" s="86">
        <v>25733</v>
      </c>
      <c r="T35" s="86"/>
      <c r="U35" s="86">
        <v>-4481</v>
      </c>
    </row>
    <row r="36" spans="1:22" ht="15" x14ac:dyDescent="0.25">
      <c r="A36" s="62">
        <v>122</v>
      </c>
      <c r="B36" s="63" t="s">
        <v>48</v>
      </c>
      <c r="C36" s="85">
        <v>4.4758409624688747E-4</v>
      </c>
      <c r="D36" s="16">
        <v>303857</v>
      </c>
      <c r="E36" s="86">
        <v>0</v>
      </c>
      <c r="F36" s="86">
        <v>0</v>
      </c>
      <c r="G36" s="86">
        <v>0</v>
      </c>
      <c r="H36" s="86">
        <v>0</v>
      </c>
      <c r="I36" s="86">
        <v>0</v>
      </c>
      <c r="J36" s="86"/>
      <c r="K36" s="86">
        <v>154180</v>
      </c>
      <c r="L36" s="86">
        <v>0</v>
      </c>
      <c r="M36" s="86">
        <v>210516</v>
      </c>
      <c r="N36" s="86">
        <v>49974</v>
      </c>
      <c r="O36" s="86">
        <v>414670</v>
      </c>
      <c r="P36" s="86"/>
      <c r="Q36" s="86">
        <v>-33828</v>
      </c>
      <c r="R36" s="86"/>
      <c r="S36" s="86">
        <v>-12145</v>
      </c>
      <c r="T36" s="86"/>
      <c r="U36" s="86">
        <v>-45973</v>
      </c>
    </row>
    <row r="37" spans="1:22" ht="15" x14ac:dyDescent="0.25">
      <c r="A37" s="62">
        <v>123</v>
      </c>
      <c r="B37" s="63" t="s">
        <v>49</v>
      </c>
      <c r="C37" s="85">
        <v>2.4845795807854967E-3</v>
      </c>
      <c r="D37" s="16">
        <v>1686733</v>
      </c>
      <c r="E37" s="86">
        <v>0</v>
      </c>
      <c r="F37" s="86">
        <v>0</v>
      </c>
      <c r="G37" s="86">
        <v>0</v>
      </c>
      <c r="H37" s="86">
        <v>0</v>
      </c>
      <c r="I37" s="86">
        <v>0</v>
      </c>
      <c r="J37" s="86"/>
      <c r="K37" s="86">
        <v>855870</v>
      </c>
      <c r="L37" s="86">
        <v>0</v>
      </c>
      <c r="M37" s="86">
        <v>1168593</v>
      </c>
      <c r="N37" s="86">
        <v>262970</v>
      </c>
      <c r="O37" s="86">
        <v>2287433</v>
      </c>
      <c r="P37" s="86"/>
      <c r="Q37" s="86">
        <v>-187777</v>
      </c>
      <c r="R37" s="86"/>
      <c r="S37" s="86">
        <v>-61626</v>
      </c>
      <c r="T37" s="86"/>
      <c r="U37" s="86">
        <v>-249403</v>
      </c>
    </row>
    <row r="38" spans="1:22" ht="15" x14ac:dyDescent="0.25">
      <c r="A38" s="62">
        <v>124</v>
      </c>
      <c r="B38" s="63" t="s">
        <v>50</v>
      </c>
      <c r="C38" s="85">
        <v>0</v>
      </c>
      <c r="D38" s="16">
        <v>0</v>
      </c>
      <c r="E38" s="86">
        <v>0</v>
      </c>
      <c r="F38" s="86">
        <v>0</v>
      </c>
      <c r="G38" s="86">
        <v>0</v>
      </c>
      <c r="H38" s="86">
        <v>0</v>
      </c>
      <c r="I38" s="86">
        <v>0</v>
      </c>
      <c r="J38" s="86"/>
      <c r="K38" s="86">
        <v>0</v>
      </c>
      <c r="L38" s="86">
        <v>0</v>
      </c>
      <c r="M38" s="86">
        <v>0</v>
      </c>
      <c r="N38" s="86">
        <v>0</v>
      </c>
      <c r="O38" s="86">
        <v>0</v>
      </c>
      <c r="P38" s="86"/>
      <c r="Q38" s="86">
        <v>0</v>
      </c>
      <c r="R38" s="86"/>
      <c r="S38" s="86">
        <v>0</v>
      </c>
      <c r="T38" s="86"/>
      <c r="U38" s="86">
        <v>0</v>
      </c>
    </row>
    <row r="39" spans="1:22" ht="15" x14ac:dyDescent="0.25">
      <c r="A39" s="62">
        <v>125</v>
      </c>
      <c r="B39" s="63" t="s">
        <v>51</v>
      </c>
      <c r="C39" s="85">
        <v>6.8690980008833465E-4</v>
      </c>
      <c r="D39" s="16">
        <v>466328</v>
      </c>
      <c r="E39" s="86">
        <v>0</v>
      </c>
      <c r="F39" s="86">
        <v>0</v>
      </c>
      <c r="G39" s="86">
        <v>0</v>
      </c>
      <c r="H39" s="86">
        <v>25833</v>
      </c>
      <c r="I39" s="86">
        <v>25833</v>
      </c>
      <c r="J39" s="86"/>
      <c r="K39" s="86">
        <v>236622</v>
      </c>
      <c r="L39" s="86">
        <v>0</v>
      </c>
      <c r="M39" s="86">
        <v>323080</v>
      </c>
      <c r="N39" s="86">
        <v>55632</v>
      </c>
      <c r="O39" s="86">
        <v>615334</v>
      </c>
      <c r="P39" s="86"/>
      <c r="Q39" s="86">
        <v>-51914</v>
      </c>
      <c r="R39" s="86"/>
      <c r="S39" s="86">
        <v>-3916</v>
      </c>
      <c r="T39" s="86"/>
      <c r="U39" s="86">
        <v>-55830</v>
      </c>
    </row>
    <row r="40" spans="1:22" ht="15" x14ac:dyDescent="0.25">
      <c r="A40" s="62">
        <v>126</v>
      </c>
      <c r="B40" s="63" t="s">
        <v>52</v>
      </c>
      <c r="C40" s="85">
        <v>0</v>
      </c>
      <c r="D40" s="16">
        <v>0</v>
      </c>
      <c r="E40" s="86">
        <v>0</v>
      </c>
      <c r="F40" s="86">
        <v>0</v>
      </c>
      <c r="G40" s="86">
        <v>0</v>
      </c>
      <c r="H40" s="86">
        <v>0</v>
      </c>
      <c r="I40" s="86">
        <v>0</v>
      </c>
      <c r="J40" s="86"/>
      <c r="K40" s="86">
        <v>0</v>
      </c>
      <c r="L40" s="86">
        <v>0</v>
      </c>
      <c r="M40" s="86">
        <v>0</v>
      </c>
      <c r="N40" s="86">
        <v>0</v>
      </c>
      <c r="O40" s="86">
        <v>0</v>
      </c>
      <c r="P40" s="86"/>
      <c r="Q40" s="86">
        <v>0</v>
      </c>
      <c r="R40" s="86"/>
      <c r="S40" s="86">
        <v>0</v>
      </c>
      <c r="T40" s="86"/>
      <c r="U40" s="86">
        <v>0</v>
      </c>
    </row>
    <row r="41" spans="1:22" ht="15" x14ac:dyDescent="0.25">
      <c r="A41" s="62">
        <v>127</v>
      </c>
      <c r="B41" s="63" t="s">
        <v>53</v>
      </c>
      <c r="C41" s="85">
        <v>1.3950839362976578E-3</v>
      </c>
      <c r="D41" s="16">
        <v>947096</v>
      </c>
      <c r="E41" s="86">
        <v>0</v>
      </c>
      <c r="F41" s="86">
        <v>0</v>
      </c>
      <c r="G41" s="86">
        <v>0</v>
      </c>
      <c r="H41" s="86">
        <v>219979</v>
      </c>
      <c r="I41" s="86">
        <v>219979</v>
      </c>
      <c r="J41" s="86"/>
      <c r="K41" s="86">
        <v>480568</v>
      </c>
      <c r="L41" s="86">
        <v>0</v>
      </c>
      <c r="M41" s="86">
        <v>656162</v>
      </c>
      <c r="N41" s="86">
        <v>32946</v>
      </c>
      <c r="O41" s="86">
        <v>1169676</v>
      </c>
      <c r="P41" s="86"/>
      <c r="Q41" s="86">
        <v>-105435</v>
      </c>
      <c r="R41" s="86"/>
      <c r="S41" s="86">
        <v>51976</v>
      </c>
      <c r="T41" s="86"/>
      <c r="U41" s="86">
        <v>-53459</v>
      </c>
    </row>
    <row r="42" spans="1:22" ht="15" x14ac:dyDescent="0.25">
      <c r="A42" s="62">
        <v>128</v>
      </c>
      <c r="B42" s="63" t="s">
        <v>54</v>
      </c>
      <c r="C42" s="85">
        <v>2.2310768157177614E-3</v>
      </c>
      <c r="D42" s="16">
        <v>1514635</v>
      </c>
      <c r="E42" s="86">
        <v>0</v>
      </c>
      <c r="F42" s="86">
        <v>0</v>
      </c>
      <c r="G42" s="86">
        <v>0</v>
      </c>
      <c r="H42" s="86">
        <v>7115</v>
      </c>
      <c r="I42" s="86">
        <v>7115</v>
      </c>
      <c r="J42" s="86"/>
      <c r="K42" s="86">
        <v>768545</v>
      </c>
      <c r="L42" s="86">
        <v>0</v>
      </c>
      <c r="M42" s="86">
        <v>1049361</v>
      </c>
      <c r="N42" s="86">
        <v>154311</v>
      </c>
      <c r="O42" s="86">
        <v>1972217</v>
      </c>
      <c r="P42" s="86"/>
      <c r="Q42" s="86">
        <v>-168619</v>
      </c>
      <c r="R42" s="86"/>
      <c r="S42" s="86">
        <v>-36379</v>
      </c>
      <c r="T42" s="86"/>
      <c r="U42" s="86">
        <v>-204998</v>
      </c>
    </row>
    <row r="43" spans="1:22" ht="15" x14ac:dyDescent="0.25">
      <c r="A43" s="62">
        <v>129</v>
      </c>
      <c r="B43" s="63" t="s">
        <v>55</v>
      </c>
      <c r="C43" s="85">
        <v>1.1301641791422866E-3</v>
      </c>
      <c r="D43" s="16">
        <v>767245</v>
      </c>
      <c r="E43" s="86">
        <v>0</v>
      </c>
      <c r="F43" s="86">
        <v>0</v>
      </c>
      <c r="G43" s="86">
        <v>0</v>
      </c>
      <c r="H43" s="86">
        <v>87808</v>
      </c>
      <c r="I43" s="86">
        <v>87808</v>
      </c>
      <c r="J43" s="86"/>
      <c r="K43" s="86">
        <v>389311</v>
      </c>
      <c r="L43" s="86">
        <v>0</v>
      </c>
      <c r="M43" s="86">
        <v>531560</v>
      </c>
      <c r="N43" s="86">
        <v>54468</v>
      </c>
      <c r="O43" s="86">
        <v>975339</v>
      </c>
      <c r="P43" s="86"/>
      <c r="Q43" s="86">
        <v>-85414</v>
      </c>
      <c r="R43" s="86"/>
      <c r="S43" s="86">
        <v>13229</v>
      </c>
      <c r="T43" s="86"/>
      <c r="U43" s="86">
        <v>-72185</v>
      </c>
      <c r="V43" s="87"/>
    </row>
    <row r="44" spans="1:22" ht="15" x14ac:dyDescent="0.25">
      <c r="A44" s="62">
        <v>131</v>
      </c>
      <c r="B44" s="63" t="s">
        <v>56</v>
      </c>
      <c r="C44" s="85">
        <v>0</v>
      </c>
      <c r="D44" s="16">
        <v>0</v>
      </c>
      <c r="E44" s="86">
        <v>0</v>
      </c>
      <c r="F44" s="86">
        <v>0</v>
      </c>
      <c r="G44" s="86">
        <v>0</v>
      </c>
      <c r="H44" s="86">
        <v>0</v>
      </c>
      <c r="I44" s="86">
        <v>0</v>
      </c>
      <c r="J44" s="86"/>
      <c r="K44" s="86">
        <v>0</v>
      </c>
      <c r="L44" s="86">
        <v>0</v>
      </c>
      <c r="M44" s="86">
        <v>0</v>
      </c>
      <c r="N44" s="86">
        <v>0</v>
      </c>
      <c r="O44" s="86">
        <v>0</v>
      </c>
      <c r="P44" s="86"/>
      <c r="Q44" s="86">
        <v>0</v>
      </c>
      <c r="R44" s="86"/>
      <c r="S44" s="86">
        <v>0</v>
      </c>
      <c r="T44" s="86"/>
      <c r="U44" s="86">
        <v>0</v>
      </c>
    </row>
    <row r="45" spans="1:22" ht="15" x14ac:dyDescent="0.25">
      <c r="A45" s="62">
        <v>132</v>
      </c>
      <c r="B45" s="63" t="s">
        <v>57</v>
      </c>
      <c r="C45" s="85">
        <v>4.5316869473762073E-4</v>
      </c>
      <c r="D45" s="16">
        <v>307647</v>
      </c>
      <c r="E45" s="86">
        <v>0</v>
      </c>
      <c r="F45" s="86">
        <v>0</v>
      </c>
      <c r="G45" s="86">
        <v>0</v>
      </c>
      <c r="H45" s="86">
        <v>199033</v>
      </c>
      <c r="I45" s="86">
        <v>199033</v>
      </c>
      <c r="J45" s="86"/>
      <c r="K45" s="86">
        <v>156104</v>
      </c>
      <c r="L45" s="86">
        <v>0</v>
      </c>
      <c r="M45" s="86">
        <v>213143</v>
      </c>
      <c r="N45" s="86">
        <v>0</v>
      </c>
      <c r="O45" s="86">
        <v>369247</v>
      </c>
      <c r="P45" s="86"/>
      <c r="Q45" s="86">
        <v>-34250</v>
      </c>
      <c r="R45" s="86"/>
      <c r="S45" s="86">
        <v>44322</v>
      </c>
      <c r="T45" s="86"/>
      <c r="U45" s="86">
        <v>10072</v>
      </c>
    </row>
    <row r="46" spans="1:22" ht="15" x14ac:dyDescent="0.25">
      <c r="A46" s="62">
        <v>133</v>
      </c>
      <c r="B46" s="63" t="s">
        <v>58</v>
      </c>
      <c r="C46" s="85">
        <v>1.2123392312257623E-3</v>
      </c>
      <c r="D46" s="16">
        <v>823031</v>
      </c>
      <c r="E46" s="86">
        <v>0</v>
      </c>
      <c r="F46" s="86">
        <v>0</v>
      </c>
      <c r="G46" s="86">
        <v>0</v>
      </c>
      <c r="H46" s="86">
        <v>72670</v>
      </c>
      <c r="I46" s="86">
        <v>72670</v>
      </c>
      <c r="J46" s="86"/>
      <c r="K46" s="86">
        <v>417618</v>
      </c>
      <c r="L46" s="86">
        <v>0</v>
      </c>
      <c r="M46" s="86">
        <v>570210</v>
      </c>
      <c r="N46" s="86">
        <v>4022</v>
      </c>
      <c r="O46" s="86">
        <v>991850</v>
      </c>
      <c r="P46" s="86"/>
      <c r="Q46" s="86">
        <v>-91626</v>
      </c>
      <c r="R46" s="86"/>
      <c r="S46" s="86">
        <v>14979</v>
      </c>
      <c r="T46" s="86"/>
      <c r="U46" s="86">
        <v>-76647</v>
      </c>
    </row>
    <row r="47" spans="1:22" ht="15" x14ac:dyDescent="0.25">
      <c r="A47" s="62">
        <v>135</v>
      </c>
      <c r="B47" s="63" t="s">
        <v>59</v>
      </c>
      <c r="C47" s="85">
        <v>0</v>
      </c>
      <c r="D47" s="16">
        <v>0</v>
      </c>
      <c r="E47" s="86">
        <v>0</v>
      </c>
      <c r="F47" s="86">
        <v>0</v>
      </c>
      <c r="G47" s="86">
        <v>0</v>
      </c>
      <c r="H47" s="86">
        <v>0</v>
      </c>
      <c r="I47" s="86">
        <v>0</v>
      </c>
      <c r="J47" s="86"/>
      <c r="K47" s="86">
        <v>0</v>
      </c>
      <c r="L47" s="86">
        <v>0</v>
      </c>
      <c r="M47" s="86">
        <v>0</v>
      </c>
      <c r="N47" s="86">
        <v>0</v>
      </c>
      <c r="O47" s="86">
        <v>0</v>
      </c>
      <c r="P47" s="86"/>
      <c r="Q47" s="86">
        <v>0</v>
      </c>
      <c r="R47" s="86"/>
      <c r="S47" s="86">
        <v>0</v>
      </c>
      <c r="T47" s="86"/>
      <c r="U47" s="86">
        <v>0</v>
      </c>
    </row>
    <row r="48" spans="1:22" ht="15" x14ac:dyDescent="0.25">
      <c r="A48" s="62">
        <v>136</v>
      </c>
      <c r="B48" s="63" t="s">
        <v>60</v>
      </c>
      <c r="C48" s="85">
        <v>2.2446318777417386E-3</v>
      </c>
      <c r="D48" s="16">
        <v>1523838</v>
      </c>
      <c r="E48" s="86">
        <v>0</v>
      </c>
      <c r="F48" s="86">
        <v>0</v>
      </c>
      <c r="G48" s="86">
        <v>0</v>
      </c>
      <c r="H48" s="86">
        <v>0</v>
      </c>
      <c r="I48" s="86">
        <v>0</v>
      </c>
      <c r="J48" s="86"/>
      <c r="K48" s="86">
        <v>773214</v>
      </c>
      <c r="L48" s="86">
        <v>0</v>
      </c>
      <c r="M48" s="86">
        <v>1055737</v>
      </c>
      <c r="N48" s="86">
        <v>238525</v>
      </c>
      <c r="O48" s="86">
        <v>2067476</v>
      </c>
      <c r="P48" s="86"/>
      <c r="Q48" s="86">
        <v>-169643</v>
      </c>
      <c r="R48" s="86"/>
      <c r="S48" s="86">
        <v>-51680</v>
      </c>
      <c r="T48" s="86"/>
      <c r="U48" s="86">
        <v>-221323</v>
      </c>
    </row>
    <row r="49" spans="1:21" ht="15" x14ac:dyDescent="0.25">
      <c r="A49" s="62">
        <v>137</v>
      </c>
      <c r="B49" s="63" t="s">
        <v>61</v>
      </c>
      <c r="C49" s="85">
        <v>0</v>
      </c>
      <c r="D49" s="16">
        <v>0</v>
      </c>
      <c r="E49" s="86">
        <v>0</v>
      </c>
      <c r="F49" s="86">
        <v>0</v>
      </c>
      <c r="G49" s="86">
        <v>0</v>
      </c>
      <c r="H49" s="86">
        <v>0</v>
      </c>
      <c r="I49" s="86">
        <v>0</v>
      </c>
      <c r="J49" s="86"/>
      <c r="K49" s="86">
        <v>0</v>
      </c>
      <c r="L49" s="86">
        <v>0</v>
      </c>
      <c r="M49" s="86">
        <v>0</v>
      </c>
      <c r="N49" s="86">
        <v>0</v>
      </c>
      <c r="O49" s="86">
        <v>0</v>
      </c>
      <c r="P49" s="86"/>
      <c r="Q49" s="86">
        <v>0</v>
      </c>
      <c r="R49" s="86"/>
      <c r="S49" s="86">
        <v>0</v>
      </c>
      <c r="T49" s="86"/>
      <c r="U49" s="86">
        <v>0</v>
      </c>
    </row>
    <row r="50" spans="1:21" ht="15" x14ac:dyDescent="0.25">
      <c r="A50" s="62">
        <v>138</v>
      </c>
      <c r="B50" s="63" t="s">
        <v>62</v>
      </c>
      <c r="C50" s="85">
        <v>0</v>
      </c>
      <c r="D50" s="16">
        <v>0</v>
      </c>
      <c r="E50" s="86">
        <v>0</v>
      </c>
      <c r="F50" s="86">
        <v>0</v>
      </c>
      <c r="G50" s="86">
        <v>0</v>
      </c>
      <c r="H50" s="86">
        <v>0</v>
      </c>
      <c r="I50" s="86">
        <v>0</v>
      </c>
      <c r="J50" s="86"/>
      <c r="K50" s="86">
        <v>0</v>
      </c>
      <c r="L50" s="86">
        <v>0</v>
      </c>
      <c r="M50" s="86">
        <v>0</v>
      </c>
      <c r="N50" s="86">
        <v>0</v>
      </c>
      <c r="O50" s="86">
        <v>0</v>
      </c>
      <c r="P50" s="86"/>
      <c r="Q50" s="86">
        <v>0</v>
      </c>
      <c r="R50" s="86"/>
      <c r="S50" s="86">
        <v>0</v>
      </c>
      <c r="T50" s="86"/>
      <c r="U50" s="86">
        <v>0</v>
      </c>
    </row>
    <row r="51" spans="1:21" ht="15" x14ac:dyDescent="0.25">
      <c r="A51" s="62">
        <v>140</v>
      </c>
      <c r="B51" s="63" t="s">
        <v>63</v>
      </c>
      <c r="C51" s="85">
        <v>1.17946452237685E-3</v>
      </c>
      <c r="D51" s="16">
        <v>800715</v>
      </c>
      <c r="E51" s="86">
        <v>0</v>
      </c>
      <c r="F51" s="86">
        <v>0</v>
      </c>
      <c r="G51" s="86">
        <v>0</v>
      </c>
      <c r="H51" s="86">
        <v>61230</v>
      </c>
      <c r="I51" s="86">
        <v>61230</v>
      </c>
      <c r="J51" s="86"/>
      <c r="K51" s="86">
        <v>406293</v>
      </c>
      <c r="L51" s="86">
        <v>0</v>
      </c>
      <c r="M51" s="86">
        <v>554748</v>
      </c>
      <c r="N51" s="86">
        <v>46696</v>
      </c>
      <c r="O51" s="86">
        <v>1007737</v>
      </c>
      <c r="P51" s="86"/>
      <c r="Q51" s="86">
        <v>-89140</v>
      </c>
      <c r="R51" s="86"/>
      <c r="S51" s="86">
        <v>7887</v>
      </c>
      <c r="T51" s="86"/>
      <c r="U51" s="86">
        <v>-81253</v>
      </c>
    </row>
    <row r="52" spans="1:21" ht="15" x14ac:dyDescent="0.25">
      <c r="A52" s="62">
        <v>141</v>
      </c>
      <c r="B52" s="63" t="s">
        <v>64</v>
      </c>
      <c r="C52" s="85">
        <v>4.3316493250470673E-3</v>
      </c>
      <c r="D52" s="16">
        <v>2940670</v>
      </c>
      <c r="E52" s="86">
        <v>0</v>
      </c>
      <c r="F52" s="86">
        <v>0</v>
      </c>
      <c r="G52" s="86">
        <v>0</v>
      </c>
      <c r="H52" s="86">
        <v>64044</v>
      </c>
      <c r="I52" s="86">
        <v>64044</v>
      </c>
      <c r="J52" s="86"/>
      <c r="K52" s="86">
        <v>1492135</v>
      </c>
      <c r="L52" s="86">
        <v>0</v>
      </c>
      <c r="M52" s="86">
        <v>2037341</v>
      </c>
      <c r="N52" s="86">
        <v>149902</v>
      </c>
      <c r="O52" s="86">
        <v>3679378</v>
      </c>
      <c r="P52" s="86"/>
      <c r="Q52" s="86">
        <v>-327374</v>
      </c>
      <c r="R52" s="86"/>
      <c r="S52" s="86">
        <v>-11450</v>
      </c>
      <c r="T52" s="86"/>
      <c r="U52" s="86">
        <v>-338824</v>
      </c>
    </row>
    <row r="53" spans="1:21" ht="15" x14ac:dyDescent="0.25">
      <c r="A53" s="62">
        <v>142</v>
      </c>
      <c r="B53" s="63" t="s">
        <v>65</v>
      </c>
      <c r="C53" s="85">
        <v>0</v>
      </c>
      <c r="D53" s="16">
        <v>0</v>
      </c>
      <c r="E53" s="86">
        <v>0</v>
      </c>
      <c r="F53" s="86">
        <v>0</v>
      </c>
      <c r="G53" s="86">
        <v>0</v>
      </c>
      <c r="H53" s="86">
        <v>0</v>
      </c>
      <c r="I53" s="86">
        <v>0</v>
      </c>
      <c r="J53" s="86"/>
      <c r="K53" s="86">
        <v>0</v>
      </c>
      <c r="L53" s="86">
        <v>0</v>
      </c>
      <c r="M53" s="86">
        <v>0</v>
      </c>
      <c r="N53" s="86">
        <v>0</v>
      </c>
      <c r="O53" s="86">
        <v>0</v>
      </c>
      <c r="P53" s="86"/>
      <c r="Q53" s="86">
        <v>0</v>
      </c>
      <c r="R53" s="86"/>
      <c r="S53" s="86">
        <v>0</v>
      </c>
      <c r="T53" s="86"/>
      <c r="U53" s="86">
        <v>0</v>
      </c>
    </row>
    <row r="54" spans="1:21" ht="15" x14ac:dyDescent="0.25">
      <c r="A54" s="62">
        <v>143</v>
      </c>
      <c r="B54" s="63" t="s">
        <v>66</v>
      </c>
      <c r="C54" s="85">
        <v>2.9490212785625736E-4</v>
      </c>
      <c r="D54" s="16">
        <v>200203</v>
      </c>
      <c r="E54" s="86">
        <v>0</v>
      </c>
      <c r="F54" s="86">
        <v>0</v>
      </c>
      <c r="G54" s="86">
        <v>0</v>
      </c>
      <c r="H54" s="86">
        <v>22284</v>
      </c>
      <c r="I54" s="86">
        <v>22284</v>
      </c>
      <c r="J54" s="86"/>
      <c r="K54" s="86">
        <v>101586</v>
      </c>
      <c r="L54" s="86">
        <v>0</v>
      </c>
      <c r="M54" s="86">
        <v>138704</v>
      </c>
      <c r="N54" s="86">
        <v>24599</v>
      </c>
      <c r="O54" s="86">
        <v>264889</v>
      </c>
      <c r="P54" s="86"/>
      <c r="Q54" s="86">
        <v>-22288</v>
      </c>
      <c r="R54" s="86"/>
      <c r="S54" s="86">
        <v>-1524</v>
      </c>
      <c r="T54" s="86"/>
      <c r="U54" s="86">
        <v>-23812</v>
      </c>
    </row>
    <row r="55" spans="1:21" ht="15" x14ac:dyDescent="0.25">
      <c r="A55" s="62">
        <v>146</v>
      </c>
      <c r="B55" s="63" t="s">
        <v>67</v>
      </c>
      <c r="C55" s="85">
        <v>6.8102048058866311E-4</v>
      </c>
      <c r="D55" s="16">
        <v>462333</v>
      </c>
      <c r="E55" s="86">
        <v>0</v>
      </c>
      <c r="F55" s="86">
        <v>0</v>
      </c>
      <c r="G55" s="86">
        <v>0</v>
      </c>
      <c r="H55" s="86">
        <v>37224</v>
      </c>
      <c r="I55" s="86">
        <v>37224</v>
      </c>
      <c r="J55" s="86"/>
      <c r="K55" s="86">
        <v>234593</v>
      </c>
      <c r="L55" s="86">
        <v>0</v>
      </c>
      <c r="M55" s="86">
        <v>320310</v>
      </c>
      <c r="N55" s="86">
        <v>2060</v>
      </c>
      <c r="O55" s="86">
        <v>556963</v>
      </c>
      <c r="P55" s="86"/>
      <c r="Q55" s="86">
        <v>-51469</v>
      </c>
      <c r="R55" s="86"/>
      <c r="S55" s="86">
        <v>7133</v>
      </c>
      <c r="T55" s="86"/>
      <c r="U55" s="86">
        <v>-44336</v>
      </c>
    </row>
    <row r="56" spans="1:21" ht="15" x14ac:dyDescent="0.25">
      <c r="A56" s="62">
        <v>147</v>
      </c>
      <c r="B56" s="63" t="s">
        <v>68</v>
      </c>
      <c r="C56" s="85">
        <v>4.1210335305505002E-4</v>
      </c>
      <c r="D56" s="16">
        <v>279768</v>
      </c>
      <c r="E56" s="86">
        <v>0</v>
      </c>
      <c r="F56" s="86">
        <v>0</v>
      </c>
      <c r="G56" s="86">
        <v>0</v>
      </c>
      <c r="H56" s="86">
        <v>62333</v>
      </c>
      <c r="I56" s="86">
        <v>62333</v>
      </c>
      <c r="J56" s="86"/>
      <c r="K56" s="86">
        <v>141958</v>
      </c>
      <c r="L56" s="86">
        <v>0</v>
      </c>
      <c r="M56" s="86">
        <v>193828</v>
      </c>
      <c r="N56" s="86">
        <v>13125</v>
      </c>
      <c r="O56" s="86">
        <v>348911</v>
      </c>
      <c r="P56" s="86"/>
      <c r="Q56" s="86">
        <v>-31146</v>
      </c>
      <c r="R56" s="86"/>
      <c r="S56" s="86">
        <v>13583</v>
      </c>
      <c r="T56" s="86"/>
      <c r="U56" s="86">
        <v>-17563</v>
      </c>
    </row>
    <row r="57" spans="1:21" ht="15" x14ac:dyDescent="0.25">
      <c r="A57" s="62">
        <v>148</v>
      </c>
      <c r="B57" s="63" t="s">
        <v>69</v>
      </c>
      <c r="C57" s="85">
        <v>7.3720718376697882E-5</v>
      </c>
      <c r="D57" s="16">
        <v>50045</v>
      </c>
      <c r="E57" s="86">
        <v>0</v>
      </c>
      <c r="F57" s="86">
        <v>0</v>
      </c>
      <c r="G57" s="86">
        <v>0</v>
      </c>
      <c r="H57" s="86">
        <v>21860</v>
      </c>
      <c r="I57" s="86">
        <v>21860</v>
      </c>
      <c r="J57" s="86"/>
      <c r="K57" s="86">
        <v>25395</v>
      </c>
      <c r="L57" s="86">
        <v>0</v>
      </c>
      <c r="M57" s="86">
        <v>34674</v>
      </c>
      <c r="N57" s="86">
        <v>3398</v>
      </c>
      <c r="O57" s="86">
        <v>63467</v>
      </c>
      <c r="P57" s="86"/>
      <c r="Q57" s="86">
        <v>-5572</v>
      </c>
      <c r="R57" s="86"/>
      <c r="S57" s="86">
        <v>3413</v>
      </c>
      <c r="T57" s="86"/>
      <c r="U57" s="86">
        <v>-2159</v>
      </c>
    </row>
    <row r="58" spans="1:21" ht="15" x14ac:dyDescent="0.25">
      <c r="A58" s="62">
        <v>149</v>
      </c>
      <c r="B58" s="63" t="s">
        <v>70</v>
      </c>
      <c r="C58" s="85">
        <v>0</v>
      </c>
      <c r="D58" s="16">
        <v>0</v>
      </c>
      <c r="E58" s="86">
        <v>0</v>
      </c>
      <c r="F58" s="86">
        <v>0</v>
      </c>
      <c r="G58" s="86">
        <v>0</v>
      </c>
      <c r="H58" s="86">
        <v>0</v>
      </c>
      <c r="I58" s="86">
        <v>0</v>
      </c>
      <c r="J58" s="86"/>
      <c r="K58" s="86">
        <v>0</v>
      </c>
      <c r="L58" s="86">
        <v>0</v>
      </c>
      <c r="M58" s="86">
        <v>0</v>
      </c>
      <c r="N58" s="86">
        <v>0</v>
      </c>
      <c r="O58" s="86">
        <v>0</v>
      </c>
      <c r="P58" s="86"/>
      <c r="Q58" s="86">
        <v>0</v>
      </c>
      <c r="R58" s="86"/>
      <c r="S58" s="86">
        <v>0</v>
      </c>
      <c r="T58" s="86"/>
      <c r="U58" s="86">
        <v>0</v>
      </c>
    </row>
    <row r="59" spans="1:21" ht="15" x14ac:dyDescent="0.25">
      <c r="A59" s="62">
        <v>150</v>
      </c>
      <c r="B59" s="63" t="s">
        <v>71</v>
      </c>
      <c r="C59" s="85">
        <v>0</v>
      </c>
      <c r="D59" s="16">
        <v>0</v>
      </c>
      <c r="E59" s="86">
        <v>0</v>
      </c>
      <c r="F59" s="86">
        <v>0</v>
      </c>
      <c r="G59" s="86">
        <v>0</v>
      </c>
      <c r="H59" s="86">
        <v>0</v>
      </c>
      <c r="I59" s="86">
        <v>0</v>
      </c>
      <c r="J59" s="86"/>
      <c r="K59" s="86">
        <v>0</v>
      </c>
      <c r="L59" s="86">
        <v>0</v>
      </c>
      <c r="M59" s="86">
        <v>0</v>
      </c>
      <c r="N59" s="86">
        <v>0</v>
      </c>
      <c r="O59" s="86">
        <v>0</v>
      </c>
      <c r="P59" s="86"/>
      <c r="Q59" s="86">
        <v>0</v>
      </c>
      <c r="R59" s="86"/>
      <c r="S59" s="86">
        <v>0</v>
      </c>
      <c r="T59" s="86"/>
      <c r="U59" s="86">
        <v>0</v>
      </c>
    </row>
    <row r="60" spans="1:21" ht="15" x14ac:dyDescent="0.25">
      <c r="A60" s="62">
        <v>151</v>
      </c>
      <c r="B60" s="63" t="s">
        <v>72</v>
      </c>
      <c r="C60" s="85">
        <v>1.5612841323045914E-3</v>
      </c>
      <c r="D60" s="16">
        <v>1059926</v>
      </c>
      <c r="E60" s="86">
        <v>0</v>
      </c>
      <c r="F60" s="86">
        <v>0</v>
      </c>
      <c r="G60" s="86">
        <v>0</v>
      </c>
      <c r="H60" s="86">
        <v>81987</v>
      </c>
      <c r="I60" s="86">
        <v>81987</v>
      </c>
      <c r="J60" s="86"/>
      <c r="K60" s="86">
        <v>537820</v>
      </c>
      <c r="L60" s="86">
        <v>0</v>
      </c>
      <c r="M60" s="86">
        <v>734332</v>
      </c>
      <c r="N60" s="86">
        <v>135365</v>
      </c>
      <c r="O60" s="86">
        <v>1407517</v>
      </c>
      <c r="P60" s="86"/>
      <c r="Q60" s="86">
        <v>-117997</v>
      </c>
      <c r="R60" s="86"/>
      <c r="S60" s="86">
        <v>-4820</v>
      </c>
      <c r="T60" s="86"/>
      <c r="U60" s="86">
        <v>-122817</v>
      </c>
    </row>
    <row r="61" spans="1:21" ht="15" x14ac:dyDescent="0.25">
      <c r="A61" s="62">
        <v>152</v>
      </c>
      <c r="B61" s="63" t="s">
        <v>73</v>
      </c>
      <c r="C61" s="85">
        <v>1.1492494251911154E-3</v>
      </c>
      <c r="D61" s="16">
        <v>780201</v>
      </c>
      <c r="E61" s="86">
        <v>0</v>
      </c>
      <c r="F61" s="86">
        <v>0</v>
      </c>
      <c r="G61" s="86">
        <v>0</v>
      </c>
      <c r="H61" s="86">
        <v>93394</v>
      </c>
      <c r="I61" s="86">
        <v>93394</v>
      </c>
      <c r="J61" s="86"/>
      <c r="K61" s="86">
        <v>395885</v>
      </c>
      <c r="L61" s="86">
        <v>0</v>
      </c>
      <c r="M61" s="86">
        <v>540536</v>
      </c>
      <c r="N61" s="86">
        <v>0</v>
      </c>
      <c r="O61" s="86">
        <v>936421</v>
      </c>
      <c r="P61" s="86"/>
      <c r="Q61" s="86">
        <v>-86858</v>
      </c>
      <c r="R61" s="86"/>
      <c r="S61" s="86">
        <v>18890</v>
      </c>
      <c r="T61" s="86"/>
      <c r="U61" s="86">
        <v>-67968</v>
      </c>
    </row>
    <row r="62" spans="1:21" ht="15" x14ac:dyDescent="0.25">
      <c r="A62" s="62">
        <v>154</v>
      </c>
      <c r="B62" s="63" t="s">
        <v>74</v>
      </c>
      <c r="C62" s="85">
        <v>1.9151500265340841E-2</v>
      </c>
      <c r="D62" s="16">
        <v>13001578</v>
      </c>
      <c r="E62" s="86">
        <v>0</v>
      </c>
      <c r="F62" s="86">
        <v>0</v>
      </c>
      <c r="G62" s="86">
        <v>0</v>
      </c>
      <c r="H62" s="86">
        <v>70095</v>
      </c>
      <c r="I62" s="86">
        <v>70095</v>
      </c>
      <c r="J62" s="86"/>
      <c r="K62" s="86">
        <v>6597168</v>
      </c>
      <c r="L62" s="86">
        <v>0</v>
      </c>
      <c r="M62" s="86">
        <v>9007687</v>
      </c>
      <c r="N62" s="86">
        <v>223478</v>
      </c>
      <c r="O62" s="86">
        <v>15828333</v>
      </c>
      <c r="P62" s="86"/>
      <c r="Q62" s="86">
        <v>-1447414</v>
      </c>
      <c r="R62" s="86"/>
      <c r="S62" s="86">
        <v>-40092</v>
      </c>
      <c r="T62" s="86"/>
      <c r="U62" s="86">
        <v>-1487506</v>
      </c>
    </row>
    <row r="63" spans="1:21" ht="15" x14ac:dyDescent="0.25">
      <c r="A63" s="62">
        <v>156</v>
      </c>
      <c r="B63" s="63" t="s">
        <v>75</v>
      </c>
      <c r="C63" s="85">
        <v>3.2710809966239471E-2</v>
      </c>
      <c r="D63" s="16">
        <v>22206730</v>
      </c>
      <c r="E63" s="86">
        <v>0</v>
      </c>
      <c r="F63" s="86">
        <v>0</v>
      </c>
      <c r="G63" s="86">
        <v>0</v>
      </c>
      <c r="H63" s="86">
        <v>876653</v>
      </c>
      <c r="I63" s="86">
        <v>876653</v>
      </c>
      <c r="J63" s="86"/>
      <c r="K63" s="86">
        <v>11267980</v>
      </c>
      <c r="L63" s="86">
        <v>0</v>
      </c>
      <c r="M63" s="86">
        <v>15385152</v>
      </c>
      <c r="N63" s="86">
        <v>1131142</v>
      </c>
      <c r="O63" s="86">
        <v>27784274</v>
      </c>
      <c r="P63" s="86"/>
      <c r="Q63" s="86">
        <v>-2472186</v>
      </c>
      <c r="R63" s="86"/>
      <c r="S63" s="86">
        <v>-129455</v>
      </c>
      <c r="T63" s="86"/>
      <c r="U63" s="86">
        <v>-2601641</v>
      </c>
    </row>
    <row r="64" spans="1:21" ht="15" x14ac:dyDescent="0.25">
      <c r="A64" s="62">
        <v>157</v>
      </c>
      <c r="B64" s="63" t="s">
        <v>76</v>
      </c>
      <c r="C64" s="85">
        <v>1.585721250359305E-4</v>
      </c>
      <c r="D64" s="16">
        <v>107651</v>
      </c>
      <c r="E64" s="86">
        <v>0</v>
      </c>
      <c r="F64" s="86">
        <v>0</v>
      </c>
      <c r="G64" s="86">
        <v>0</v>
      </c>
      <c r="H64" s="86">
        <v>26883</v>
      </c>
      <c r="I64" s="86">
        <v>26883</v>
      </c>
      <c r="J64" s="86"/>
      <c r="K64" s="86">
        <v>54624</v>
      </c>
      <c r="L64" s="86">
        <v>0</v>
      </c>
      <c r="M64" s="86">
        <v>74583</v>
      </c>
      <c r="N64" s="86">
        <v>26454</v>
      </c>
      <c r="O64" s="86">
        <v>155661</v>
      </c>
      <c r="P64" s="86"/>
      <c r="Q64" s="86">
        <v>-11984</v>
      </c>
      <c r="R64" s="86"/>
      <c r="S64" s="86">
        <v>-2100</v>
      </c>
      <c r="T64" s="86"/>
      <c r="U64" s="86">
        <v>-14084</v>
      </c>
    </row>
    <row r="65" spans="1:21" ht="15" x14ac:dyDescent="0.25">
      <c r="A65" s="62">
        <v>158</v>
      </c>
      <c r="B65" s="63" t="s">
        <v>423</v>
      </c>
      <c r="C65" s="85">
        <v>0</v>
      </c>
      <c r="D65" s="16">
        <v>0</v>
      </c>
      <c r="E65" s="86">
        <v>0</v>
      </c>
      <c r="F65" s="86">
        <v>0</v>
      </c>
      <c r="G65" s="86">
        <v>0</v>
      </c>
      <c r="H65" s="86">
        <v>0</v>
      </c>
      <c r="I65" s="86">
        <v>0</v>
      </c>
      <c r="J65" s="86"/>
      <c r="K65" s="86">
        <v>0</v>
      </c>
      <c r="L65" s="86">
        <v>0</v>
      </c>
      <c r="M65" s="86">
        <v>0</v>
      </c>
      <c r="N65" s="86">
        <v>0</v>
      </c>
      <c r="O65" s="86">
        <v>0</v>
      </c>
      <c r="P65" s="86"/>
      <c r="Q65" s="86">
        <v>0</v>
      </c>
      <c r="R65" s="86"/>
      <c r="S65" s="86">
        <v>0</v>
      </c>
      <c r="T65" s="86"/>
      <c r="U65" s="86">
        <v>0</v>
      </c>
    </row>
    <row r="66" spans="1:21" ht="15" x14ac:dyDescent="0.25">
      <c r="A66" s="62">
        <v>160</v>
      </c>
      <c r="B66" s="63" t="s">
        <v>77</v>
      </c>
      <c r="C66" s="85">
        <v>1.0857443949245086E-4</v>
      </c>
      <c r="D66" s="16">
        <v>73710</v>
      </c>
      <c r="E66" s="86">
        <v>0</v>
      </c>
      <c r="F66" s="86">
        <v>0</v>
      </c>
      <c r="G66" s="86">
        <v>0</v>
      </c>
      <c r="H66" s="86">
        <v>30347</v>
      </c>
      <c r="I66" s="86">
        <v>30347</v>
      </c>
      <c r="J66" s="86"/>
      <c r="K66" s="86">
        <v>37401</v>
      </c>
      <c r="L66" s="86">
        <v>0</v>
      </c>
      <c r="M66" s="86">
        <v>51067</v>
      </c>
      <c r="N66" s="86">
        <v>2174</v>
      </c>
      <c r="O66" s="86">
        <v>90642</v>
      </c>
      <c r="P66" s="86"/>
      <c r="Q66" s="86">
        <v>-8207</v>
      </c>
      <c r="R66" s="86"/>
      <c r="S66" s="86">
        <v>5258</v>
      </c>
      <c r="T66" s="86"/>
      <c r="U66" s="86">
        <v>-2949</v>
      </c>
    </row>
    <row r="67" spans="1:21" ht="15" x14ac:dyDescent="0.25">
      <c r="A67" s="62">
        <v>161</v>
      </c>
      <c r="B67" s="63" t="s">
        <v>78</v>
      </c>
      <c r="C67" s="85">
        <v>8.9548279182113475E-3</v>
      </c>
      <c r="D67" s="16">
        <v>6079258</v>
      </c>
      <c r="E67" s="86">
        <v>0</v>
      </c>
      <c r="F67" s="86">
        <v>0</v>
      </c>
      <c r="G67" s="86">
        <v>0</v>
      </c>
      <c r="H67" s="86">
        <v>208592</v>
      </c>
      <c r="I67" s="86">
        <v>208592</v>
      </c>
      <c r="J67" s="86"/>
      <c r="K67" s="86">
        <v>3084693</v>
      </c>
      <c r="L67" s="86">
        <v>0</v>
      </c>
      <c r="M67" s="86">
        <v>4211800</v>
      </c>
      <c r="N67" s="86">
        <v>52183</v>
      </c>
      <c r="O67" s="86">
        <v>7348676</v>
      </c>
      <c r="P67" s="86"/>
      <c r="Q67" s="86">
        <v>-676779</v>
      </c>
      <c r="R67" s="86"/>
      <c r="S67" s="86">
        <v>43253</v>
      </c>
      <c r="T67" s="86"/>
      <c r="U67" s="86">
        <v>-633526</v>
      </c>
    </row>
    <row r="68" spans="1:21" ht="15" x14ac:dyDescent="0.25">
      <c r="A68" s="62">
        <v>162</v>
      </c>
      <c r="B68" s="63" t="s">
        <v>79</v>
      </c>
      <c r="C68" s="85">
        <v>1.8177780187045691E-5</v>
      </c>
      <c r="D68" s="16">
        <v>12340</v>
      </c>
      <c r="E68" s="86">
        <v>0</v>
      </c>
      <c r="F68" s="86">
        <v>0</v>
      </c>
      <c r="G68" s="86">
        <v>0</v>
      </c>
      <c r="H68" s="86">
        <v>207</v>
      </c>
      <c r="I68" s="86">
        <v>207</v>
      </c>
      <c r="J68" s="86"/>
      <c r="K68" s="86">
        <v>6262</v>
      </c>
      <c r="L68" s="86">
        <v>0</v>
      </c>
      <c r="M68" s="86">
        <v>8550</v>
      </c>
      <c r="N68" s="86">
        <v>0</v>
      </c>
      <c r="O68" s="86">
        <v>14812</v>
      </c>
      <c r="P68" s="86"/>
      <c r="Q68" s="86">
        <v>-1375</v>
      </c>
      <c r="R68" s="86"/>
      <c r="S68" s="86">
        <v>49</v>
      </c>
      <c r="T68" s="86"/>
      <c r="U68" s="86">
        <v>-1326</v>
      </c>
    </row>
    <row r="69" spans="1:21" ht="15" x14ac:dyDescent="0.25">
      <c r="A69" s="62">
        <v>163</v>
      </c>
      <c r="B69" s="63" t="s">
        <v>80</v>
      </c>
      <c r="C69" s="85">
        <v>0</v>
      </c>
      <c r="D69" s="16">
        <v>0</v>
      </c>
      <c r="E69" s="86">
        <v>0</v>
      </c>
      <c r="F69" s="86">
        <v>0</v>
      </c>
      <c r="G69" s="86">
        <v>0</v>
      </c>
      <c r="H69" s="86">
        <v>0</v>
      </c>
      <c r="I69" s="86">
        <v>0</v>
      </c>
      <c r="J69" s="86"/>
      <c r="K69" s="86">
        <v>0</v>
      </c>
      <c r="L69" s="86">
        <v>0</v>
      </c>
      <c r="M69" s="86">
        <v>0</v>
      </c>
      <c r="N69" s="86">
        <v>0</v>
      </c>
      <c r="O69" s="86">
        <v>0</v>
      </c>
      <c r="P69" s="86"/>
      <c r="Q69" s="86">
        <v>0</v>
      </c>
      <c r="R69" s="86"/>
      <c r="S69" s="86">
        <v>0</v>
      </c>
      <c r="T69" s="86"/>
      <c r="U69" s="86">
        <v>0</v>
      </c>
    </row>
    <row r="70" spans="1:21" ht="15" x14ac:dyDescent="0.25">
      <c r="A70" s="62">
        <v>164</v>
      </c>
      <c r="B70" s="63" t="s">
        <v>81</v>
      </c>
      <c r="C70" s="85">
        <v>4.6947126871581576E-5</v>
      </c>
      <c r="D70" s="16">
        <v>31873</v>
      </c>
      <c r="E70" s="86">
        <v>0</v>
      </c>
      <c r="F70" s="86">
        <v>0</v>
      </c>
      <c r="G70" s="86">
        <v>0</v>
      </c>
      <c r="H70" s="86">
        <v>60909</v>
      </c>
      <c r="I70" s="86">
        <v>60909</v>
      </c>
      <c r="J70" s="86"/>
      <c r="K70" s="86">
        <v>16172</v>
      </c>
      <c r="L70" s="86">
        <v>0</v>
      </c>
      <c r="M70" s="86">
        <v>22081</v>
      </c>
      <c r="N70" s="86">
        <v>0</v>
      </c>
      <c r="O70" s="86">
        <v>38253</v>
      </c>
      <c r="P70" s="86"/>
      <c r="Q70" s="86">
        <v>-3548</v>
      </c>
      <c r="R70" s="86"/>
      <c r="S70" s="86">
        <v>12151</v>
      </c>
      <c r="T70" s="86"/>
      <c r="U70" s="86">
        <v>8603</v>
      </c>
    </row>
    <row r="71" spans="1:21" ht="15" x14ac:dyDescent="0.25">
      <c r="A71" s="62">
        <v>165</v>
      </c>
      <c r="B71" s="63" t="s">
        <v>82</v>
      </c>
      <c r="C71" s="85">
        <v>9.9321050282839113E-4</v>
      </c>
      <c r="D71" s="16">
        <v>674271</v>
      </c>
      <c r="E71" s="86">
        <v>0</v>
      </c>
      <c r="F71" s="86">
        <v>0</v>
      </c>
      <c r="G71" s="86">
        <v>0</v>
      </c>
      <c r="H71" s="86">
        <v>14407</v>
      </c>
      <c r="I71" s="86">
        <v>14407</v>
      </c>
      <c r="J71" s="86"/>
      <c r="K71" s="86">
        <v>342134</v>
      </c>
      <c r="L71" s="86">
        <v>0</v>
      </c>
      <c r="M71" s="86">
        <v>467145</v>
      </c>
      <c r="N71" s="86">
        <v>16941</v>
      </c>
      <c r="O71" s="86">
        <v>826220</v>
      </c>
      <c r="P71" s="86"/>
      <c r="Q71" s="86">
        <v>-75064</v>
      </c>
      <c r="R71" s="86"/>
      <c r="S71" s="86">
        <v>-1713</v>
      </c>
      <c r="T71" s="86"/>
      <c r="U71" s="86">
        <v>-76777</v>
      </c>
    </row>
    <row r="72" spans="1:21" ht="15" x14ac:dyDescent="0.25">
      <c r="A72" s="62">
        <v>166</v>
      </c>
      <c r="B72" s="63" t="s">
        <v>83</v>
      </c>
      <c r="C72" s="85">
        <v>1.6541913913512211E-4</v>
      </c>
      <c r="D72" s="16">
        <v>112299</v>
      </c>
      <c r="E72" s="86">
        <v>0</v>
      </c>
      <c r="F72" s="86">
        <v>0</v>
      </c>
      <c r="G72" s="86">
        <v>0</v>
      </c>
      <c r="H72" s="86">
        <v>500</v>
      </c>
      <c r="I72" s="86">
        <v>500</v>
      </c>
      <c r="J72" s="86"/>
      <c r="K72" s="86">
        <v>56982</v>
      </c>
      <c r="L72" s="86">
        <v>0</v>
      </c>
      <c r="M72" s="86">
        <v>77803</v>
      </c>
      <c r="N72" s="86">
        <v>35192</v>
      </c>
      <c r="O72" s="86">
        <v>169977</v>
      </c>
      <c r="P72" s="86"/>
      <c r="Q72" s="86">
        <v>-12502</v>
      </c>
      <c r="R72" s="86"/>
      <c r="S72" s="86">
        <v>-7666</v>
      </c>
      <c r="T72" s="86"/>
      <c r="U72" s="86">
        <v>-20168</v>
      </c>
    </row>
    <row r="73" spans="1:21" ht="15" x14ac:dyDescent="0.25">
      <c r="A73" s="62">
        <v>169</v>
      </c>
      <c r="B73" s="63" t="s">
        <v>84</v>
      </c>
      <c r="C73" s="85">
        <v>0</v>
      </c>
      <c r="D73" s="16">
        <v>0</v>
      </c>
      <c r="E73" s="86">
        <v>0</v>
      </c>
      <c r="F73" s="86">
        <v>0</v>
      </c>
      <c r="G73" s="86">
        <v>0</v>
      </c>
      <c r="H73" s="86">
        <v>0</v>
      </c>
      <c r="I73" s="86">
        <v>0</v>
      </c>
      <c r="J73" s="86"/>
      <c r="K73" s="86">
        <v>0</v>
      </c>
      <c r="L73" s="86">
        <v>0</v>
      </c>
      <c r="M73" s="86">
        <v>0</v>
      </c>
      <c r="N73" s="86">
        <v>0</v>
      </c>
      <c r="O73" s="86">
        <v>0</v>
      </c>
      <c r="P73" s="86"/>
      <c r="Q73" s="86">
        <v>0</v>
      </c>
      <c r="R73" s="86"/>
      <c r="S73" s="86">
        <v>0</v>
      </c>
      <c r="T73" s="86"/>
      <c r="U73" s="86">
        <v>0</v>
      </c>
    </row>
    <row r="74" spans="1:21" ht="15" x14ac:dyDescent="0.25">
      <c r="A74" s="62">
        <v>170</v>
      </c>
      <c r="B74" s="63" t="s">
        <v>85</v>
      </c>
      <c r="C74" s="85">
        <v>0</v>
      </c>
      <c r="D74" s="16">
        <v>0</v>
      </c>
      <c r="E74" s="86">
        <v>0</v>
      </c>
      <c r="F74" s="86">
        <v>0</v>
      </c>
      <c r="G74" s="86">
        <v>0</v>
      </c>
      <c r="H74" s="86">
        <v>0</v>
      </c>
      <c r="I74" s="86">
        <v>0</v>
      </c>
      <c r="J74" s="86"/>
      <c r="K74" s="86">
        <v>0</v>
      </c>
      <c r="L74" s="86">
        <v>0</v>
      </c>
      <c r="M74" s="86">
        <v>0</v>
      </c>
      <c r="N74" s="86">
        <v>0</v>
      </c>
      <c r="O74" s="86">
        <v>0</v>
      </c>
      <c r="P74" s="86"/>
      <c r="Q74" s="86">
        <v>0</v>
      </c>
      <c r="R74" s="86"/>
      <c r="S74" s="86">
        <v>0</v>
      </c>
      <c r="T74" s="86"/>
      <c r="U74" s="86">
        <v>0</v>
      </c>
    </row>
    <row r="75" spans="1:21" ht="15" x14ac:dyDescent="0.25">
      <c r="A75" s="62">
        <v>171</v>
      </c>
      <c r="B75" s="63" t="s">
        <v>86</v>
      </c>
      <c r="C75" s="85">
        <v>7.4610713009204731E-3</v>
      </c>
      <c r="D75" s="16">
        <v>5065175</v>
      </c>
      <c r="E75" s="86">
        <v>0</v>
      </c>
      <c r="F75" s="86">
        <v>0</v>
      </c>
      <c r="G75" s="86">
        <v>0</v>
      </c>
      <c r="H75" s="86">
        <v>145741</v>
      </c>
      <c r="I75" s="86">
        <v>145741</v>
      </c>
      <c r="J75" s="86"/>
      <c r="K75" s="86">
        <v>2570135</v>
      </c>
      <c r="L75" s="86">
        <v>0</v>
      </c>
      <c r="M75" s="86">
        <v>3509229</v>
      </c>
      <c r="N75" s="86">
        <v>0</v>
      </c>
      <c r="O75" s="86">
        <v>6079364</v>
      </c>
      <c r="P75" s="86"/>
      <c r="Q75" s="86">
        <v>-563886</v>
      </c>
      <c r="R75" s="86"/>
      <c r="S75" s="86">
        <v>40904</v>
      </c>
      <c r="T75" s="86"/>
      <c r="U75" s="86">
        <v>-522982</v>
      </c>
    </row>
    <row r="76" spans="1:21" ht="15" x14ac:dyDescent="0.25">
      <c r="A76" s="62">
        <v>172</v>
      </c>
      <c r="B76" s="63" t="s">
        <v>87</v>
      </c>
      <c r="C76" s="85">
        <v>3.1699900530523799E-3</v>
      </c>
      <c r="D76" s="16">
        <v>2152045</v>
      </c>
      <c r="E76" s="86">
        <v>0</v>
      </c>
      <c r="F76" s="86">
        <v>0</v>
      </c>
      <c r="G76" s="86">
        <v>0</v>
      </c>
      <c r="H76" s="86">
        <v>59893</v>
      </c>
      <c r="I76" s="86">
        <v>59893</v>
      </c>
      <c r="J76" s="86"/>
      <c r="K76" s="86">
        <v>1091975</v>
      </c>
      <c r="L76" s="86">
        <v>0</v>
      </c>
      <c r="M76" s="86">
        <v>1490968</v>
      </c>
      <c r="N76" s="86">
        <v>68231</v>
      </c>
      <c r="O76" s="86">
        <v>2651174</v>
      </c>
      <c r="P76" s="86"/>
      <c r="Q76" s="86">
        <v>-239578</v>
      </c>
      <c r="R76" s="86"/>
      <c r="S76" s="86">
        <v>-5513</v>
      </c>
      <c r="T76" s="86"/>
      <c r="U76" s="86">
        <v>-245091</v>
      </c>
    </row>
    <row r="77" spans="1:21" ht="15" x14ac:dyDescent="0.25">
      <c r="A77" s="62">
        <v>173</v>
      </c>
      <c r="B77" s="63" t="s">
        <v>88</v>
      </c>
      <c r="C77" s="85">
        <v>0</v>
      </c>
      <c r="D77" s="16">
        <v>0</v>
      </c>
      <c r="E77" s="86">
        <v>0</v>
      </c>
      <c r="F77" s="86">
        <v>0</v>
      </c>
      <c r="G77" s="86">
        <v>0</v>
      </c>
      <c r="H77" s="86">
        <v>0</v>
      </c>
      <c r="I77" s="86">
        <v>0</v>
      </c>
      <c r="J77" s="86"/>
      <c r="K77" s="86">
        <v>0</v>
      </c>
      <c r="L77" s="86">
        <v>0</v>
      </c>
      <c r="M77" s="86">
        <v>0</v>
      </c>
      <c r="N77" s="86">
        <v>0</v>
      </c>
      <c r="O77" s="86">
        <v>0</v>
      </c>
      <c r="P77" s="86"/>
      <c r="Q77" s="86">
        <v>0</v>
      </c>
      <c r="R77" s="86"/>
      <c r="S77" s="86">
        <v>0</v>
      </c>
      <c r="T77" s="86"/>
      <c r="U77" s="86">
        <v>0</v>
      </c>
    </row>
    <row r="78" spans="1:21" ht="15" x14ac:dyDescent="0.25">
      <c r="A78" s="62">
        <v>174</v>
      </c>
      <c r="B78" s="63" t="s">
        <v>89</v>
      </c>
      <c r="C78" s="85">
        <v>1.2624675114873583E-3</v>
      </c>
      <c r="D78" s="16">
        <v>857063</v>
      </c>
      <c r="E78" s="86">
        <v>0</v>
      </c>
      <c r="F78" s="86">
        <v>0</v>
      </c>
      <c r="G78" s="86">
        <v>0</v>
      </c>
      <c r="H78" s="86">
        <v>150327</v>
      </c>
      <c r="I78" s="86">
        <v>150327</v>
      </c>
      <c r="J78" s="86"/>
      <c r="K78" s="86">
        <v>434886</v>
      </c>
      <c r="L78" s="86">
        <v>0</v>
      </c>
      <c r="M78" s="86">
        <v>593787</v>
      </c>
      <c r="N78" s="86">
        <v>0</v>
      </c>
      <c r="O78" s="86">
        <v>1028673</v>
      </c>
      <c r="P78" s="86"/>
      <c r="Q78" s="86">
        <v>-95414</v>
      </c>
      <c r="R78" s="86"/>
      <c r="S78" s="86">
        <v>33265</v>
      </c>
      <c r="T78" s="86"/>
      <c r="U78" s="86">
        <v>-62149</v>
      </c>
    </row>
    <row r="79" spans="1:21" ht="15" x14ac:dyDescent="0.25">
      <c r="A79" s="62">
        <v>175</v>
      </c>
      <c r="B79" s="63" t="s">
        <v>90</v>
      </c>
      <c r="C79" s="85">
        <v>0</v>
      </c>
      <c r="D79" s="16">
        <v>0</v>
      </c>
      <c r="E79" s="86">
        <v>0</v>
      </c>
      <c r="F79" s="86">
        <v>0</v>
      </c>
      <c r="G79" s="86">
        <v>0</v>
      </c>
      <c r="H79" s="86">
        <v>0</v>
      </c>
      <c r="I79" s="86">
        <v>0</v>
      </c>
      <c r="J79" s="86"/>
      <c r="K79" s="86">
        <v>0</v>
      </c>
      <c r="L79" s="86">
        <v>0</v>
      </c>
      <c r="M79" s="86">
        <v>0</v>
      </c>
      <c r="N79" s="86">
        <v>0</v>
      </c>
      <c r="O79" s="86">
        <v>0</v>
      </c>
      <c r="P79" s="86"/>
      <c r="Q79" s="86">
        <v>0</v>
      </c>
      <c r="R79" s="86"/>
      <c r="S79" s="86">
        <v>0</v>
      </c>
      <c r="T79" s="86"/>
      <c r="U79" s="86">
        <v>0</v>
      </c>
    </row>
    <row r="80" spans="1:21" ht="15" x14ac:dyDescent="0.25">
      <c r="A80" s="62">
        <v>180</v>
      </c>
      <c r="B80" s="63" t="s">
        <v>91</v>
      </c>
      <c r="C80" s="85">
        <v>9.5807131505316578E-5</v>
      </c>
      <c r="D80" s="16">
        <v>65045</v>
      </c>
      <c r="E80" s="86">
        <v>0</v>
      </c>
      <c r="F80" s="86">
        <v>0</v>
      </c>
      <c r="G80" s="86">
        <v>0</v>
      </c>
      <c r="H80" s="86">
        <v>21019</v>
      </c>
      <c r="I80" s="86">
        <v>21019</v>
      </c>
      <c r="J80" s="86"/>
      <c r="K80" s="86">
        <v>33003</v>
      </c>
      <c r="L80" s="86">
        <v>0</v>
      </c>
      <c r="M80" s="86">
        <v>45062</v>
      </c>
      <c r="N80" s="86">
        <v>507</v>
      </c>
      <c r="O80" s="86">
        <v>78572</v>
      </c>
      <c r="P80" s="86"/>
      <c r="Q80" s="86">
        <v>-7241</v>
      </c>
      <c r="R80" s="86"/>
      <c r="S80" s="86">
        <v>4017</v>
      </c>
      <c r="T80" s="86"/>
      <c r="U80" s="86">
        <v>-3224</v>
      </c>
    </row>
    <row r="81" spans="1:21" ht="15" x14ac:dyDescent="0.25">
      <c r="A81" s="62">
        <v>181</v>
      </c>
      <c r="B81" s="63" t="s">
        <v>92</v>
      </c>
      <c r="C81" s="85">
        <v>1.4456533923057112E-3</v>
      </c>
      <c r="D81" s="16">
        <v>981427</v>
      </c>
      <c r="E81" s="86">
        <v>0</v>
      </c>
      <c r="F81" s="86">
        <v>0</v>
      </c>
      <c r="G81" s="86">
        <v>0</v>
      </c>
      <c r="H81" s="86">
        <v>25000</v>
      </c>
      <c r="I81" s="86">
        <v>25000</v>
      </c>
      <c r="J81" s="86"/>
      <c r="K81" s="86">
        <v>497988</v>
      </c>
      <c r="L81" s="86">
        <v>0</v>
      </c>
      <c r="M81" s="86">
        <v>679946</v>
      </c>
      <c r="N81" s="86">
        <v>186847</v>
      </c>
      <c r="O81" s="86">
        <v>1364781</v>
      </c>
      <c r="P81" s="86"/>
      <c r="Q81" s="86">
        <v>-109258</v>
      </c>
      <c r="R81" s="86"/>
      <c r="S81" s="86">
        <v>-31658</v>
      </c>
      <c r="T81" s="86"/>
      <c r="U81" s="86">
        <v>-140916</v>
      </c>
    </row>
    <row r="82" spans="1:21" ht="15" x14ac:dyDescent="0.25">
      <c r="A82" s="62">
        <v>182</v>
      </c>
      <c r="B82" s="63" t="s">
        <v>93</v>
      </c>
      <c r="C82" s="85">
        <v>5.9994761444026453E-3</v>
      </c>
      <c r="D82" s="16">
        <v>4072928</v>
      </c>
      <c r="E82" s="86">
        <v>0</v>
      </c>
      <c r="F82" s="86">
        <v>0</v>
      </c>
      <c r="G82" s="86">
        <v>0</v>
      </c>
      <c r="H82" s="86">
        <v>0</v>
      </c>
      <c r="I82" s="86">
        <v>0</v>
      </c>
      <c r="J82" s="86"/>
      <c r="K82" s="86">
        <v>2066655</v>
      </c>
      <c r="L82" s="86">
        <v>0</v>
      </c>
      <c r="M82" s="86">
        <v>2821784</v>
      </c>
      <c r="N82" s="86">
        <v>484226</v>
      </c>
      <c r="O82" s="86">
        <v>5372665</v>
      </c>
      <c r="P82" s="86"/>
      <c r="Q82" s="86">
        <v>-453423</v>
      </c>
      <c r="R82" s="86"/>
      <c r="S82" s="86">
        <v>-130752</v>
      </c>
      <c r="T82" s="86"/>
      <c r="U82" s="86">
        <v>-584175</v>
      </c>
    </row>
    <row r="83" spans="1:21" ht="15" x14ac:dyDescent="0.25">
      <c r="A83" s="62">
        <v>183</v>
      </c>
      <c r="B83" s="63" t="s">
        <v>94</v>
      </c>
      <c r="C83" s="85">
        <v>4.2755538707423071E-5</v>
      </c>
      <c r="D83" s="16">
        <v>29025</v>
      </c>
      <c r="E83" s="86">
        <v>0</v>
      </c>
      <c r="F83" s="86">
        <v>0</v>
      </c>
      <c r="G83" s="86">
        <v>0</v>
      </c>
      <c r="H83" s="86">
        <v>4502</v>
      </c>
      <c r="I83" s="86">
        <v>4502</v>
      </c>
      <c r="J83" s="86"/>
      <c r="K83" s="86">
        <v>14728</v>
      </c>
      <c r="L83" s="86">
        <v>0</v>
      </c>
      <c r="M83" s="86">
        <v>20110</v>
      </c>
      <c r="N83" s="86">
        <v>13303</v>
      </c>
      <c r="O83" s="86">
        <v>48141</v>
      </c>
      <c r="P83" s="86"/>
      <c r="Q83" s="86">
        <v>-3231</v>
      </c>
      <c r="R83" s="86"/>
      <c r="S83" s="86">
        <v>-1462</v>
      </c>
      <c r="T83" s="86"/>
      <c r="U83" s="86">
        <v>-4693</v>
      </c>
    </row>
    <row r="84" spans="1:21" ht="15" x14ac:dyDescent="0.25">
      <c r="A84" s="62">
        <v>184</v>
      </c>
      <c r="B84" s="63" t="s">
        <v>95</v>
      </c>
      <c r="C84" s="85">
        <v>1.4645862778500708E-5</v>
      </c>
      <c r="D84" s="16">
        <v>9942</v>
      </c>
      <c r="E84" s="86">
        <v>0</v>
      </c>
      <c r="F84" s="86">
        <v>0</v>
      </c>
      <c r="G84" s="86">
        <v>0</v>
      </c>
      <c r="H84" s="86">
        <v>2849</v>
      </c>
      <c r="I84" s="86">
        <v>2849</v>
      </c>
      <c r="J84" s="86"/>
      <c r="K84" s="86">
        <v>5045</v>
      </c>
      <c r="L84" s="86">
        <v>0</v>
      </c>
      <c r="M84" s="86">
        <v>6889</v>
      </c>
      <c r="N84" s="86">
        <v>14518</v>
      </c>
      <c r="O84" s="86">
        <v>26452</v>
      </c>
      <c r="P84" s="86"/>
      <c r="Q84" s="86">
        <v>-1107</v>
      </c>
      <c r="R84" s="86"/>
      <c r="S84" s="86">
        <v>-2077</v>
      </c>
      <c r="T84" s="86"/>
      <c r="U84" s="86">
        <v>-3184</v>
      </c>
    </row>
    <row r="85" spans="1:21" ht="15" x14ac:dyDescent="0.25">
      <c r="A85" s="62">
        <v>185</v>
      </c>
      <c r="B85" s="63" t="s">
        <v>96</v>
      </c>
      <c r="C85" s="85">
        <v>3.0305508913661282E-5</v>
      </c>
      <c r="D85" s="16">
        <v>20574</v>
      </c>
      <c r="E85" s="86">
        <v>0</v>
      </c>
      <c r="F85" s="86">
        <v>0</v>
      </c>
      <c r="G85" s="86">
        <v>0</v>
      </c>
      <c r="H85" s="86">
        <v>260</v>
      </c>
      <c r="I85" s="86">
        <v>260</v>
      </c>
      <c r="J85" s="86"/>
      <c r="K85" s="86">
        <v>10439</v>
      </c>
      <c r="L85" s="86">
        <v>0</v>
      </c>
      <c r="M85" s="86">
        <v>14254</v>
      </c>
      <c r="N85" s="86">
        <v>9213</v>
      </c>
      <c r="O85" s="86">
        <v>33906</v>
      </c>
      <c r="P85" s="86"/>
      <c r="Q85" s="86">
        <v>-2290</v>
      </c>
      <c r="R85" s="86"/>
      <c r="S85" s="86">
        <v>-2452</v>
      </c>
      <c r="T85" s="86"/>
      <c r="U85" s="86">
        <v>-4742</v>
      </c>
    </row>
    <row r="86" spans="1:21" ht="15" x14ac:dyDescent="0.25">
      <c r="A86" s="62">
        <v>186</v>
      </c>
      <c r="B86" s="63" t="s">
        <v>97</v>
      </c>
      <c r="C86" s="85">
        <v>3.3897700807490751E-5</v>
      </c>
      <c r="D86" s="16">
        <v>23013</v>
      </c>
      <c r="E86" s="86">
        <v>0</v>
      </c>
      <c r="F86" s="86">
        <v>0</v>
      </c>
      <c r="G86" s="86">
        <v>0</v>
      </c>
      <c r="H86" s="86">
        <v>3561</v>
      </c>
      <c r="I86" s="86">
        <v>3561</v>
      </c>
      <c r="J86" s="86"/>
      <c r="K86" s="86">
        <v>11677</v>
      </c>
      <c r="L86" s="86">
        <v>0</v>
      </c>
      <c r="M86" s="86">
        <v>15943</v>
      </c>
      <c r="N86" s="86">
        <v>18202</v>
      </c>
      <c r="O86" s="86">
        <v>45822</v>
      </c>
      <c r="P86" s="86"/>
      <c r="Q86" s="86">
        <v>-2561</v>
      </c>
      <c r="R86" s="86"/>
      <c r="S86" s="86">
        <v>-2668</v>
      </c>
      <c r="T86" s="86"/>
      <c r="U86" s="86">
        <v>-5229</v>
      </c>
    </row>
    <row r="87" spans="1:21" ht="15" x14ac:dyDescent="0.25">
      <c r="A87" s="62">
        <v>187</v>
      </c>
      <c r="B87" s="63" t="s">
        <v>98</v>
      </c>
      <c r="C87" s="85">
        <v>6.8393123594052629E-5</v>
      </c>
      <c r="D87" s="16">
        <v>46429</v>
      </c>
      <c r="E87" s="86">
        <v>0</v>
      </c>
      <c r="F87" s="86">
        <v>0</v>
      </c>
      <c r="G87" s="86">
        <v>0</v>
      </c>
      <c r="H87" s="86">
        <v>26548</v>
      </c>
      <c r="I87" s="86">
        <v>26548</v>
      </c>
      <c r="J87" s="86"/>
      <c r="K87" s="86">
        <v>23560</v>
      </c>
      <c r="L87" s="86">
        <v>0</v>
      </c>
      <c r="M87" s="86">
        <v>32168</v>
      </c>
      <c r="N87" s="86">
        <v>11165</v>
      </c>
      <c r="O87" s="86">
        <v>66893</v>
      </c>
      <c r="P87" s="86"/>
      <c r="Q87" s="86">
        <v>-5169</v>
      </c>
      <c r="R87" s="86"/>
      <c r="S87" s="86">
        <v>2213</v>
      </c>
      <c r="T87" s="86"/>
      <c r="U87" s="86">
        <v>-2956</v>
      </c>
    </row>
    <row r="88" spans="1:21" ht="15" x14ac:dyDescent="0.25">
      <c r="A88" s="62">
        <v>188</v>
      </c>
      <c r="B88" s="63" t="s">
        <v>99</v>
      </c>
      <c r="C88" s="85">
        <v>3.3187801314140156E-5</v>
      </c>
      <c r="D88" s="16">
        <v>22533</v>
      </c>
      <c r="E88" s="86">
        <v>0</v>
      </c>
      <c r="F88" s="86">
        <v>0</v>
      </c>
      <c r="G88" s="86">
        <v>0</v>
      </c>
      <c r="H88" s="86">
        <v>709</v>
      </c>
      <c r="I88" s="86">
        <v>709</v>
      </c>
      <c r="J88" s="86"/>
      <c r="K88" s="86">
        <v>11432</v>
      </c>
      <c r="L88" s="86">
        <v>0</v>
      </c>
      <c r="M88" s="86">
        <v>15609</v>
      </c>
      <c r="N88" s="86">
        <v>19797</v>
      </c>
      <c r="O88" s="86">
        <v>46838</v>
      </c>
      <c r="P88" s="86"/>
      <c r="Q88" s="86">
        <v>-2508</v>
      </c>
      <c r="R88" s="86"/>
      <c r="S88" s="86">
        <v>-4078</v>
      </c>
      <c r="T88" s="86"/>
      <c r="U88" s="86">
        <v>-6586</v>
      </c>
    </row>
    <row r="89" spans="1:21" ht="15" x14ac:dyDescent="0.25">
      <c r="A89" s="62">
        <v>190</v>
      </c>
      <c r="B89" s="63" t="s">
        <v>100</v>
      </c>
      <c r="C89" s="85">
        <v>3.2037563219961255E-5</v>
      </c>
      <c r="D89" s="16">
        <v>21750</v>
      </c>
      <c r="E89" s="86">
        <v>0</v>
      </c>
      <c r="F89" s="86">
        <v>0</v>
      </c>
      <c r="G89" s="86">
        <v>0</v>
      </c>
      <c r="H89" s="86">
        <v>1830</v>
      </c>
      <c r="I89" s="86">
        <v>1830</v>
      </c>
      <c r="J89" s="86"/>
      <c r="K89" s="86">
        <v>11036</v>
      </c>
      <c r="L89" s="86">
        <v>0</v>
      </c>
      <c r="M89" s="86">
        <v>15068</v>
      </c>
      <c r="N89" s="86">
        <v>1245</v>
      </c>
      <c r="O89" s="86">
        <v>27349</v>
      </c>
      <c r="P89" s="86"/>
      <c r="Q89" s="86">
        <v>-2422</v>
      </c>
      <c r="R89" s="86"/>
      <c r="S89" s="86">
        <v>174</v>
      </c>
      <c r="T89" s="86"/>
      <c r="U89" s="86">
        <v>-2248</v>
      </c>
    </row>
    <row r="90" spans="1:21" ht="15" x14ac:dyDescent="0.25">
      <c r="A90" s="62">
        <v>191</v>
      </c>
      <c r="B90" s="63" t="s">
        <v>101</v>
      </c>
      <c r="C90" s="85">
        <v>3.124330456158125E-3</v>
      </c>
      <c r="D90" s="16">
        <v>2121048</v>
      </c>
      <c r="E90" s="86">
        <v>0</v>
      </c>
      <c r="F90" s="86">
        <v>0</v>
      </c>
      <c r="G90" s="86">
        <v>0</v>
      </c>
      <c r="H90" s="86">
        <v>94017</v>
      </c>
      <c r="I90" s="86">
        <v>94017</v>
      </c>
      <c r="J90" s="86"/>
      <c r="K90" s="86">
        <v>1076246</v>
      </c>
      <c r="L90" s="86">
        <v>0</v>
      </c>
      <c r="M90" s="86">
        <v>1469493</v>
      </c>
      <c r="N90" s="86">
        <v>177878</v>
      </c>
      <c r="O90" s="86">
        <v>2723617</v>
      </c>
      <c r="P90" s="86"/>
      <c r="Q90" s="86">
        <v>-236129</v>
      </c>
      <c r="R90" s="86"/>
      <c r="S90" s="86">
        <v>-7023</v>
      </c>
      <c r="T90" s="86"/>
      <c r="U90" s="86">
        <v>-243152</v>
      </c>
    </row>
    <row r="91" spans="1:21" ht="15" x14ac:dyDescent="0.25">
      <c r="A91" s="62">
        <v>192</v>
      </c>
      <c r="B91" s="63" t="s">
        <v>102</v>
      </c>
      <c r="C91" s="85">
        <v>8.8643676358381423E-5</v>
      </c>
      <c r="D91" s="16">
        <v>60177</v>
      </c>
      <c r="E91" s="86">
        <v>0</v>
      </c>
      <c r="F91" s="86">
        <v>0</v>
      </c>
      <c r="G91" s="86">
        <v>0</v>
      </c>
      <c r="H91" s="86">
        <v>52928</v>
      </c>
      <c r="I91" s="86">
        <v>52928</v>
      </c>
      <c r="J91" s="86"/>
      <c r="K91" s="86">
        <v>30535</v>
      </c>
      <c r="L91" s="86">
        <v>0</v>
      </c>
      <c r="M91" s="86">
        <v>41693</v>
      </c>
      <c r="N91" s="86">
        <v>15691</v>
      </c>
      <c r="O91" s="86">
        <v>87919</v>
      </c>
      <c r="P91" s="86"/>
      <c r="Q91" s="86">
        <v>-6699</v>
      </c>
      <c r="R91" s="86"/>
      <c r="S91" s="86">
        <v>5630</v>
      </c>
      <c r="T91" s="86"/>
      <c r="U91" s="86">
        <v>-1069</v>
      </c>
    </row>
    <row r="92" spans="1:21" ht="15" x14ac:dyDescent="0.25">
      <c r="A92" s="62">
        <v>193</v>
      </c>
      <c r="B92" s="63" t="s">
        <v>103</v>
      </c>
      <c r="C92" s="85">
        <v>2.6591093758004944E-5</v>
      </c>
      <c r="D92" s="16">
        <v>18052</v>
      </c>
      <c r="E92" s="86">
        <v>0</v>
      </c>
      <c r="F92" s="86">
        <v>0</v>
      </c>
      <c r="G92" s="86">
        <v>0</v>
      </c>
      <c r="H92" s="86">
        <v>22036</v>
      </c>
      <c r="I92" s="86">
        <v>22036</v>
      </c>
      <c r="J92" s="86"/>
      <c r="K92" s="86">
        <v>9160</v>
      </c>
      <c r="L92" s="86">
        <v>0</v>
      </c>
      <c r="M92" s="86">
        <v>12507</v>
      </c>
      <c r="N92" s="86">
        <v>13308</v>
      </c>
      <c r="O92" s="86">
        <v>34975</v>
      </c>
      <c r="P92" s="86"/>
      <c r="Q92" s="86">
        <v>-2009</v>
      </c>
      <c r="R92" s="86"/>
      <c r="S92" s="86">
        <v>718</v>
      </c>
      <c r="T92" s="86"/>
      <c r="U92" s="86">
        <v>-1291</v>
      </c>
    </row>
    <row r="93" spans="1:21" ht="15" x14ac:dyDescent="0.25">
      <c r="A93" s="62">
        <v>194</v>
      </c>
      <c r="B93" s="63" t="s">
        <v>104</v>
      </c>
      <c r="C93" s="85">
        <v>6.5032720581967166E-3</v>
      </c>
      <c r="D93" s="16">
        <v>4414945</v>
      </c>
      <c r="E93" s="86">
        <v>0</v>
      </c>
      <c r="F93" s="86">
        <v>0</v>
      </c>
      <c r="G93" s="86">
        <v>0</v>
      </c>
      <c r="H93" s="86">
        <v>50349</v>
      </c>
      <c r="I93" s="86">
        <v>50349</v>
      </c>
      <c r="J93" s="86"/>
      <c r="K93" s="86">
        <v>2240199</v>
      </c>
      <c r="L93" s="86">
        <v>0</v>
      </c>
      <c r="M93" s="86">
        <v>3058739</v>
      </c>
      <c r="N93" s="86">
        <v>81646</v>
      </c>
      <c r="O93" s="86">
        <v>5380584</v>
      </c>
      <c r="P93" s="86"/>
      <c r="Q93" s="86">
        <v>-491498</v>
      </c>
      <c r="R93" s="86"/>
      <c r="S93" s="86">
        <v>-9047</v>
      </c>
      <c r="T93" s="86"/>
      <c r="U93" s="86">
        <v>-500545</v>
      </c>
    </row>
    <row r="94" spans="1:21" ht="15" x14ac:dyDescent="0.25">
      <c r="A94" s="62">
        <v>197</v>
      </c>
      <c r="B94" s="63" t="s">
        <v>105</v>
      </c>
      <c r="C94" s="85">
        <v>0</v>
      </c>
      <c r="D94" s="16">
        <v>0</v>
      </c>
      <c r="E94" s="86">
        <v>0</v>
      </c>
      <c r="F94" s="86">
        <v>0</v>
      </c>
      <c r="G94" s="86">
        <v>0</v>
      </c>
      <c r="H94" s="86">
        <v>0</v>
      </c>
      <c r="I94" s="86">
        <v>0</v>
      </c>
      <c r="J94" s="86"/>
      <c r="K94" s="86">
        <v>0</v>
      </c>
      <c r="L94" s="86">
        <v>0</v>
      </c>
      <c r="M94" s="86">
        <v>0</v>
      </c>
      <c r="N94" s="86">
        <v>0</v>
      </c>
      <c r="O94" s="86">
        <v>0</v>
      </c>
      <c r="P94" s="86"/>
      <c r="Q94" s="86">
        <v>0</v>
      </c>
      <c r="R94" s="86"/>
      <c r="S94" s="86">
        <v>0</v>
      </c>
      <c r="T94" s="86"/>
      <c r="U94" s="86">
        <v>0</v>
      </c>
    </row>
    <row r="95" spans="1:21" ht="15" x14ac:dyDescent="0.25">
      <c r="A95" s="62">
        <v>199</v>
      </c>
      <c r="B95" s="63" t="s">
        <v>106</v>
      </c>
      <c r="C95" s="85">
        <v>4.8783489523248858E-3</v>
      </c>
      <c r="D95" s="16">
        <v>3311815</v>
      </c>
      <c r="E95" s="86">
        <v>0</v>
      </c>
      <c r="F95" s="86">
        <v>0</v>
      </c>
      <c r="G95" s="86">
        <v>0</v>
      </c>
      <c r="H95" s="86">
        <v>329550</v>
      </c>
      <c r="I95" s="86">
        <v>329550</v>
      </c>
      <c r="J95" s="86"/>
      <c r="K95" s="86">
        <v>1680458</v>
      </c>
      <c r="L95" s="86">
        <v>0</v>
      </c>
      <c r="M95" s="86">
        <v>2294475</v>
      </c>
      <c r="N95" s="86">
        <v>0</v>
      </c>
      <c r="O95" s="86">
        <v>3974933</v>
      </c>
      <c r="P95" s="86"/>
      <c r="Q95" s="86">
        <v>-368692</v>
      </c>
      <c r="R95" s="86"/>
      <c r="S95" s="86">
        <v>73671</v>
      </c>
      <c r="T95" s="86"/>
      <c r="U95" s="86">
        <v>-295021</v>
      </c>
    </row>
    <row r="96" spans="1:21" ht="15" x14ac:dyDescent="0.25">
      <c r="A96" s="62">
        <v>200</v>
      </c>
      <c r="B96" s="63" t="s">
        <v>107</v>
      </c>
      <c r="C96" s="85">
        <v>1.474405996077668E-4</v>
      </c>
      <c r="D96" s="16">
        <v>100095</v>
      </c>
      <c r="E96" s="86">
        <v>0</v>
      </c>
      <c r="F96" s="86">
        <v>0</v>
      </c>
      <c r="G96" s="86">
        <v>0</v>
      </c>
      <c r="H96" s="86">
        <v>15682</v>
      </c>
      <c r="I96" s="86">
        <v>15682</v>
      </c>
      <c r="J96" s="86"/>
      <c r="K96" s="86">
        <v>50789</v>
      </c>
      <c r="L96" s="86">
        <v>0</v>
      </c>
      <c r="M96" s="86">
        <v>69347</v>
      </c>
      <c r="N96" s="86">
        <v>0</v>
      </c>
      <c r="O96" s="86">
        <v>120136</v>
      </c>
      <c r="P96" s="86"/>
      <c r="Q96" s="86">
        <v>-11143</v>
      </c>
      <c r="R96" s="86"/>
      <c r="S96" s="86">
        <v>3988</v>
      </c>
      <c r="T96" s="86"/>
      <c r="U96" s="86">
        <v>-7155</v>
      </c>
    </row>
    <row r="97" spans="1:21" ht="15" x14ac:dyDescent="0.25">
      <c r="A97" s="62">
        <v>201</v>
      </c>
      <c r="B97" s="63" t="s">
        <v>108</v>
      </c>
      <c r="C97" s="85">
        <v>3.1489199347173079E-3</v>
      </c>
      <c r="D97" s="16">
        <v>2137740</v>
      </c>
      <c r="E97" s="86">
        <v>0</v>
      </c>
      <c r="F97" s="86">
        <v>0</v>
      </c>
      <c r="G97" s="86">
        <v>0</v>
      </c>
      <c r="H97" s="86">
        <v>354221</v>
      </c>
      <c r="I97" s="86">
        <v>354221</v>
      </c>
      <c r="J97" s="86"/>
      <c r="K97" s="86">
        <v>1084717</v>
      </c>
      <c r="L97" s="86">
        <v>0</v>
      </c>
      <c r="M97" s="86">
        <v>1481058</v>
      </c>
      <c r="N97" s="86">
        <v>0</v>
      </c>
      <c r="O97" s="86">
        <v>2565775</v>
      </c>
      <c r="P97" s="86"/>
      <c r="Q97" s="86">
        <v>-237986</v>
      </c>
      <c r="R97" s="86"/>
      <c r="S97" s="86">
        <v>86953</v>
      </c>
      <c r="T97" s="86"/>
      <c r="U97" s="86">
        <v>-151033</v>
      </c>
    </row>
    <row r="98" spans="1:21" ht="15" x14ac:dyDescent="0.25">
      <c r="A98" s="62">
        <v>202</v>
      </c>
      <c r="B98" s="63" t="s">
        <v>109</v>
      </c>
      <c r="C98" s="85">
        <v>1.1058593300969472E-3</v>
      </c>
      <c r="D98" s="16">
        <v>750746</v>
      </c>
      <c r="E98" s="86">
        <v>0</v>
      </c>
      <c r="F98" s="86">
        <v>0</v>
      </c>
      <c r="G98" s="86">
        <v>0</v>
      </c>
      <c r="H98" s="86">
        <v>0</v>
      </c>
      <c r="I98" s="86">
        <v>0</v>
      </c>
      <c r="J98" s="86"/>
      <c r="K98" s="86">
        <v>380938</v>
      </c>
      <c r="L98" s="86">
        <v>0</v>
      </c>
      <c r="M98" s="86">
        <v>520128</v>
      </c>
      <c r="N98" s="86">
        <v>79796</v>
      </c>
      <c r="O98" s="86">
        <v>980862</v>
      </c>
      <c r="P98" s="86"/>
      <c r="Q98" s="86">
        <v>-83578</v>
      </c>
      <c r="R98" s="86"/>
      <c r="S98" s="86">
        <v>-18419</v>
      </c>
      <c r="T98" s="86"/>
      <c r="U98" s="86">
        <v>-101997</v>
      </c>
    </row>
    <row r="99" spans="1:21" ht="15" x14ac:dyDescent="0.25">
      <c r="A99" s="62">
        <v>203</v>
      </c>
      <c r="B99" s="63" t="s">
        <v>110</v>
      </c>
      <c r="C99" s="85">
        <v>2.6987390127294138E-3</v>
      </c>
      <c r="D99" s="16">
        <v>1832120</v>
      </c>
      <c r="E99" s="86">
        <v>0</v>
      </c>
      <c r="F99" s="86">
        <v>0</v>
      </c>
      <c r="G99" s="86">
        <v>0</v>
      </c>
      <c r="H99" s="86">
        <v>19586</v>
      </c>
      <c r="I99" s="86">
        <v>19586</v>
      </c>
      <c r="J99" s="86"/>
      <c r="K99" s="86">
        <v>929642</v>
      </c>
      <c r="L99" s="86">
        <v>0</v>
      </c>
      <c r="M99" s="86">
        <v>1269321</v>
      </c>
      <c r="N99" s="86">
        <v>326977</v>
      </c>
      <c r="O99" s="86">
        <v>2525940</v>
      </c>
      <c r="P99" s="86"/>
      <c r="Q99" s="86">
        <v>-203963</v>
      </c>
      <c r="R99" s="86"/>
      <c r="S99" s="86">
        <v>-56653</v>
      </c>
      <c r="T99" s="86"/>
      <c r="U99" s="86">
        <v>-260616</v>
      </c>
    </row>
    <row r="100" spans="1:21" ht="15" x14ac:dyDescent="0.25">
      <c r="A100" s="62">
        <v>204</v>
      </c>
      <c r="B100" s="63" t="s">
        <v>111</v>
      </c>
      <c r="C100" s="85">
        <v>2.2790337076469838E-2</v>
      </c>
      <c r="D100" s="16">
        <v>15471916</v>
      </c>
      <c r="E100" s="86">
        <v>0</v>
      </c>
      <c r="F100" s="86">
        <v>0</v>
      </c>
      <c r="G100" s="86">
        <v>0</v>
      </c>
      <c r="H100" s="86">
        <v>1575739</v>
      </c>
      <c r="I100" s="86">
        <v>1575739</v>
      </c>
      <c r="J100" s="86"/>
      <c r="K100" s="86">
        <v>7850648</v>
      </c>
      <c r="L100" s="86">
        <v>0</v>
      </c>
      <c r="M100" s="86">
        <v>10719172</v>
      </c>
      <c r="N100" s="86">
        <v>0</v>
      </c>
      <c r="O100" s="86">
        <v>18569820</v>
      </c>
      <c r="P100" s="86"/>
      <c r="Q100" s="86">
        <v>-1722426</v>
      </c>
      <c r="R100" s="86"/>
      <c r="S100" s="86">
        <v>394459</v>
      </c>
      <c r="T100" s="86"/>
      <c r="U100" s="86">
        <v>-1327967</v>
      </c>
    </row>
    <row r="101" spans="1:21" ht="15" x14ac:dyDescent="0.25">
      <c r="A101" s="62">
        <v>206</v>
      </c>
      <c r="B101" s="63" t="s">
        <v>112</v>
      </c>
      <c r="C101" s="85">
        <v>3.9108848633148882E-3</v>
      </c>
      <c r="D101" s="16">
        <v>2655024</v>
      </c>
      <c r="E101" s="86">
        <v>0</v>
      </c>
      <c r="F101" s="86">
        <v>0</v>
      </c>
      <c r="G101" s="86">
        <v>0</v>
      </c>
      <c r="H101" s="86">
        <v>0</v>
      </c>
      <c r="I101" s="86">
        <v>0</v>
      </c>
      <c r="J101" s="86"/>
      <c r="K101" s="86">
        <v>1347193</v>
      </c>
      <c r="L101" s="86">
        <v>0</v>
      </c>
      <c r="M101" s="86">
        <v>1839440</v>
      </c>
      <c r="N101" s="86">
        <v>1433279</v>
      </c>
      <c r="O101" s="86">
        <v>4619912</v>
      </c>
      <c r="P101" s="86"/>
      <c r="Q101" s="86">
        <v>-295572</v>
      </c>
      <c r="R101" s="86"/>
      <c r="S101" s="86">
        <v>-336908</v>
      </c>
      <c r="T101" s="86"/>
      <c r="U101" s="86">
        <v>-632480</v>
      </c>
    </row>
    <row r="102" spans="1:21" ht="15" x14ac:dyDescent="0.25">
      <c r="A102" s="62">
        <v>207</v>
      </c>
      <c r="B102" s="63" t="s">
        <v>113</v>
      </c>
      <c r="C102" s="85">
        <v>0</v>
      </c>
      <c r="D102" s="16">
        <v>0</v>
      </c>
      <c r="E102" s="86">
        <v>0</v>
      </c>
      <c r="F102" s="86">
        <v>0</v>
      </c>
      <c r="G102" s="86">
        <v>0</v>
      </c>
      <c r="H102" s="86">
        <v>0</v>
      </c>
      <c r="I102" s="86">
        <v>0</v>
      </c>
      <c r="J102" s="86"/>
      <c r="K102" s="86">
        <v>0</v>
      </c>
      <c r="L102" s="86">
        <v>0</v>
      </c>
      <c r="M102" s="86">
        <v>0</v>
      </c>
      <c r="N102" s="86">
        <v>0</v>
      </c>
      <c r="O102" s="86">
        <v>0</v>
      </c>
      <c r="P102" s="86"/>
      <c r="Q102" s="86">
        <v>0</v>
      </c>
      <c r="R102" s="86"/>
      <c r="S102" s="86">
        <v>0</v>
      </c>
      <c r="T102" s="86"/>
      <c r="U102" s="86">
        <v>0</v>
      </c>
    </row>
    <row r="103" spans="1:21" ht="15" x14ac:dyDescent="0.25">
      <c r="A103" s="62">
        <v>208</v>
      </c>
      <c r="B103" s="63" t="s">
        <v>114</v>
      </c>
      <c r="C103" s="85">
        <v>7.7783340070988305E-2</v>
      </c>
      <c r="D103" s="16">
        <v>52805588</v>
      </c>
      <c r="E103" s="86">
        <v>0</v>
      </c>
      <c r="F103" s="86">
        <v>0</v>
      </c>
      <c r="G103" s="86">
        <v>0</v>
      </c>
      <c r="H103" s="86">
        <v>6206978</v>
      </c>
      <c r="I103" s="86">
        <v>6206978</v>
      </c>
      <c r="J103" s="86"/>
      <c r="K103" s="86">
        <v>26794234</v>
      </c>
      <c r="L103" s="86">
        <v>0</v>
      </c>
      <c r="M103" s="86">
        <v>36584497</v>
      </c>
      <c r="N103" s="86">
        <v>0</v>
      </c>
      <c r="O103" s="86">
        <v>63378731</v>
      </c>
      <c r="P103" s="86"/>
      <c r="Q103" s="86">
        <v>-5878635</v>
      </c>
      <c r="R103" s="86"/>
      <c r="S103" s="86">
        <v>1411913</v>
      </c>
      <c r="T103" s="86"/>
      <c r="U103" s="86">
        <v>-4466722</v>
      </c>
    </row>
    <row r="104" spans="1:21" ht="15" x14ac:dyDescent="0.25">
      <c r="A104" s="62">
        <v>209</v>
      </c>
      <c r="B104" s="63" t="s">
        <v>115</v>
      </c>
      <c r="C104" s="85">
        <v>0</v>
      </c>
      <c r="D104" s="16">
        <v>0</v>
      </c>
      <c r="E104" s="86">
        <v>0</v>
      </c>
      <c r="F104" s="86">
        <v>0</v>
      </c>
      <c r="G104" s="86">
        <v>0</v>
      </c>
      <c r="H104" s="86">
        <v>0</v>
      </c>
      <c r="I104" s="86">
        <v>0</v>
      </c>
      <c r="J104" s="86"/>
      <c r="K104" s="86">
        <v>0</v>
      </c>
      <c r="L104" s="86">
        <v>0</v>
      </c>
      <c r="M104" s="86">
        <v>0</v>
      </c>
      <c r="N104" s="86">
        <v>0</v>
      </c>
      <c r="O104" s="86">
        <v>0</v>
      </c>
      <c r="P104" s="86"/>
      <c r="Q104" s="86">
        <v>0</v>
      </c>
      <c r="R104" s="86"/>
      <c r="S104" s="86">
        <v>0</v>
      </c>
      <c r="T104" s="86"/>
      <c r="U104" s="86">
        <v>0</v>
      </c>
    </row>
    <row r="105" spans="1:21" ht="15" x14ac:dyDescent="0.25">
      <c r="A105" s="62">
        <v>211</v>
      </c>
      <c r="B105" s="63" t="s">
        <v>116</v>
      </c>
      <c r="C105" s="85">
        <v>6.5438836669483962E-3</v>
      </c>
      <c r="D105" s="16">
        <v>4442517</v>
      </c>
      <c r="E105" s="86">
        <v>0</v>
      </c>
      <c r="F105" s="86">
        <v>0</v>
      </c>
      <c r="G105" s="86">
        <v>0</v>
      </c>
      <c r="H105" s="86">
        <v>327456</v>
      </c>
      <c r="I105" s="86">
        <v>327456</v>
      </c>
      <c r="J105" s="86"/>
      <c r="K105" s="86">
        <v>2254189</v>
      </c>
      <c r="L105" s="86">
        <v>0</v>
      </c>
      <c r="M105" s="86">
        <v>3077840</v>
      </c>
      <c r="N105" s="86">
        <v>0</v>
      </c>
      <c r="O105" s="86">
        <v>5332029</v>
      </c>
      <c r="P105" s="86"/>
      <c r="Q105" s="86">
        <v>-494567</v>
      </c>
      <c r="R105" s="86"/>
      <c r="S105" s="86">
        <v>80320</v>
      </c>
      <c r="T105" s="86"/>
      <c r="U105" s="86">
        <v>-414247</v>
      </c>
    </row>
    <row r="106" spans="1:21" ht="15" x14ac:dyDescent="0.25">
      <c r="A106" s="62">
        <v>212</v>
      </c>
      <c r="B106" s="63" t="s">
        <v>117</v>
      </c>
      <c r="C106" s="85">
        <v>6.7553416299476875E-3</v>
      </c>
      <c r="D106" s="16">
        <v>4586069</v>
      </c>
      <c r="E106" s="86">
        <v>0</v>
      </c>
      <c r="F106" s="86">
        <v>0</v>
      </c>
      <c r="G106" s="86">
        <v>0</v>
      </c>
      <c r="H106" s="86">
        <v>113568</v>
      </c>
      <c r="I106" s="86">
        <v>113568</v>
      </c>
      <c r="J106" s="86"/>
      <c r="K106" s="86">
        <v>2327030</v>
      </c>
      <c r="L106" s="86">
        <v>0</v>
      </c>
      <c r="M106" s="86">
        <v>3177297</v>
      </c>
      <c r="N106" s="86">
        <v>94288</v>
      </c>
      <c r="O106" s="86">
        <v>5598615</v>
      </c>
      <c r="P106" s="86"/>
      <c r="Q106" s="86">
        <v>-510548</v>
      </c>
      <c r="R106" s="86"/>
      <c r="S106" s="86">
        <v>-5748</v>
      </c>
      <c r="T106" s="86"/>
      <c r="U106" s="86">
        <v>-516296</v>
      </c>
    </row>
    <row r="107" spans="1:21" ht="15" x14ac:dyDescent="0.25">
      <c r="A107" s="62">
        <v>213</v>
      </c>
      <c r="B107" s="63" t="s">
        <v>118</v>
      </c>
      <c r="C107" s="85">
        <v>8.5795639957039222E-3</v>
      </c>
      <c r="D107" s="16">
        <v>5824499</v>
      </c>
      <c r="E107" s="86">
        <v>0</v>
      </c>
      <c r="F107" s="86">
        <v>0</v>
      </c>
      <c r="G107" s="86">
        <v>0</v>
      </c>
      <c r="H107" s="86">
        <v>348781</v>
      </c>
      <c r="I107" s="86">
        <v>348781</v>
      </c>
      <c r="J107" s="86"/>
      <c r="K107" s="86">
        <v>2955425</v>
      </c>
      <c r="L107" s="86">
        <v>0</v>
      </c>
      <c r="M107" s="86">
        <v>4035299</v>
      </c>
      <c r="N107" s="86">
        <v>123732</v>
      </c>
      <c r="O107" s="86">
        <v>7114456</v>
      </c>
      <c r="P107" s="86"/>
      <c r="Q107" s="86">
        <v>-648418</v>
      </c>
      <c r="R107" s="86"/>
      <c r="S107" s="86">
        <v>34641</v>
      </c>
      <c r="T107" s="86"/>
      <c r="U107" s="86">
        <v>-613777</v>
      </c>
    </row>
    <row r="108" spans="1:21" ht="15" x14ac:dyDescent="0.25">
      <c r="A108" s="62">
        <v>214</v>
      </c>
      <c r="B108" s="63" t="s">
        <v>119</v>
      </c>
      <c r="C108" s="85">
        <v>8.8414499370999752E-3</v>
      </c>
      <c r="D108" s="16">
        <v>6002288</v>
      </c>
      <c r="E108" s="86">
        <v>0</v>
      </c>
      <c r="F108" s="86">
        <v>0</v>
      </c>
      <c r="G108" s="86">
        <v>0</v>
      </c>
      <c r="H108" s="86">
        <v>438876</v>
      </c>
      <c r="I108" s="86">
        <v>438876</v>
      </c>
      <c r="J108" s="86"/>
      <c r="K108" s="86">
        <v>3045638</v>
      </c>
      <c r="L108" s="86">
        <v>0</v>
      </c>
      <c r="M108" s="86">
        <v>4158474</v>
      </c>
      <c r="N108" s="86">
        <v>0</v>
      </c>
      <c r="O108" s="86">
        <v>7204112</v>
      </c>
      <c r="P108" s="86"/>
      <c r="Q108" s="86">
        <v>-668210</v>
      </c>
      <c r="R108" s="86"/>
      <c r="S108" s="86">
        <v>103049</v>
      </c>
      <c r="T108" s="86"/>
      <c r="U108" s="86">
        <v>-565161</v>
      </c>
    </row>
    <row r="109" spans="1:21" ht="15" x14ac:dyDescent="0.25">
      <c r="A109" s="62">
        <v>215</v>
      </c>
      <c r="B109" s="63" t="s">
        <v>120</v>
      </c>
      <c r="C109" s="85">
        <v>7.5429809778395718E-3</v>
      </c>
      <c r="D109" s="16">
        <v>5120781</v>
      </c>
      <c r="E109" s="86">
        <v>0</v>
      </c>
      <c r="F109" s="86">
        <v>0</v>
      </c>
      <c r="G109" s="86">
        <v>0</v>
      </c>
      <c r="H109" s="86">
        <v>428064</v>
      </c>
      <c r="I109" s="86">
        <v>428064</v>
      </c>
      <c r="J109" s="86"/>
      <c r="K109" s="86">
        <v>2598351</v>
      </c>
      <c r="L109" s="86">
        <v>0</v>
      </c>
      <c r="M109" s="86">
        <v>3547754</v>
      </c>
      <c r="N109" s="86">
        <v>105130</v>
      </c>
      <c r="O109" s="86">
        <v>6251235</v>
      </c>
      <c r="P109" s="86"/>
      <c r="Q109" s="86">
        <v>-570077</v>
      </c>
      <c r="R109" s="86"/>
      <c r="S109" s="86">
        <v>92484</v>
      </c>
      <c r="T109" s="86"/>
      <c r="U109" s="86">
        <v>-477593</v>
      </c>
    </row>
    <row r="110" spans="1:21" ht="15" x14ac:dyDescent="0.25">
      <c r="A110" s="62">
        <v>216</v>
      </c>
      <c r="B110" s="63" t="s">
        <v>121</v>
      </c>
      <c r="C110" s="85">
        <v>3.5735312480436432E-2</v>
      </c>
      <c r="D110" s="16">
        <v>24260004</v>
      </c>
      <c r="E110" s="86">
        <v>0</v>
      </c>
      <c r="F110" s="86">
        <v>0</v>
      </c>
      <c r="G110" s="86">
        <v>0</v>
      </c>
      <c r="H110" s="86">
        <v>2850617</v>
      </c>
      <c r="I110" s="86">
        <v>2850617</v>
      </c>
      <c r="J110" s="86"/>
      <c r="K110" s="86">
        <v>12309838</v>
      </c>
      <c r="L110" s="86">
        <v>0</v>
      </c>
      <c r="M110" s="86">
        <v>16807692</v>
      </c>
      <c r="N110" s="86">
        <v>0</v>
      </c>
      <c r="O110" s="86">
        <v>29117530</v>
      </c>
      <c r="P110" s="86"/>
      <c r="Q110" s="86">
        <v>-2700770</v>
      </c>
      <c r="R110" s="86"/>
      <c r="S110" s="86">
        <v>652713</v>
      </c>
      <c r="T110" s="86"/>
      <c r="U110" s="86">
        <v>-2048057</v>
      </c>
    </row>
    <row r="111" spans="1:21" ht="15" x14ac:dyDescent="0.25">
      <c r="A111" s="62">
        <v>217</v>
      </c>
      <c r="B111" s="63" t="s">
        <v>122</v>
      </c>
      <c r="C111" s="85">
        <v>1.4109691931798207E-2</v>
      </c>
      <c r="D111" s="16">
        <v>9578793</v>
      </c>
      <c r="E111" s="86">
        <v>0</v>
      </c>
      <c r="F111" s="86">
        <v>0</v>
      </c>
      <c r="G111" s="86">
        <v>0</v>
      </c>
      <c r="H111" s="86">
        <v>340467</v>
      </c>
      <c r="I111" s="86">
        <v>340467</v>
      </c>
      <c r="J111" s="86"/>
      <c r="K111" s="86">
        <v>4860403</v>
      </c>
      <c r="L111" s="86">
        <v>0</v>
      </c>
      <c r="M111" s="86">
        <v>6636331</v>
      </c>
      <c r="N111" s="86">
        <v>505997</v>
      </c>
      <c r="O111" s="86">
        <v>12002731</v>
      </c>
      <c r="P111" s="86"/>
      <c r="Q111" s="86">
        <v>-1066369</v>
      </c>
      <c r="R111" s="86"/>
      <c r="S111" s="86">
        <v>-9951</v>
      </c>
      <c r="T111" s="86"/>
      <c r="U111" s="86">
        <v>-1076320</v>
      </c>
    </row>
    <row r="112" spans="1:21" ht="15" x14ac:dyDescent="0.25">
      <c r="A112" s="62">
        <v>218</v>
      </c>
      <c r="B112" s="63" t="s">
        <v>123</v>
      </c>
      <c r="C112" s="85">
        <v>1.5456847606547153E-3</v>
      </c>
      <c r="D112" s="16">
        <v>1049337</v>
      </c>
      <c r="E112" s="86">
        <v>0</v>
      </c>
      <c r="F112" s="86">
        <v>0</v>
      </c>
      <c r="G112" s="86">
        <v>0</v>
      </c>
      <c r="H112" s="86">
        <v>34301</v>
      </c>
      <c r="I112" s="86">
        <v>34301</v>
      </c>
      <c r="J112" s="86"/>
      <c r="K112" s="86">
        <v>532446</v>
      </c>
      <c r="L112" s="86">
        <v>0</v>
      </c>
      <c r="M112" s="86">
        <v>726995</v>
      </c>
      <c r="N112" s="86">
        <v>87234</v>
      </c>
      <c r="O112" s="86">
        <v>1346675</v>
      </c>
      <c r="P112" s="86"/>
      <c r="Q112" s="86">
        <v>-116817</v>
      </c>
      <c r="R112" s="86"/>
      <c r="S112" s="86">
        <v>-16554</v>
      </c>
      <c r="T112" s="86"/>
      <c r="U112" s="86">
        <v>-133371</v>
      </c>
    </row>
    <row r="113" spans="1:21" ht="15" x14ac:dyDescent="0.25">
      <c r="A113" s="62">
        <v>219</v>
      </c>
      <c r="B113" s="63" t="s">
        <v>124</v>
      </c>
      <c r="C113" s="85">
        <v>0</v>
      </c>
      <c r="D113" s="16">
        <v>0</v>
      </c>
      <c r="E113" s="86">
        <v>0</v>
      </c>
      <c r="F113" s="86">
        <v>0</v>
      </c>
      <c r="G113" s="86">
        <v>0</v>
      </c>
      <c r="H113" s="86">
        <v>0</v>
      </c>
      <c r="I113" s="86">
        <v>0</v>
      </c>
      <c r="J113" s="86"/>
      <c r="K113" s="86">
        <v>0</v>
      </c>
      <c r="L113" s="86">
        <v>0</v>
      </c>
      <c r="M113" s="86">
        <v>0</v>
      </c>
      <c r="N113" s="86">
        <v>0</v>
      </c>
      <c r="O113" s="86">
        <v>0</v>
      </c>
      <c r="P113" s="86"/>
      <c r="Q113" s="86">
        <v>0</v>
      </c>
      <c r="R113" s="86"/>
      <c r="S113" s="86">
        <v>0</v>
      </c>
      <c r="T113" s="86"/>
      <c r="U113" s="86">
        <v>0</v>
      </c>
    </row>
    <row r="114" spans="1:21" ht="15" x14ac:dyDescent="0.25">
      <c r="A114" s="62">
        <v>220</v>
      </c>
      <c r="B114" s="63" t="s">
        <v>125</v>
      </c>
      <c r="C114" s="85">
        <v>0</v>
      </c>
      <c r="D114" s="16">
        <v>0</v>
      </c>
      <c r="E114" s="86">
        <v>0</v>
      </c>
      <c r="F114" s="86">
        <v>0</v>
      </c>
      <c r="G114" s="86">
        <v>0</v>
      </c>
      <c r="H114" s="86">
        <v>0</v>
      </c>
      <c r="I114" s="86">
        <v>0</v>
      </c>
      <c r="J114" s="86"/>
      <c r="K114" s="86">
        <v>0</v>
      </c>
      <c r="L114" s="86">
        <v>0</v>
      </c>
      <c r="M114" s="86">
        <v>0</v>
      </c>
      <c r="N114" s="86">
        <v>0</v>
      </c>
      <c r="O114" s="86">
        <v>0</v>
      </c>
      <c r="P114" s="86"/>
      <c r="Q114" s="86">
        <v>0</v>
      </c>
      <c r="R114" s="86"/>
      <c r="S114" s="86">
        <v>0</v>
      </c>
      <c r="T114" s="86"/>
      <c r="U114" s="86">
        <v>0</v>
      </c>
    </row>
    <row r="115" spans="1:21" ht="15" x14ac:dyDescent="0.25">
      <c r="A115" s="62">
        <v>221</v>
      </c>
      <c r="B115" s="63" t="s">
        <v>126</v>
      </c>
      <c r="C115" s="85">
        <v>2.5221800604244012E-2</v>
      </c>
      <c r="D115" s="16">
        <v>17122587</v>
      </c>
      <c r="E115" s="86">
        <v>0</v>
      </c>
      <c r="F115" s="86">
        <v>0</v>
      </c>
      <c r="G115" s="86">
        <v>0</v>
      </c>
      <c r="H115" s="86">
        <v>769524</v>
      </c>
      <c r="I115" s="86">
        <v>769524</v>
      </c>
      <c r="J115" s="86"/>
      <c r="K115" s="86">
        <v>8688221</v>
      </c>
      <c r="L115" s="86">
        <v>0</v>
      </c>
      <c r="M115" s="86">
        <v>11862783</v>
      </c>
      <c r="N115" s="86">
        <v>0</v>
      </c>
      <c r="O115" s="86">
        <v>20551004</v>
      </c>
      <c r="P115" s="86"/>
      <c r="Q115" s="86">
        <v>-1906189</v>
      </c>
      <c r="R115" s="86"/>
      <c r="S115" s="86">
        <v>204411</v>
      </c>
      <c r="T115" s="86"/>
      <c r="U115" s="86">
        <v>-1701778</v>
      </c>
    </row>
    <row r="116" spans="1:21" ht="15" x14ac:dyDescent="0.25">
      <c r="A116" s="62">
        <v>222</v>
      </c>
      <c r="B116" s="63" t="s">
        <v>127</v>
      </c>
      <c r="C116" s="85">
        <v>1.9352144818250972E-3</v>
      </c>
      <c r="D116" s="16">
        <v>1313778</v>
      </c>
      <c r="E116" s="86">
        <v>0</v>
      </c>
      <c r="F116" s="86">
        <v>0</v>
      </c>
      <c r="G116" s="86">
        <v>0</v>
      </c>
      <c r="H116" s="86">
        <v>131145</v>
      </c>
      <c r="I116" s="86">
        <v>131145</v>
      </c>
      <c r="J116" s="86"/>
      <c r="K116" s="86">
        <v>666628</v>
      </c>
      <c r="L116" s="86">
        <v>0</v>
      </c>
      <c r="M116" s="86">
        <v>910206</v>
      </c>
      <c r="N116" s="86">
        <v>0</v>
      </c>
      <c r="O116" s="86">
        <v>1576834</v>
      </c>
      <c r="P116" s="86"/>
      <c r="Q116" s="86">
        <v>-146258</v>
      </c>
      <c r="R116" s="86"/>
      <c r="S116" s="86">
        <v>30767</v>
      </c>
      <c r="T116" s="86"/>
      <c r="U116" s="86">
        <v>-115491</v>
      </c>
    </row>
    <row r="117" spans="1:21" ht="15" x14ac:dyDescent="0.25">
      <c r="A117" s="62">
        <v>223</v>
      </c>
      <c r="B117" s="63" t="s">
        <v>128</v>
      </c>
      <c r="C117" s="85">
        <v>2.2671427237042356E-3</v>
      </c>
      <c r="D117" s="16">
        <v>1539121</v>
      </c>
      <c r="E117" s="86">
        <v>0</v>
      </c>
      <c r="F117" s="86">
        <v>0</v>
      </c>
      <c r="G117" s="86">
        <v>0</v>
      </c>
      <c r="H117" s="86">
        <v>190765</v>
      </c>
      <c r="I117" s="86">
        <v>190765</v>
      </c>
      <c r="J117" s="86"/>
      <c r="K117" s="86">
        <v>780969</v>
      </c>
      <c r="L117" s="86">
        <v>0</v>
      </c>
      <c r="M117" s="86">
        <v>1066324</v>
      </c>
      <c r="N117" s="86">
        <v>14209</v>
      </c>
      <c r="O117" s="86">
        <v>1861502</v>
      </c>
      <c r="P117" s="86"/>
      <c r="Q117" s="86">
        <v>-171343</v>
      </c>
      <c r="R117" s="86"/>
      <c r="S117" s="86">
        <v>36648</v>
      </c>
      <c r="T117" s="86"/>
      <c r="U117" s="86">
        <v>-134695</v>
      </c>
    </row>
    <row r="118" spans="1:21" ht="15" x14ac:dyDescent="0.25">
      <c r="A118" s="62">
        <v>226</v>
      </c>
      <c r="B118" s="63" t="s">
        <v>129</v>
      </c>
      <c r="C118" s="85">
        <v>1.259368398368981E-4</v>
      </c>
      <c r="D118" s="16">
        <v>85498</v>
      </c>
      <c r="E118" s="86">
        <v>0</v>
      </c>
      <c r="F118" s="86">
        <v>0</v>
      </c>
      <c r="G118" s="86">
        <v>0</v>
      </c>
      <c r="H118" s="86">
        <v>23217</v>
      </c>
      <c r="I118" s="86">
        <v>23217</v>
      </c>
      <c r="J118" s="86"/>
      <c r="K118" s="86">
        <v>43382</v>
      </c>
      <c r="L118" s="86">
        <v>0</v>
      </c>
      <c r="M118" s="86">
        <v>59233</v>
      </c>
      <c r="N118" s="86">
        <v>10034</v>
      </c>
      <c r="O118" s="86">
        <v>112649</v>
      </c>
      <c r="P118" s="86"/>
      <c r="Q118" s="86">
        <v>-9518</v>
      </c>
      <c r="R118" s="86"/>
      <c r="S118" s="86">
        <v>4383</v>
      </c>
      <c r="T118" s="86"/>
      <c r="U118" s="86">
        <v>-5135</v>
      </c>
    </row>
    <row r="119" spans="1:21" ht="15" x14ac:dyDescent="0.25">
      <c r="A119" s="62">
        <v>229</v>
      </c>
      <c r="B119" s="63" t="s">
        <v>130</v>
      </c>
      <c r="C119" s="85">
        <v>9.4391518246760148E-3</v>
      </c>
      <c r="D119" s="16">
        <v>6408057</v>
      </c>
      <c r="E119" s="86">
        <v>0</v>
      </c>
      <c r="F119" s="86">
        <v>0</v>
      </c>
      <c r="G119" s="86">
        <v>0</v>
      </c>
      <c r="H119" s="86">
        <v>45552</v>
      </c>
      <c r="I119" s="86">
        <v>45552</v>
      </c>
      <c r="J119" s="86"/>
      <c r="K119" s="86">
        <v>3251530</v>
      </c>
      <c r="L119" s="86">
        <v>0</v>
      </c>
      <c r="M119" s="86">
        <v>4439596</v>
      </c>
      <c r="N119" s="86">
        <v>671248</v>
      </c>
      <c r="O119" s="86">
        <v>8362374</v>
      </c>
      <c r="P119" s="86"/>
      <c r="Q119" s="86">
        <v>-713383</v>
      </c>
      <c r="R119" s="86"/>
      <c r="S119" s="86">
        <v>-163249</v>
      </c>
      <c r="T119" s="86"/>
      <c r="U119" s="86">
        <v>-876632</v>
      </c>
    </row>
    <row r="120" spans="1:21" ht="15" x14ac:dyDescent="0.25">
      <c r="A120" s="62">
        <v>230</v>
      </c>
      <c r="B120" s="63" t="s">
        <v>131</v>
      </c>
      <c r="C120" s="85">
        <v>0</v>
      </c>
      <c r="D120" s="16">
        <v>0</v>
      </c>
      <c r="E120" s="86">
        <v>0</v>
      </c>
      <c r="F120" s="86">
        <v>0</v>
      </c>
      <c r="G120" s="86">
        <v>0</v>
      </c>
      <c r="H120" s="86">
        <v>0</v>
      </c>
      <c r="I120" s="86">
        <v>0</v>
      </c>
      <c r="J120" s="86"/>
      <c r="K120" s="86">
        <v>0</v>
      </c>
      <c r="L120" s="86">
        <v>0</v>
      </c>
      <c r="M120" s="86">
        <v>0</v>
      </c>
      <c r="N120" s="86">
        <v>0</v>
      </c>
      <c r="O120" s="86">
        <v>0</v>
      </c>
      <c r="P120" s="86"/>
      <c r="Q120" s="86">
        <v>0</v>
      </c>
      <c r="R120" s="86"/>
      <c r="S120" s="86">
        <v>0</v>
      </c>
      <c r="T120" s="86"/>
      <c r="U120" s="86">
        <v>0</v>
      </c>
    </row>
    <row r="121" spans="1:21" ht="15" x14ac:dyDescent="0.25">
      <c r="A121" s="62">
        <v>231</v>
      </c>
      <c r="B121" s="63" t="s">
        <v>132</v>
      </c>
      <c r="C121" s="85">
        <v>0</v>
      </c>
      <c r="D121" s="16">
        <v>0</v>
      </c>
      <c r="E121" s="86">
        <v>0</v>
      </c>
      <c r="F121" s="86">
        <v>0</v>
      </c>
      <c r="G121" s="86">
        <v>0</v>
      </c>
      <c r="H121" s="86">
        <v>0</v>
      </c>
      <c r="I121" s="86">
        <v>0</v>
      </c>
      <c r="J121" s="86"/>
      <c r="K121" s="86">
        <v>0</v>
      </c>
      <c r="L121" s="86">
        <v>0</v>
      </c>
      <c r="M121" s="86">
        <v>0</v>
      </c>
      <c r="N121" s="86">
        <v>0</v>
      </c>
      <c r="O121" s="86">
        <v>0</v>
      </c>
      <c r="P121" s="86"/>
      <c r="Q121" s="86">
        <v>0</v>
      </c>
      <c r="R121" s="86"/>
      <c r="S121" s="86">
        <v>0</v>
      </c>
      <c r="T121" s="86"/>
      <c r="U121" s="86">
        <v>0</v>
      </c>
    </row>
    <row r="122" spans="1:21" ht="15" x14ac:dyDescent="0.25">
      <c r="A122" s="62">
        <v>232</v>
      </c>
      <c r="B122" s="63" t="s">
        <v>133</v>
      </c>
      <c r="C122" s="85">
        <v>0</v>
      </c>
      <c r="D122" s="16">
        <v>0</v>
      </c>
      <c r="E122" s="86">
        <v>0</v>
      </c>
      <c r="F122" s="86">
        <v>0</v>
      </c>
      <c r="G122" s="86">
        <v>0</v>
      </c>
      <c r="H122" s="86">
        <v>0</v>
      </c>
      <c r="I122" s="86">
        <v>0</v>
      </c>
      <c r="J122" s="86"/>
      <c r="K122" s="86">
        <v>0</v>
      </c>
      <c r="L122" s="86">
        <v>0</v>
      </c>
      <c r="M122" s="86">
        <v>0</v>
      </c>
      <c r="N122" s="86">
        <v>0</v>
      </c>
      <c r="O122" s="86">
        <v>0</v>
      </c>
      <c r="P122" s="86"/>
      <c r="Q122" s="86">
        <v>0</v>
      </c>
      <c r="R122" s="86"/>
      <c r="S122" s="86">
        <v>0</v>
      </c>
      <c r="T122" s="86"/>
      <c r="U122" s="86">
        <v>0</v>
      </c>
    </row>
    <row r="123" spans="1:21" ht="15" x14ac:dyDescent="0.25">
      <c r="A123" s="62">
        <v>233</v>
      </c>
      <c r="B123" s="63" t="s">
        <v>134</v>
      </c>
      <c r="C123" s="85">
        <v>8.9352738706103063E-5</v>
      </c>
      <c r="D123" s="16">
        <v>60659</v>
      </c>
      <c r="E123" s="86">
        <v>0</v>
      </c>
      <c r="F123" s="86">
        <v>0</v>
      </c>
      <c r="G123" s="86">
        <v>0</v>
      </c>
      <c r="H123" s="86">
        <v>6279</v>
      </c>
      <c r="I123" s="86">
        <v>6279</v>
      </c>
      <c r="J123" s="86"/>
      <c r="K123" s="86">
        <v>30780</v>
      </c>
      <c r="L123" s="86">
        <v>0</v>
      </c>
      <c r="M123" s="86">
        <v>42026</v>
      </c>
      <c r="N123" s="86">
        <v>13458</v>
      </c>
      <c r="O123" s="86">
        <v>86264</v>
      </c>
      <c r="P123" s="86"/>
      <c r="Q123" s="86">
        <v>-6753</v>
      </c>
      <c r="R123" s="86"/>
      <c r="S123" s="86">
        <v>-1061</v>
      </c>
      <c r="T123" s="86"/>
      <c r="U123" s="86">
        <v>-7814</v>
      </c>
    </row>
    <row r="124" spans="1:21" ht="15" x14ac:dyDescent="0.25">
      <c r="A124" s="62">
        <v>234</v>
      </c>
      <c r="B124" s="63" t="s">
        <v>135</v>
      </c>
      <c r="C124" s="85">
        <v>8.1606797630543685E-4</v>
      </c>
      <c r="D124" s="16">
        <v>554011</v>
      </c>
      <c r="E124" s="86">
        <v>0</v>
      </c>
      <c r="F124" s="86">
        <v>0</v>
      </c>
      <c r="G124" s="86">
        <v>0</v>
      </c>
      <c r="H124" s="86">
        <v>61863</v>
      </c>
      <c r="I124" s="86">
        <v>61863</v>
      </c>
      <c r="J124" s="86"/>
      <c r="K124" s="86">
        <v>281113</v>
      </c>
      <c r="L124" s="86">
        <v>0</v>
      </c>
      <c r="M124" s="86">
        <v>383828</v>
      </c>
      <c r="N124" s="86">
        <v>37190</v>
      </c>
      <c r="O124" s="86">
        <v>702131</v>
      </c>
      <c r="P124" s="86"/>
      <c r="Q124" s="86">
        <v>-61676</v>
      </c>
      <c r="R124" s="86"/>
      <c r="S124" s="86">
        <v>2337</v>
      </c>
      <c r="T124" s="86"/>
      <c r="U124" s="86">
        <v>-59339</v>
      </c>
    </row>
    <row r="125" spans="1:21" ht="15" x14ac:dyDescent="0.25">
      <c r="A125" s="62">
        <v>236</v>
      </c>
      <c r="B125" s="63" t="s">
        <v>136</v>
      </c>
      <c r="C125" s="85">
        <v>6.8097911722313664E-2</v>
      </c>
      <c r="D125" s="16">
        <v>46230342</v>
      </c>
      <c r="E125" s="86">
        <v>0</v>
      </c>
      <c r="F125" s="86">
        <v>0</v>
      </c>
      <c r="G125" s="86">
        <v>0</v>
      </c>
      <c r="H125" s="86">
        <v>4862064</v>
      </c>
      <c r="I125" s="86">
        <v>4862064</v>
      </c>
      <c r="J125" s="86"/>
      <c r="K125" s="86">
        <v>23457868</v>
      </c>
      <c r="L125" s="86">
        <v>0</v>
      </c>
      <c r="M125" s="86">
        <v>32029067</v>
      </c>
      <c r="N125" s="86">
        <v>0</v>
      </c>
      <c r="O125" s="86">
        <v>55486935</v>
      </c>
      <c r="P125" s="86"/>
      <c r="Q125" s="86">
        <v>-5146639</v>
      </c>
      <c r="R125" s="86"/>
      <c r="S125" s="86">
        <v>1101442</v>
      </c>
      <c r="T125" s="86"/>
      <c r="U125" s="86">
        <v>-4045197</v>
      </c>
    </row>
    <row r="126" spans="1:21" ht="15" x14ac:dyDescent="0.25">
      <c r="A126" s="62">
        <v>238</v>
      </c>
      <c r="B126" s="63" t="s">
        <v>137</v>
      </c>
      <c r="C126" s="85">
        <v>2.2315171543185897E-3</v>
      </c>
      <c r="D126" s="16">
        <v>1514933</v>
      </c>
      <c r="E126" s="86">
        <v>0</v>
      </c>
      <c r="F126" s="86">
        <v>0</v>
      </c>
      <c r="G126" s="86">
        <v>0</v>
      </c>
      <c r="H126" s="86">
        <v>409754</v>
      </c>
      <c r="I126" s="86">
        <v>409754</v>
      </c>
      <c r="J126" s="86"/>
      <c r="K126" s="86">
        <v>768697</v>
      </c>
      <c r="L126" s="86">
        <v>0</v>
      </c>
      <c r="M126" s="86">
        <v>1049568</v>
      </c>
      <c r="N126" s="86">
        <v>0</v>
      </c>
      <c r="O126" s="86">
        <v>1818265</v>
      </c>
      <c r="P126" s="86"/>
      <c r="Q126" s="86">
        <v>-168652</v>
      </c>
      <c r="R126" s="86"/>
      <c r="S126" s="86">
        <v>93525</v>
      </c>
      <c r="T126" s="86"/>
      <c r="U126" s="86">
        <v>-75127</v>
      </c>
    </row>
    <row r="127" spans="1:21" ht="15" x14ac:dyDescent="0.25">
      <c r="A127" s="62">
        <v>239</v>
      </c>
      <c r="B127" s="63" t="s">
        <v>138</v>
      </c>
      <c r="C127" s="85">
        <v>3.5023661678430074E-4</v>
      </c>
      <c r="D127" s="16">
        <v>237768</v>
      </c>
      <c r="E127" s="86">
        <v>0</v>
      </c>
      <c r="F127" s="86">
        <v>0</v>
      </c>
      <c r="G127" s="86">
        <v>0</v>
      </c>
      <c r="H127" s="86">
        <v>38164</v>
      </c>
      <c r="I127" s="86">
        <v>38164</v>
      </c>
      <c r="J127" s="86"/>
      <c r="K127" s="86">
        <v>120647</v>
      </c>
      <c r="L127" s="86">
        <v>0</v>
      </c>
      <c r="M127" s="86">
        <v>164730</v>
      </c>
      <c r="N127" s="86">
        <v>0</v>
      </c>
      <c r="O127" s="86">
        <v>285377</v>
      </c>
      <c r="P127" s="86"/>
      <c r="Q127" s="86">
        <v>-26471</v>
      </c>
      <c r="R127" s="86"/>
      <c r="S127" s="86">
        <v>8324</v>
      </c>
      <c r="T127" s="86"/>
      <c r="U127" s="86">
        <v>-18147</v>
      </c>
    </row>
    <row r="128" spans="1:21" ht="15" x14ac:dyDescent="0.25">
      <c r="A128" s="62">
        <v>241</v>
      </c>
      <c r="B128" s="63" t="s">
        <v>139</v>
      </c>
      <c r="C128" s="85">
        <v>1.209620182222929E-3</v>
      </c>
      <c r="D128" s="16">
        <v>821189</v>
      </c>
      <c r="E128" s="86">
        <v>0</v>
      </c>
      <c r="F128" s="86">
        <v>0</v>
      </c>
      <c r="G128" s="86">
        <v>0</v>
      </c>
      <c r="H128" s="86">
        <v>196732</v>
      </c>
      <c r="I128" s="86">
        <v>196732</v>
      </c>
      <c r="J128" s="86"/>
      <c r="K128" s="86">
        <v>416681</v>
      </c>
      <c r="L128" s="86">
        <v>0</v>
      </c>
      <c r="M128" s="86">
        <v>568931</v>
      </c>
      <c r="N128" s="86">
        <v>171200</v>
      </c>
      <c r="O128" s="86">
        <v>1156812</v>
      </c>
      <c r="P128" s="86"/>
      <c r="Q128" s="86">
        <v>-91419</v>
      </c>
      <c r="R128" s="86"/>
      <c r="S128" s="86">
        <v>24586</v>
      </c>
      <c r="T128" s="86"/>
      <c r="U128" s="86">
        <v>-66833</v>
      </c>
    </row>
    <row r="129" spans="1:21" ht="15" x14ac:dyDescent="0.25">
      <c r="A129" s="62">
        <v>242</v>
      </c>
      <c r="B129" s="63" t="s">
        <v>140</v>
      </c>
      <c r="C129" s="85">
        <v>9.822176087163818E-3</v>
      </c>
      <c r="D129" s="16">
        <v>6668084</v>
      </c>
      <c r="E129" s="86">
        <v>0</v>
      </c>
      <c r="F129" s="86">
        <v>0</v>
      </c>
      <c r="G129" s="86">
        <v>0</v>
      </c>
      <c r="H129" s="86">
        <v>828115</v>
      </c>
      <c r="I129" s="86">
        <v>828115</v>
      </c>
      <c r="J129" s="86"/>
      <c r="K129" s="86">
        <v>3383471</v>
      </c>
      <c r="L129" s="86">
        <v>0</v>
      </c>
      <c r="M129" s="86">
        <v>4619747</v>
      </c>
      <c r="N129" s="86">
        <v>0</v>
      </c>
      <c r="O129" s="86">
        <v>8003218</v>
      </c>
      <c r="P129" s="86"/>
      <c r="Q129" s="86">
        <v>-742332</v>
      </c>
      <c r="R129" s="86"/>
      <c r="S129" s="86">
        <v>188383</v>
      </c>
      <c r="T129" s="86"/>
      <c r="U129" s="86">
        <v>-553949</v>
      </c>
    </row>
    <row r="130" spans="1:21" ht="15" x14ac:dyDescent="0.25">
      <c r="A130" s="62">
        <v>245</v>
      </c>
      <c r="B130" s="63" t="s">
        <v>141</v>
      </c>
      <c r="C130" s="85">
        <v>5.3393901645571633E-4</v>
      </c>
      <c r="D130" s="16">
        <v>362480</v>
      </c>
      <c r="E130" s="86">
        <v>0</v>
      </c>
      <c r="F130" s="86">
        <v>0</v>
      </c>
      <c r="G130" s="86">
        <v>0</v>
      </c>
      <c r="H130" s="86">
        <v>126242</v>
      </c>
      <c r="I130" s="86">
        <v>126242</v>
      </c>
      <c r="J130" s="86"/>
      <c r="K130" s="86">
        <v>183927</v>
      </c>
      <c r="L130" s="86">
        <v>0</v>
      </c>
      <c r="M130" s="86">
        <v>251132</v>
      </c>
      <c r="N130" s="86">
        <v>0</v>
      </c>
      <c r="O130" s="86">
        <v>435059</v>
      </c>
      <c r="P130" s="86"/>
      <c r="Q130" s="86">
        <v>-40354</v>
      </c>
      <c r="R130" s="86"/>
      <c r="S130" s="86">
        <v>28892</v>
      </c>
      <c r="T130" s="86"/>
      <c r="U130" s="86">
        <v>-11462</v>
      </c>
    </row>
    <row r="131" spans="1:21" ht="15" x14ac:dyDescent="0.25">
      <c r="A131" s="62">
        <v>246</v>
      </c>
      <c r="B131" s="63" t="s">
        <v>142</v>
      </c>
      <c r="C131" s="85">
        <v>0</v>
      </c>
      <c r="D131" s="16">
        <v>0</v>
      </c>
      <c r="E131" s="86">
        <v>0</v>
      </c>
      <c r="F131" s="86">
        <v>0</v>
      </c>
      <c r="G131" s="86">
        <v>0</v>
      </c>
      <c r="H131" s="86">
        <v>0</v>
      </c>
      <c r="I131" s="86">
        <v>0</v>
      </c>
      <c r="J131" s="86"/>
      <c r="K131" s="86">
        <v>0</v>
      </c>
      <c r="L131" s="86">
        <v>0</v>
      </c>
      <c r="M131" s="86">
        <v>0</v>
      </c>
      <c r="N131" s="86">
        <v>476</v>
      </c>
      <c r="O131" s="86">
        <v>476</v>
      </c>
      <c r="P131" s="86"/>
      <c r="Q131" s="86">
        <v>0</v>
      </c>
      <c r="R131" s="86"/>
      <c r="S131" s="86">
        <v>-139</v>
      </c>
      <c r="T131" s="86"/>
      <c r="U131" s="86">
        <v>-139</v>
      </c>
    </row>
    <row r="132" spans="1:21" ht="15" x14ac:dyDescent="0.25">
      <c r="A132" s="62">
        <v>247</v>
      </c>
      <c r="B132" s="63" t="s">
        <v>143</v>
      </c>
      <c r="C132" s="85">
        <v>4.070899725127753E-2</v>
      </c>
      <c r="D132" s="16">
        <v>27636542</v>
      </c>
      <c r="E132" s="86">
        <v>0</v>
      </c>
      <c r="F132" s="86">
        <v>0</v>
      </c>
      <c r="G132" s="86">
        <v>0</v>
      </c>
      <c r="H132" s="86">
        <v>2250839</v>
      </c>
      <c r="I132" s="86">
        <v>2250839</v>
      </c>
      <c r="J132" s="86"/>
      <c r="K132" s="86">
        <v>14023136</v>
      </c>
      <c r="L132" s="86">
        <v>0</v>
      </c>
      <c r="M132" s="86">
        <v>19147007</v>
      </c>
      <c r="N132" s="86">
        <v>179304</v>
      </c>
      <c r="O132" s="86">
        <v>33349447</v>
      </c>
      <c r="P132" s="86"/>
      <c r="Q132" s="86">
        <v>-3076666</v>
      </c>
      <c r="R132" s="86"/>
      <c r="S132" s="86">
        <v>421221</v>
      </c>
      <c r="T132" s="86"/>
      <c r="U132" s="86">
        <v>-2655445</v>
      </c>
    </row>
    <row r="133" spans="1:21" ht="15" x14ac:dyDescent="0.25">
      <c r="A133" s="62">
        <v>261</v>
      </c>
      <c r="B133" s="63" t="s">
        <v>144</v>
      </c>
      <c r="C133" s="85">
        <v>2.413597165761098E-3</v>
      </c>
      <c r="D133" s="16">
        <v>1638546</v>
      </c>
      <c r="E133" s="86">
        <v>0</v>
      </c>
      <c r="F133" s="86">
        <v>0</v>
      </c>
      <c r="G133" s="86">
        <v>0</v>
      </c>
      <c r="H133" s="86">
        <v>285900</v>
      </c>
      <c r="I133" s="86">
        <v>285900</v>
      </c>
      <c r="J133" s="86"/>
      <c r="K133" s="86">
        <v>831418</v>
      </c>
      <c r="L133" s="86">
        <v>0</v>
      </c>
      <c r="M133" s="86">
        <v>1135208</v>
      </c>
      <c r="N133" s="86">
        <v>248910</v>
      </c>
      <c r="O133" s="86">
        <v>2215536</v>
      </c>
      <c r="P133" s="86"/>
      <c r="Q133" s="86">
        <v>-182412</v>
      </c>
      <c r="R133" s="86"/>
      <c r="S133" s="86">
        <v>32152</v>
      </c>
      <c r="T133" s="86"/>
      <c r="U133" s="86">
        <v>-150260</v>
      </c>
    </row>
    <row r="134" spans="1:21" ht="15" x14ac:dyDescent="0.25">
      <c r="A134" s="62">
        <v>262</v>
      </c>
      <c r="B134" s="63" t="s">
        <v>145</v>
      </c>
      <c r="C134" s="85">
        <v>8.7998044534965403E-3</v>
      </c>
      <c r="D134" s="16">
        <v>5974016</v>
      </c>
      <c r="E134" s="86">
        <v>0</v>
      </c>
      <c r="F134" s="86">
        <v>0</v>
      </c>
      <c r="G134" s="86">
        <v>0</v>
      </c>
      <c r="H134" s="86">
        <v>72912</v>
      </c>
      <c r="I134" s="86">
        <v>72912</v>
      </c>
      <c r="J134" s="86"/>
      <c r="K134" s="86">
        <v>3031292</v>
      </c>
      <c r="L134" s="86">
        <v>0</v>
      </c>
      <c r="M134" s="86">
        <v>4138887</v>
      </c>
      <c r="N134" s="86">
        <v>541197</v>
      </c>
      <c r="O134" s="86">
        <v>7711376</v>
      </c>
      <c r="P134" s="86"/>
      <c r="Q134" s="86">
        <v>-665063</v>
      </c>
      <c r="R134" s="86"/>
      <c r="S134" s="86">
        <v>-84725</v>
      </c>
      <c r="T134" s="86"/>
      <c r="U134" s="86">
        <v>-749788</v>
      </c>
    </row>
    <row r="135" spans="1:21" ht="15" x14ac:dyDescent="0.25">
      <c r="A135" s="62">
        <v>263</v>
      </c>
      <c r="B135" s="63" t="s">
        <v>146</v>
      </c>
      <c r="C135" s="85">
        <v>2.0026700023147243E-4</v>
      </c>
      <c r="D135" s="16">
        <v>135957</v>
      </c>
      <c r="E135" s="86">
        <v>0</v>
      </c>
      <c r="F135" s="86">
        <v>0</v>
      </c>
      <c r="G135" s="86">
        <v>0</v>
      </c>
      <c r="H135" s="86">
        <v>32744</v>
      </c>
      <c r="I135" s="86">
        <v>32744</v>
      </c>
      <c r="J135" s="86"/>
      <c r="K135" s="86">
        <v>68987</v>
      </c>
      <c r="L135" s="86">
        <v>0</v>
      </c>
      <c r="M135" s="86">
        <v>94193</v>
      </c>
      <c r="N135" s="86">
        <v>57895</v>
      </c>
      <c r="O135" s="86">
        <v>221075</v>
      </c>
      <c r="P135" s="86"/>
      <c r="Q135" s="86">
        <v>-15136</v>
      </c>
      <c r="R135" s="86"/>
      <c r="S135" s="86">
        <v>-1699</v>
      </c>
      <c r="T135" s="86"/>
      <c r="U135" s="86">
        <v>-16835</v>
      </c>
    </row>
    <row r="136" spans="1:21" ht="15" x14ac:dyDescent="0.25">
      <c r="A136" s="62">
        <v>268</v>
      </c>
      <c r="B136" s="63" t="s">
        <v>147</v>
      </c>
      <c r="C136" s="85">
        <v>3.2513681424970941E-3</v>
      </c>
      <c r="D136" s="16">
        <v>2207288</v>
      </c>
      <c r="E136" s="86">
        <v>0</v>
      </c>
      <c r="F136" s="86">
        <v>0</v>
      </c>
      <c r="G136" s="86">
        <v>0</v>
      </c>
      <c r="H136" s="86">
        <v>47573</v>
      </c>
      <c r="I136" s="86">
        <v>47573</v>
      </c>
      <c r="J136" s="86"/>
      <c r="K136" s="86">
        <v>1120007</v>
      </c>
      <c r="L136" s="86">
        <v>0</v>
      </c>
      <c r="M136" s="86">
        <v>1529244</v>
      </c>
      <c r="N136" s="86">
        <v>144070</v>
      </c>
      <c r="O136" s="86">
        <v>2793321</v>
      </c>
      <c r="P136" s="86"/>
      <c r="Q136" s="86">
        <v>-245728</v>
      </c>
      <c r="R136" s="86"/>
      <c r="S136" s="86">
        <v>-18857</v>
      </c>
      <c r="T136" s="86"/>
      <c r="U136" s="86">
        <v>-264585</v>
      </c>
    </row>
    <row r="137" spans="1:21" ht="15" x14ac:dyDescent="0.25">
      <c r="A137" s="62">
        <v>270</v>
      </c>
      <c r="B137" s="63" t="s">
        <v>148</v>
      </c>
      <c r="C137" s="85">
        <v>9.7021160096421558E-4</v>
      </c>
      <c r="D137" s="16">
        <v>658657</v>
      </c>
      <c r="E137" s="86">
        <v>0</v>
      </c>
      <c r="F137" s="86">
        <v>0</v>
      </c>
      <c r="G137" s="86">
        <v>0</v>
      </c>
      <c r="H137" s="86">
        <v>1170643</v>
      </c>
      <c r="I137" s="86">
        <v>1170643</v>
      </c>
      <c r="J137" s="86"/>
      <c r="K137" s="86">
        <v>334211</v>
      </c>
      <c r="L137" s="86">
        <v>0</v>
      </c>
      <c r="M137" s="86">
        <v>456328</v>
      </c>
      <c r="N137" s="86">
        <v>0</v>
      </c>
      <c r="O137" s="86">
        <v>790539</v>
      </c>
      <c r="P137" s="86"/>
      <c r="Q137" s="86">
        <v>-73326</v>
      </c>
      <c r="R137" s="86"/>
      <c r="S137" s="86">
        <v>252877</v>
      </c>
      <c r="T137" s="86"/>
      <c r="U137" s="86">
        <v>179551</v>
      </c>
    </row>
    <row r="138" spans="1:21" ht="15" x14ac:dyDescent="0.25">
      <c r="A138" s="62">
        <v>275</v>
      </c>
      <c r="B138" s="63" t="s">
        <v>149</v>
      </c>
      <c r="C138" s="85">
        <v>1.4011783564764223E-3</v>
      </c>
      <c r="D138" s="16">
        <v>951233</v>
      </c>
      <c r="E138" s="86">
        <v>0</v>
      </c>
      <c r="F138" s="86">
        <v>0</v>
      </c>
      <c r="G138" s="86">
        <v>0</v>
      </c>
      <c r="H138" s="86">
        <v>0</v>
      </c>
      <c r="I138" s="86">
        <v>0</v>
      </c>
      <c r="J138" s="86"/>
      <c r="K138" s="86">
        <v>482668</v>
      </c>
      <c r="L138" s="86">
        <v>0</v>
      </c>
      <c r="M138" s="86">
        <v>659028</v>
      </c>
      <c r="N138" s="86">
        <v>133043</v>
      </c>
      <c r="O138" s="86">
        <v>1274739</v>
      </c>
      <c r="P138" s="86"/>
      <c r="Q138" s="86">
        <v>-105898</v>
      </c>
      <c r="R138" s="86"/>
      <c r="S138" s="86">
        <v>-32858</v>
      </c>
      <c r="T138" s="86"/>
      <c r="U138" s="86">
        <v>-138756</v>
      </c>
    </row>
    <row r="139" spans="1:21" ht="15" x14ac:dyDescent="0.25">
      <c r="A139" s="62">
        <v>276</v>
      </c>
      <c r="B139" s="63" t="s">
        <v>150</v>
      </c>
      <c r="C139" s="85">
        <v>1.9744715889491332E-3</v>
      </c>
      <c r="D139" s="16">
        <v>1340431</v>
      </c>
      <c r="E139" s="86">
        <v>0</v>
      </c>
      <c r="F139" s="86">
        <v>0</v>
      </c>
      <c r="G139" s="86">
        <v>0</v>
      </c>
      <c r="H139" s="86">
        <v>25103</v>
      </c>
      <c r="I139" s="86">
        <v>25103</v>
      </c>
      <c r="J139" s="86"/>
      <c r="K139" s="86">
        <v>680151</v>
      </c>
      <c r="L139" s="86">
        <v>0</v>
      </c>
      <c r="M139" s="86">
        <v>928670</v>
      </c>
      <c r="N139" s="86">
        <v>333575</v>
      </c>
      <c r="O139" s="86">
        <v>1942396</v>
      </c>
      <c r="P139" s="86"/>
      <c r="Q139" s="86">
        <v>-149225</v>
      </c>
      <c r="R139" s="86"/>
      <c r="S139" s="86">
        <v>-85748</v>
      </c>
      <c r="T139" s="86"/>
      <c r="U139" s="86">
        <v>-234973</v>
      </c>
    </row>
    <row r="140" spans="1:21" ht="15" x14ac:dyDescent="0.25">
      <c r="A140" s="62">
        <v>277</v>
      </c>
      <c r="B140" s="63" t="s">
        <v>151</v>
      </c>
      <c r="C140" s="85">
        <v>7.5420877434534807E-4</v>
      </c>
      <c r="D140" s="16">
        <v>512018</v>
      </c>
      <c r="E140" s="86">
        <v>0</v>
      </c>
      <c r="F140" s="86">
        <v>0</v>
      </c>
      <c r="G140" s="86">
        <v>0</v>
      </c>
      <c r="H140" s="86">
        <v>21870</v>
      </c>
      <c r="I140" s="86">
        <v>21870</v>
      </c>
      <c r="J140" s="86"/>
      <c r="K140" s="86">
        <v>259804</v>
      </c>
      <c r="L140" s="86">
        <v>0</v>
      </c>
      <c r="M140" s="86">
        <v>354733</v>
      </c>
      <c r="N140" s="86">
        <v>10141</v>
      </c>
      <c r="O140" s="86">
        <v>624678</v>
      </c>
      <c r="P140" s="86"/>
      <c r="Q140" s="86">
        <v>-57001</v>
      </c>
      <c r="R140" s="86"/>
      <c r="S140" s="86">
        <v>3021</v>
      </c>
      <c r="T140" s="86"/>
      <c r="U140" s="86">
        <v>-53980</v>
      </c>
    </row>
    <row r="141" spans="1:21" ht="15" x14ac:dyDescent="0.25">
      <c r="A141" s="62">
        <v>278</v>
      </c>
      <c r="B141" s="63" t="s">
        <v>152</v>
      </c>
      <c r="C141" s="85">
        <v>1.1739686613227854E-3</v>
      </c>
      <c r="D141" s="16">
        <v>796984</v>
      </c>
      <c r="E141" s="86">
        <v>0</v>
      </c>
      <c r="F141" s="86">
        <v>0</v>
      </c>
      <c r="G141" s="86">
        <v>0</v>
      </c>
      <c r="H141" s="86">
        <v>132137</v>
      </c>
      <c r="I141" s="86">
        <v>132137</v>
      </c>
      <c r="J141" s="86"/>
      <c r="K141" s="86">
        <v>404400</v>
      </c>
      <c r="L141" s="86">
        <v>0</v>
      </c>
      <c r="M141" s="86">
        <v>552163</v>
      </c>
      <c r="N141" s="86">
        <v>31853</v>
      </c>
      <c r="O141" s="86">
        <v>988416</v>
      </c>
      <c r="P141" s="86"/>
      <c r="Q141" s="86">
        <v>-88725</v>
      </c>
      <c r="R141" s="86"/>
      <c r="S141" s="86">
        <v>16698</v>
      </c>
      <c r="T141" s="86"/>
      <c r="U141" s="86">
        <v>-72027</v>
      </c>
    </row>
    <row r="142" spans="1:21" ht="15" x14ac:dyDescent="0.25">
      <c r="A142" s="62">
        <v>279</v>
      </c>
      <c r="B142" s="63" t="s">
        <v>153</v>
      </c>
      <c r="C142" s="85">
        <v>1.3397820960491435E-3</v>
      </c>
      <c r="D142" s="16">
        <v>909550</v>
      </c>
      <c r="E142" s="86">
        <v>0</v>
      </c>
      <c r="F142" s="86">
        <v>0</v>
      </c>
      <c r="G142" s="86">
        <v>0</v>
      </c>
      <c r="H142" s="86">
        <v>0</v>
      </c>
      <c r="I142" s="86">
        <v>0</v>
      </c>
      <c r="J142" s="86"/>
      <c r="K142" s="86">
        <v>461518</v>
      </c>
      <c r="L142" s="86">
        <v>0</v>
      </c>
      <c r="M142" s="86">
        <v>630151</v>
      </c>
      <c r="N142" s="86">
        <v>347361</v>
      </c>
      <c r="O142" s="86">
        <v>1439030</v>
      </c>
      <c r="P142" s="86"/>
      <c r="Q142" s="86">
        <v>-101257</v>
      </c>
      <c r="R142" s="86"/>
      <c r="S142" s="86">
        <v>-76153</v>
      </c>
      <c r="T142" s="86"/>
      <c r="U142" s="86">
        <v>-177410</v>
      </c>
    </row>
    <row r="143" spans="1:21" ht="15" x14ac:dyDescent="0.25">
      <c r="A143" s="62">
        <v>280</v>
      </c>
      <c r="B143" s="63" t="s">
        <v>154</v>
      </c>
      <c r="C143" s="85">
        <v>1.5939754225462007E-2</v>
      </c>
      <c r="D143" s="16">
        <v>10821187</v>
      </c>
      <c r="E143" s="86">
        <v>0</v>
      </c>
      <c r="F143" s="86">
        <v>0</v>
      </c>
      <c r="G143" s="86">
        <v>0</v>
      </c>
      <c r="H143" s="86">
        <v>0</v>
      </c>
      <c r="I143" s="86">
        <v>0</v>
      </c>
      <c r="J143" s="86"/>
      <c r="K143" s="86">
        <v>5490809</v>
      </c>
      <c r="L143" s="86">
        <v>0</v>
      </c>
      <c r="M143" s="86">
        <v>7497080</v>
      </c>
      <c r="N143" s="86">
        <v>1665255</v>
      </c>
      <c r="O143" s="86">
        <v>14653144</v>
      </c>
      <c r="P143" s="86"/>
      <c r="Q143" s="86">
        <v>-1204680</v>
      </c>
      <c r="R143" s="86"/>
      <c r="S143" s="86">
        <v>-440626</v>
      </c>
      <c r="T143" s="86"/>
      <c r="U143" s="86">
        <v>-1645306</v>
      </c>
    </row>
    <row r="144" spans="1:21" ht="15" x14ac:dyDescent="0.25">
      <c r="A144" s="62">
        <v>282</v>
      </c>
      <c r="B144" s="63" t="s">
        <v>155</v>
      </c>
      <c r="C144" s="85">
        <v>2.194365468451366E-3</v>
      </c>
      <c r="D144" s="16">
        <v>1489710</v>
      </c>
      <c r="E144" s="86">
        <v>0</v>
      </c>
      <c r="F144" s="86">
        <v>0</v>
      </c>
      <c r="G144" s="86">
        <v>0</v>
      </c>
      <c r="H144" s="86">
        <v>258409</v>
      </c>
      <c r="I144" s="86">
        <v>258409</v>
      </c>
      <c r="J144" s="86"/>
      <c r="K144" s="86">
        <v>755899</v>
      </c>
      <c r="L144" s="86">
        <v>0</v>
      </c>
      <c r="M144" s="86">
        <v>1032094</v>
      </c>
      <c r="N144" s="86">
        <v>0</v>
      </c>
      <c r="O144" s="86">
        <v>1787993</v>
      </c>
      <c r="P144" s="86"/>
      <c r="Q144" s="86">
        <v>-165844</v>
      </c>
      <c r="R144" s="86"/>
      <c r="S144" s="86">
        <v>62318</v>
      </c>
      <c r="T144" s="86"/>
      <c r="U144" s="86">
        <v>-103526</v>
      </c>
    </row>
    <row r="145" spans="1:21" ht="15" x14ac:dyDescent="0.25">
      <c r="A145" s="62">
        <v>283</v>
      </c>
      <c r="B145" s="63" t="s">
        <v>156</v>
      </c>
      <c r="C145" s="85">
        <v>4.2736192271938013E-3</v>
      </c>
      <c r="D145" s="16">
        <v>2901276</v>
      </c>
      <c r="E145" s="86">
        <v>0</v>
      </c>
      <c r="F145" s="86">
        <v>0</v>
      </c>
      <c r="G145" s="86">
        <v>0</v>
      </c>
      <c r="H145" s="86">
        <v>0</v>
      </c>
      <c r="I145" s="86">
        <v>0</v>
      </c>
      <c r="J145" s="86"/>
      <c r="K145" s="86">
        <v>1472145</v>
      </c>
      <c r="L145" s="86">
        <v>0</v>
      </c>
      <c r="M145" s="86">
        <v>2010048</v>
      </c>
      <c r="N145" s="86">
        <v>913067</v>
      </c>
      <c r="O145" s="86">
        <v>4395260</v>
      </c>
      <c r="P145" s="86"/>
      <c r="Q145" s="86">
        <v>-322988</v>
      </c>
      <c r="R145" s="86"/>
      <c r="S145" s="86">
        <v>-214378</v>
      </c>
      <c r="T145" s="86"/>
      <c r="U145" s="86">
        <v>-537366</v>
      </c>
    </row>
    <row r="146" spans="1:21" ht="15" x14ac:dyDescent="0.25">
      <c r="A146" s="62">
        <v>284</v>
      </c>
      <c r="B146" s="63" t="s">
        <v>157</v>
      </c>
      <c r="C146" s="85">
        <v>5.4837140709883454E-4</v>
      </c>
      <c r="D146" s="16">
        <v>372279</v>
      </c>
      <c r="E146" s="86">
        <v>0</v>
      </c>
      <c r="F146" s="86">
        <v>0</v>
      </c>
      <c r="G146" s="86">
        <v>0</v>
      </c>
      <c r="H146" s="86">
        <v>17531</v>
      </c>
      <c r="I146" s="86">
        <v>17531</v>
      </c>
      <c r="J146" s="86"/>
      <c r="K146" s="86">
        <v>188899</v>
      </c>
      <c r="L146" s="86">
        <v>0</v>
      </c>
      <c r="M146" s="86">
        <v>257920</v>
      </c>
      <c r="N146" s="86">
        <v>100774</v>
      </c>
      <c r="O146" s="86">
        <v>547593</v>
      </c>
      <c r="P146" s="86"/>
      <c r="Q146" s="86">
        <v>-41444</v>
      </c>
      <c r="R146" s="86"/>
      <c r="S146" s="86">
        <v>-16781</v>
      </c>
      <c r="T146" s="86"/>
      <c r="U146" s="86">
        <v>-58225</v>
      </c>
    </row>
    <row r="147" spans="1:21" ht="15" x14ac:dyDescent="0.25">
      <c r="A147" s="62">
        <v>285</v>
      </c>
      <c r="B147" s="63" t="s">
        <v>158</v>
      </c>
      <c r="C147" s="85">
        <v>1.9934639118331485E-3</v>
      </c>
      <c r="D147" s="16">
        <v>1353323</v>
      </c>
      <c r="E147" s="86">
        <v>0</v>
      </c>
      <c r="F147" s="86">
        <v>0</v>
      </c>
      <c r="G147" s="86">
        <v>0</v>
      </c>
      <c r="H147" s="86">
        <v>106248</v>
      </c>
      <c r="I147" s="86">
        <v>106248</v>
      </c>
      <c r="J147" s="86"/>
      <c r="K147" s="86">
        <v>686694</v>
      </c>
      <c r="L147" s="86">
        <v>0</v>
      </c>
      <c r="M147" s="86">
        <v>937603</v>
      </c>
      <c r="N147" s="86">
        <v>43527</v>
      </c>
      <c r="O147" s="86">
        <v>1667824</v>
      </c>
      <c r="P147" s="86"/>
      <c r="Q147" s="86">
        <v>-150660</v>
      </c>
      <c r="R147" s="86"/>
      <c r="S147" s="86">
        <v>20507</v>
      </c>
      <c r="T147" s="86"/>
      <c r="U147" s="86">
        <v>-130153</v>
      </c>
    </row>
    <row r="148" spans="1:21" ht="15" x14ac:dyDescent="0.25">
      <c r="A148" s="62">
        <v>286</v>
      </c>
      <c r="B148" s="63" t="s">
        <v>159</v>
      </c>
      <c r="C148" s="85">
        <v>2.682844965818147E-3</v>
      </c>
      <c r="D148" s="16">
        <v>1821333</v>
      </c>
      <c r="E148" s="86">
        <v>0</v>
      </c>
      <c r="F148" s="86">
        <v>0</v>
      </c>
      <c r="G148" s="86">
        <v>0</v>
      </c>
      <c r="H148" s="86">
        <v>0</v>
      </c>
      <c r="I148" s="86">
        <v>0</v>
      </c>
      <c r="J148" s="86"/>
      <c r="K148" s="86">
        <v>924167</v>
      </c>
      <c r="L148" s="86">
        <v>0</v>
      </c>
      <c r="M148" s="86">
        <v>1261845</v>
      </c>
      <c r="N148" s="86">
        <v>284851</v>
      </c>
      <c r="O148" s="86">
        <v>2470863</v>
      </c>
      <c r="P148" s="86"/>
      <c r="Q148" s="86">
        <v>-202761</v>
      </c>
      <c r="R148" s="86"/>
      <c r="S148" s="86">
        <v>-67168</v>
      </c>
      <c r="T148" s="86"/>
      <c r="U148" s="86">
        <v>-269929</v>
      </c>
    </row>
    <row r="149" spans="1:21" ht="15" x14ac:dyDescent="0.25">
      <c r="A149" s="62">
        <v>287</v>
      </c>
      <c r="B149" s="63" t="s">
        <v>160</v>
      </c>
      <c r="C149" s="85">
        <v>7.8642381243864692E-4</v>
      </c>
      <c r="D149" s="16">
        <v>533890</v>
      </c>
      <c r="E149" s="86">
        <v>0</v>
      </c>
      <c r="F149" s="86">
        <v>0</v>
      </c>
      <c r="G149" s="86">
        <v>0</v>
      </c>
      <c r="H149" s="86">
        <v>11466</v>
      </c>
      <c r="I149" s="86">
        <v>11466</v>
      </c>
      <c r="J149" s="86"/>
      <c r="K149" s="86">
        <v>270901</v>
      </c>
      <c r="L149" s="86">
        <v>0</v>
      </c>
      <c r="M149" s="86">
        <v>369885</v>
      </c>
      <c r="N149" s="86">
        <v>54498</v>
      </c>
      <c r="O149" s="86">
        <v>695284</v>
      </c>
      <c r="P149" s="86"/>
      <c r="Q149" s="86">
        <v>-59436</v>
      </c>
      <c r="R149" s="86"/>
      <c r="S149" s="86">
        <v>-8342</v>
      </c>
      <c r="T149" s="86"/>
      <c r="U149" s="86">
        <v>-67778</v>
      </c>
    </row>
    <row r="150" spans="1:21" ht="15" x14ac:dyDescent="0.25">
      <c r="A150" s="62">
        <v>288</v>
      </c>
      <c r="B150" s="63" t="s">
        <v>161</v>
      </c>
      <c r="C150" s="85">
        <v>1.2819704932050338E-3</v>
      </c>
      <c r="D150" s="16">
        <v>870303</v>
      </c>
      <c r="E150" s="86">
        <v>0</v>
      </c>
      <c r="F150" s="86">
        <v>0</v>
      </c>
      <c r="G150" s="86">
        <v>0</v>
      </c>
      <c r="H150" s="86">
        <v>17110</v>
      </c>
      <c r="I150" s="86">
        <v>17110</v>
      </c>
      <c r="J150" s="86"/>
      <c r="K150" s="86">
        <v>441604</v>
      </c>
      <c r="L150" s="86">
        <v>0</v>
      </c>
      <c r="M150" s="86">
        <v>602960</v>
      </c>
      <c r="N150" s="86">
        <v>112070</v>
      </c>
      <c r="O150" s="86">
        <v>1156634</v>
      </c>
      <c r="P150" s="86"/>
      <c r="Q150" s="86">
        <v>-96888</v>
      </c>
      <c r="R150" s="86"/>
      <c r="S150" s="86">
        <v>-17911</v>
      </c>
      <c r="T150" s="86"/>
      <c r="U150" s="86">
        <v>-114799</v>
      </c>
    </row>
    <row r="151" spans="1:21" ht="15" x14ac:dyDescent="0.25">
      <c r="A151" s="62">
        <v>290</v>
      </c>
      <c r="B151" s="63" t="s">
        <v>162</v>
      </c>
      <c r="C151" s="85">
        <v>3.0073502374053755E-3</v>
      </c>
      <c r="D151" s="16">
        <v>2041631</v>
      </c>
      <c r="E151" s="86">
        <v>0</v>
      </c>
      <c r="F151" s="86">
        <v>0</v>
      </c>
      <c r="G151" s="86">
        <v>0</v>
      </c>
      <c r="H151" s="86">
        <v>82561</v>
      </c>
      <c r="I151" s="86">
        <v>82561</v>
      </c>
      <c r="J151" s="86"/>
      <c r="K151" s="86">
        <v>1035950</v>
      </c>
      <c r="L151" s="86">
        <v>0</v>
      </c>
      <c r="M151" s="86">
        <v>1414473</v>
      </c>
      <c r="N151" s="86">
        <v>281700</v>
      </c>
      <c r="O151" s="86">
        <v>2732123</v>
      </c>
      <c r="P151" s="86"/>
      <c r="Q151" s="86">
        <v>-227287</v>
      </c>
      <c r="R151" s="86"/>
      <c r="S151" s="86">
        <v>-54412</v>
      </c>
      <c r="T151" s="86"/>
      <c r="U151" s="86">
        <v>-281699</v>
      </c>
    </row>
    <row r="152" spans="1:21" ht="15" x14ac:dyDescent="0.25">
      <c r="A152" s="62">
        <v>291</v>
      </c>
      <c r="B152" s="63" t="s">
        <v>163</v>
      </c>
      <c r="C152" s="85">
        <v>2.0733418363107822E-3</v>
      </c>
      <c r="D152" s="16">
        <v>1407551</v>
      </c>
      <c r="E152" s="86">
        <v>0</v>
      </c>
      <c r="F152" s="86">
        <v>0</v>
      </c>
      <c r="G152" s="86">
        <v>0</v>
      </c>
      <c r="H152" s="86">
        <v>147864</v>
      </c>
      <c r="I152" s="86">
        <v>147864</v>
      </c>
      <c r="J152" s="86"/>
      <c r="K152" s="86">
        <v>714210</v>
      </c>
      <c r="L152" s="86">
        <v>0</v>
      </c>
      <c r="M152" s="86">
        <v>975172</v>
      </c>
      <c r="N152" s="86">
        <v>175311</v>
      </c>
      <c r="O152" s="86">
        <v>1864693</v>
      </c>
      <c r="P152" s="86"/>
      <c r="Q152" s="86">
        <v>-156697</v>
      </c>
      <c r="R152" s="86"/>
      <c r="S152" s="86">
        <v>-19267</v>
      </c>
      <c r="T152" s="86"/>
      <c r="U152" s="86">
        <v>-175964</v>
      </c>
    </row>
    <row r="153" spans="1:21" ht="15" x14ac:dyDescent="0.25">
      <c r="A153" s="62">
        <v>292</v>
      </c>
      <c r="B153" s="63" t="s">
        <v>164</v>
      </c>
      <c r="C153" s="85">
        <v>1.5811537838077475E-3</v>
      </c>
      <c r="D153" s="16">
        <v>1073416</v>
      </c>
      <c r="E153" s="86">
        <v>0</v>
      </c>
      <c r="F153" s="86">
        <v>0</v>
      </c>
      <c r="G153" s="86">
        <v>0</v>
      </c>
      <c r="H153" s="86">
        <v>29378</v>
      </c>
      <c r="I153" s="86">
        <v>29378</v>
      </c>
      <c r="J153" s="86"/>
      <c r="K153" s="86">
        <v>544664</v>
      </c>
      <c r="L153" s="86">
        <v>0</v>
      </c>
      <c r="M153" s="86">
        <v>743677</v>
      </c>
      <c r="N153" s="86">
        <v>62945</v>
      </c>
      <c r="O153" s="86">
        <v>1351286</v>
      </c>
      <c r="P153" s="86"/>
      <c r="Q153" s="86">
        <v>-119498</v>
      </c>
      <c r="R153" s="86"/>
      <c r="S153" s="86">
        <v>-11910</v>
      </c>
      <c r="T153" s="86"/>
      <c r="U153" s="86">
        <v>-131408</v>
      </c>
    </row>
    <row r="154" spans="1:21" ht="15" x14ac:dyDescent="0.25">
      <c r="A154" s="62">
        <v>293</v>
      </c>
      <c r="B154" s="63" t="s">
        <v>165</v>
      </c>
      <c r="C154" s="85">
        <v>3.6336423225013558E-3</v>
      </c>
      <c r="D154" s="16">
        <v>2466809</v>
      </c>
      <c r="E154" s="86">
        <v>0</v>
      </c>
      <c r="F154" s="86">
        <v>0</v>
      </c>
      <c r="G154" s="86">
        <v>0</v>
      </c>
      <c r="H154" s="86">
        <v>99827</v>
      </c>
      <c r="I154" s="86">
        <v>99827</v>
      </c>
      <c r="J154" s="86"/>
      <c r="K154" s="86">
        <v>1251690</v>
      </c>
      <c r="L154" s="86">
        <v>0</v>
      </c>
      <c r="M154" s="86">
        <v>1709042</v>
      </c>
      <c r="N154" s="86">
        <v>598574</v>
      </c>
      <c r="O154" s="86">
        <v>3559306</v>
      </c>
      <c r="P154" s="86"/>
      <c r="Q154" s="86">
        <v>-274620</v>
      </c>
      <c r="R154" s="86"/>
      <c r="S154" s="86">
        <v>-94251</v>
      </c>
      <c r="T154" s="86"/>
      <c r="U154" s="86">
        <v>-368871</v>
      </c>
    </row>
    <row r="155" spans="1:21" ht="15" x14ac:dyDescent="0.25">
      <c r="A155" s="62">
        <v>294</v>
      </c>
      <c r="B155" s="63" t="s">
        <v>166</v>
      </c>
      <c r="C155" s="85">
        <v>1.4597509246972488E-3</v>
      </c>
      <c r="D155" s="16">
        <v>990995</v>
      </c>
      <c r="E155" s="86">
        <v>0</v>
      </c>
      <c r="F155" s="86">
        <v>0</v>
      </c>
      <c r="G155" s="86">
        <v>0</v>
      </c>
      <c r="H155" s="86">
        <v>79494</v>
      </c>
      <c r="I155" s="86">
        <v>79494</v>
      </c>
      <c r="J155" s="86"/>
      <c r="K155" s="86">
        <v>502844</v>
      </c>
      <c r="L155" s="86">
        <v>0</v>
      </c>
      <c r="M155" s="86">
        <v>686577</v>
      </c>
      <c r="N155" s="86">
        <v>123042</v>
      </c>
      <c r="O155" s="86">
        <v>1312463</v>
      </c>
      <c r="P155" s="86"/>
      <c r="Q155" s="86">
        <v>-110324</v>
      </c>
      <c r="R155" s="86"/>
      <c r="S155" s="86">
        <v>-5718</v>
      </c>
      <c r="T155" s="86"/>
      <c r="U155" s="86">
        <v>-116042</v>
      </c>
    </row>
    <row r="156" spans="1:21" ht="15" x14ac:dyDescent="0.25">
      <c r="A156" s="62">
        <v>295</v>
      </c>
      <c r="B156" s="63" t="s">
        <v>167</v>
      </c>
      <c r="C156" s="85">
        <v>8.5349148335838124E-3</v>
      </c>
      <c r="D156" s="16">
        <v>5794186</v>
      </c>
      <c r="E156" s="86">
        <v>0</v>
      </c>
      <c r="F156" s="86">
        <v>0</v>
      </c>
      <c r="G156" s="86">
        <v>0</v>
      </c>
      <c r="H156" s="86">
        <v>0</v>
      </c>
      <c r="I156" s="86">
        <v>0</v>
      </c>
      <c r="J156" s="86"/>
      <c r="K156" s="86">
        <v>2940045</v>
      </c>
      <c r="L156" s="86">
        <v>0</v>
      </c>
      <c r="M156" s="86">
        <v>4014299</v>
      </c>
      <c r="N156" s="86">
        <v>2207058</v>
      </c>
      <c r="O156" s="86">
        <v>9161402</v>
      </c>
      <c r="P156" s="86"/>
      <c r="Q156" s="86">
        <v>-645044</v>
      </c>
      <c r="R156" s="86"/>
      <c r="S156" s="86">
        <v>-458306</v>
      </c>
      <c r="T156" s="86"/>
      <c r="U156" s="86">
        <v>-1103350</v>
      </c>
    </row>
    <row r="157" spans="1:21" ht="15" x14ac:dyDescent="0.25">
      <c r="A157" s="62">
        <v>296</v>
      </c>
      <c r="B157" s="63" t="s">
        <v>168</v>
      </c>
      <c r="C157" s="85">
        <v>1.3688243522087175E-3</v>
      </c>
      <c r="D157" s="16">
        <v>929270</v>
      </c>
      <c r="E157" s="86">
        <v>0</v>
      </c>
      <c r="F157" s="86">
        <v>0</v>
      </c>
      <c r="G157" s="86">
        <v>0</v>
      </c>
      <c r="H157" s="86">
        <v>59458</v>
      </c>
      <c r="I157" s="86">
        <v>59458</v>
      </c>
      <c r="J157" s="86"/>
      <c r="K157" s="86">
        <v>471523</v>
      </c>
      <c r="L157" s="86">
        <v>0</v>
      </c>
      <c r="M157" s="86">
        <v>643811</v>
      </c>
      <c r="N157" s="86">
        <v>39269</v>
      </c>
      <c r="O157" s="86">
        <v>1154603</v>
      </c>
      <c r="P157" s="86"/>
      <c r="Q157" s="86">
        <v>-103451</v>
      </c>
      <c r="R157" s="86"/>
      <c r="S157" s="86">
        <v>8757</v>
      </c>
      <c r="T157" s="86"/>
      <c r="U157" s="86">
        <v>-94694</v>
      </c>
    </row>
    <row r="158" spans="1:21" ht="15" x14ac:dyDescent="0.25">
      <c r="A158" s="62">
        <v>297</v>
      </c>
      <c r="B158" s="63" t="s">
        <v>169</v>
      </c>
      <c r="C158" s="85">
        <v>2.3615091275821275E-3</v>
      </c>
      <c r="D158" s="16">
        <v>1603184</v>
      </c>
      <c r="E158" s="86">
        <v>0</v>
      </c>
      <c r="F158" s="86">
        <v>0</v>
      </c>
      <c r="G158" s="86">
        <v>0</v>
      </c>
      <c r="H158" s="86">
        <v>111824</v>
      </c>
      <c r="I158" s="86">
        <v>111824</v>
      </c>
      <c r="J158" s="86"/>
      <c r="K158" s="86">
        <v>813475</v>
      </c>
      <c r="L158" s="86">
        <v>0</v>
      </c>
      <c r="M158" s="86">
        <v>1110709</v>
      </c>
      <c r="N158" s="86">
        <v>93671</v>
      </c>
      <c r="O158" s="86">
        <v>2017855</v>
      </c>
      <c r="P158" s="86"/>
      <c r="Q158" s="86">
        <v>-178475</v>
      </c>
      <c r="R158" s="86"/>
      <c r="S158" s="86">
        <v>6105</v>
      </c>
      <c r="T158" s="86"/>
      <c r="U158" s="86">
        <v>-172370</v>
      </c>
    </row>
    <row r="159" spans="1:21" ht="15" x14ac:dyDescent="0.25">
      <c r="A159" s="62">
        <v>298</v>
      </c>
      <c r="B159" s="63" t="s">
        <v>170</v>
      </c>
      <c r="C159" s="85">
        <v>2.5023772968569987E-3</v>
      </c>
      <c r="D159" s="16">
        <v>1698814</v>
      </c>
      <c r="E159" s="86">
        <v>0</v>
      </c>
      <c r="F159" s="86">
        <v>0</v>
      </c>
      <c r="G159" s="86">
        <v>0</v>
      </c>
      <c r="H159" s="86">
        <v>73278</v>
      </c>
      <c r="I159" s="86">
        <v>73278</v>
      </c>
      <c r="J159" s="86"/>
      <c r="K159" s="86">
        <v>862001</v>
      </c>
      <c r="L159" s="86">
        <v>0</v>
      </c>
      <c r="M159" s="86">
        <v>1176964</v>
      </c>
      <c r="N159" s="86">
        <v>224126</v>
      </c>
      <c r="O159" s="86">
        <v>2263091</v>
      </c>
      <c r="P159" s="86"/>
      <c r="Q159" s="86">
        <v>-189123</v>
      </c>
      <c r="R159" s="86"/>
      <c r="S159" s="86">
        <v>-37105</v>
      </c>
      <c r="T159" s="86"/>
      <c r="U159" s="86">
        <v>-226228</v>
      </c>
    </row>
    <row r="160" spans="1:21" ht="15" x14ac:dyDescent="0.25">
      <c r="A160" s="62">
        <v>299</v>
      </c>
      <c r="B160" s="63" t="s">
        <v>171</v>
      </c>
      <c r="C160" s="85">
        <v>1.4971278027386607E-3</v>
      </c>
      <c r="D160" s="16">
        <v>1016371</v>
      </c>
      <c r="E160" s="86">
        <v>0</v>
      </c>
      <c r="F160" s="86">
        <v>0</v>
      </c>
      <c r="G160" s="86">
        <v>0</v>
      </c>
      <c r="H160" s="86">
        <v>84701</v>
      </c>
      <c r="I160" s="86">
        <v>84701</v>
      </c>
      <c r="J160" s="86"/>
      <c r="K160" s="86">
        <v>515720</v>
      </c>
      <c r="L160" s="86">
        <v>0</v>
      </c>
      <c r="M160" s="86">
        <v>704157</v>
      </c>
      <c r="N160" s="86">
        <v>18600</v>
      </c>
      <c r="O160" s="86">
        <v>1238477</v>
      </c>
      <c r="P160" s="86"/>
      <c r="Q160" s="86">
        <v>-113148</v>
      </c>
      <c r="R160" s="86"/>
      <c r="S160" s="86">
        <v>12966</v>
      </c>
      <c r="T160" s="86"/>
      <c r="U160" s="86">
        <v>-100182</v>
      </c>
    </row>
    <row r="161" spans="1:21" ht="15" x14ac:dyDescent="0.25">
      <c r="A161" s="62">
        <v>301</v>
      </c>
      <c r="B161" s="63" t="s">
        <v>172</v>
      </c>
      <c r="C161" s="85">
        <v>4.9497583116200504E-3</v>
      </c>
      <c r="D161" s="16">
        <v>3360295</v>
      </c>
      <c r="E161" s="86">
        <v>0</v>
      </c>
      <c r="F161" s="86">
        <v>0</v>
      </c>
      <c r="G161" s="86">
        <v>0</v>
      </c>
      <c r="H161" s="86">
        <v>9807</v>
      </c>
      <c r="I161" s="86">
        <v>9807</v>
      </c>
      <c r="J161" s="86"/>
      <c r="K161" s="86">
        <v>1705056</v>
      </c>
      <c r="L161" s="86">
        <v>0</v>
      </c>
      <c r="M161" s="86">
        <v>2328062</v>
      </c>
      <c r="N161" s="86">
        <v>61842</v>
      </c>
      <c r="O161" s="86">
        <v>4094960</v>
      </c>
      <c r="P161" s="86"/>
      <c r="Q161" s="86">
        <v>-374088</v>
      </c>
      <c r="R161" s="86"/>
      <c r="S161" s="86">
        <v>-13196</v>
      </c>
      <c r="T161" s="86"/>
      <c r="U161" s="86">
        <v>-387284</v>
      </c>
    </row>
    <row r="162" spans="1:21" ht="15" x14ac:dyDescent="0.25">
      <c r="A162" s="62">
        <v>305</v>
      </c>
      <c r="B162" s="63" t="s">
        <v>173</v>
      </c>
      <c r="C162" s="85">
        <v>0</v>
      </c>
      <c r="D162" s="16">
        <v>0</v>
      </c>
      <c r="E162" s="86">
        <v>0</v>
      </c>
      <c r="F162" s="86">
        <v>0</v>
      </c>
      <c r="G162" s="86">
        <v>0</v>
      </c>
      <c r="H162" s="86">
        <v>0</v>
      </c>
      <c r="I162" s="86">
        <v>0</v>
      </c>
      <c r="J162" s="86"/>
      <c r="K162" s="86">
        <v>0</v>
      </c>
      <c r="L162" s="86">
        <v>0</v>
      </c>
      <c r="M162" s="86">
        <v>0</v>
      </c>
      <c r="N162" s="86">
        <v>0</v>
      </c>
      <c r="O162" s="86">
        <v>0</v>
      </c>
      <c r="P162" s="86"/>
      <c r="Q162" s="86">
        <v>0</v>
      </c>
      <c r="R162" s="86"/>
      <c r="S162" s="86">
        <v>0</v>
      </c>
      <c r="T162" s="86"/>
      <c r="U162" s="86">
        <v>0</v>
      </c>
    </row>
    <row r="163" spans="1:21" ht="15" x14ac:dyDescent="0.25">
      <c r="A163" s="62">
        <v>310</v>
      </c>
      <c r="B163" s="63" t="s">
        <v>174</v>
      </c>
      <c r="C163" s="85">
        <v>1.2268988680044811E-3</v>
      </c>
      <c r="D163" s="16">
        <v>832916</v>
      </c>
      <c r="E163" s="86">
        <v>0</v>
      </c>
      <c r="F163" s="86">
        <v>0</v>
      </c>
      <c r="G163" s="86">
        <v>0</v>
      </c>
      <c r="H163" s="86">
        <v>181129</v>
      </c>
      <c r="I163" s="86">
        <v>181129</v>
      </c>
      <c r="J163" s="86"/>
      <c r="K163" s="86">
        <v>422633</v>
      </c>
      <c r="L163" s="86">
        <v>0</v>
      </c>
      <c r="M163" s="86">
        <v>577058</v>
      </c>
      <c r="N163" s="86">
        <v>94730</v>
      </c>
      <c r="O163" s="86">
        <v>1094421</v>
      </c>
      <c r="P163" s="86"/>
      <c r="Q163" s="86">
        <v>-92726</v>
      </c>
      <c r="R163" s="86"/>
      <c r="S163" s="86">
        <v>28394</v>
      </c>
      <c r="T163" s="86"/>
      <c r="U163" s="86">
        <v>-64332</v>
      </c>
    </row>
    <row r="164" spans="1:21" ht="15" x14ac:dyDescent="0.25">
      <c r="A164" s="62">
        <v>311</v>
      </c>
      <c r="B164" s="63" t="s">
        <v>175</v>
      </c>
      <c r="C164" s="85">
        <v>0</v>
      </c>
      <c r="D164" s="16">
        <v>0</v>
      </c>
      <c r="E164" s="86">
        <v>0</v>
      </c>
      <c r="F164" s="86">
        <v>0</v>
      </c>
      <c r="G164" s="86">
        <v>0</v>
      </c>
      <c r="H164" s="86">
        <v>0</v>
      </c>
      <c r="I164" s="86">
        <v>0</v>
      </c>
      <c r="J164" s="86"/>
      <c r="K164" s="86">
        <v>0</v>
      </c>
      <c r="L164" s="86">
        <v>0</v>
      </c>
      <c r="M164" s="86">
        <v>0</v>
      </c>
      <c r="N164" s="86">
        <v>0</v>
      </c>
      <c r="O164" s="86">
        <v>0</v>
      </c>
      <c r="P164" s="86"/>
      <c r="Q164" s="86">
        <v>0</v>
      </c>
      <c r="R164" s="86"/>
      <c r="S164" s="86">
        <v>0</v>
      </c>
      <c r="T164" s="86"/>
      <c r="U164" s="86">
        <v>0</v>
      </c>
    </row>
    <row r="165" spans="1:21" ht="15" x14ac:dyDescent="0.25">
      <c r="A165" s="62">
        <v>319</v>
      </c>
      <c r="B165" s="63" t="s">
        <v>176</v>
      </c>
      <c r="C165" s="85">
        <v>0</v>
      </c>
      <c r="D165" s="16">
        <v>0</v>
      </c>
      <c r="E165" s="86">
        <v>0</v>
      </c>
      <c r="F165" s="86">
        <v>0</v>
      </c>
      <c r="G165" s="86">
        <v>0</v>
      </c>
      <c r="H165" s="86">
        <v>0</v>
      </c>
      <c r="I165" s="86">
        <v>0</v>
      </c>
      <c r="J165" s="86"/>
      <c r="K165" s="86">
        <v>0</v>
      </c>
      <c r="L165" s="86">
        <v>0</v>
      </c>
      <c r="M165" s="86">
        <v>0</v>
      </c>
      <c r="N165" s="86">
        <v>0</v>
      </c>
      <c r="O165" s="86">
        <v>0</v>
      </c>
      <c r="P165" s="86"/>
      <c r="Q165" s="86">
        <v>0</v>
      </c>
      <c r="R165" s="86"/>
      <c r="S165" s="86">
        <v>0</v>
      </c>
      <c r="T165" s="86"/>
      <c r="U165" s="86">
        <v>0</v>
      </c>
    </row>
    <row r="166" spans="1:21" ht="15" x14ac:dyDescent="0.25">
      <c r="A166" s="62">
        <v>320</v>
      </c>
      <c r="B166" s="63" t="s">
        <v>177</v>
      </c>
      <c r="C166" s="85">
        <v>8.3950219389666695E-4</v>
      </c>
      <c r="D166" s="16">
        <v>569920</v>
      </c>
      <c r="E166" s="86">
        <v>0</v>
      </c>
      <c r="F166" s="86">
        <v>0</v>
      </c>
      <c r="G166" s="86">
        <v>0</v>
      </c>
      <c r="H166" s="86">
        <v>131209</v>
      </c>
      <c r="I166" s="86">
        <v>131209</v>
      </c>
      <c r="J166" s="86"/>
      <c r="K166" s="86">
        <v>289186</v>
      </c>
      <c r="L166" s="86">
        <v>0</v>
      </c>
      <c r="M166" s="86">
        <v>394850</v>
      </c>
      <c r="N166" s="86">
        <v>2715</v>
      </c>
      <c r="O166" s="86">
        <v>686751</v>
      </c>
      <c r="P166" s="86"/>
      <c r="Q166" s="86">
        <v>-63447</v>
      </c>
      <c r="R166" s="86"/>
      <c r="S166" s="86">
        <v>26962</v>
      </c>
      <c r="T166" s="86"/>
      <c r="U166" s="86">
        <v>-36485</v>
      </c>
    </row>
    <row r="167" spans="1:21" ht="15" x14ac:dyDescent="0.25">
      <c r="A167" s="62">
        <v>325</v>
      </c>
      <c r="B167" s="63" t="s">
        <v>178</v>
      </c>
      <c r="C167" s="85">
        <v>0</v>
      </c>
      <c r="D167" s="16">
        <v>0</v>
      </c>
      <c r="E167" s="86">
        <v>0</v>
      </c>
      <c r="F167" s="86">
        <v>0</v>
      </c>
      <c r="G167" s="86">
        <v>0</v>
      </c>
      <c r="H167" s="86">
        <v>0</v>
      </c>
      <c r="I167" s="86">
        <v>0</v>
      </c>
      <c r="J167" s="86"/>
      <c r="K167" s="86">
        <v>0</v>
      </c>
      <c r="L167" s="86">
        <v>0</v>
      </c>
      <c r="M167" s="86">
        <v>0</v>
      </c>
      <c r="N167" s="86">
        <v>0</v>
      </c>
      <c r="O167" s="86">
        <v>0</v>
      </c>
      <c r="P167" s="86"/>
      <c r="Q167" s="86">
        <v>0</v>
      </c>
      <c r="R167" s="86"/>
      <c r="S167" s="86">
        <v>0</v>
      </c>
      <c r="T167" s="86"/>
      <c r="U167" s="86">
        <v>0</v>
      </c>
    </row>
    <row r="168" spans="1:21" ht="15" x14ac:dyDescent="0.25">
      <c r="A168" s="62">
        <v>326</v>
      </c>
      <c r="B168" s="63" t="s">
        <v>179</v>
      </c>
      <c r="C168" s="85">
        <v>0</v>
      </c>
      <c r="D168" s="16">
        <v>0</v>
      </c>
      <c r="E168" s="86">
        <v>0</v>
      </c>
      <c r="F168" s="86">
        <v>0</v>
      </c>
      <c r="G168" s="86">
        <v>0</v>
      </c>
      <c r="H168" s="86">
        <v>0</v>
      </c>
      <c r="I168" s="86">
        <v>0</v>
      </c>
      <c r="J168" s="86"/>
      <c r="K168" s="86">
        <v>0</v>
      </c>
      <c r="L168" s="86">
        <v>0</v>
      </c>
      <c r="M168" s="86">
        <v>0</v>
      </c>
      <c r="N168" s="86">
        <v>0</v>
      </c>
      <c r="O168" s="86">
        <v>0</v>
      </c>
      <c r="P168" s="86"/>
      <c r="Q168" s="86">
        <v>0</v>
      </c>
      <c r="R168" s="86"/>
      <c r="S168" s="86">
        <v>0</v>
      </c>
      <c r="T168" s="86"/>
      <c r="U168" s="86">
        <v>0</v>
      </c>
    </row>
    <row r="169" spans="1:21" ht="15" x14ac:dyDescent="0.25">
      <c r="A169" s="62">
        <v>330</v>
      </c>
      <c r="B169" s="63" t="s">
        <v>180</v>
      </c>
      <c r="C169" s="85">
        <v>6.9298915164577803E-6</v>
      </c>
      <c r="D169" s="16">
        <v>4704</v>
      </c>
      <c r="E169" s="86">
        <v>0</v>
      </c>
      <c r="F169" s="86">
        <v>0</v>
      </c>
      <c r="G169" s="86">
        <v>0</v>
      </c>
      <c r="H169" s="86">
        <v>5254</v>
      </c>
      <c r="I169" s="86">
        <v>5254</v>
      </c>
      <c r="J169" s="86"/>
      <c r="K169" s="86">
        <v>2387</v>
      </c>
      <c r="L169" s="86">
        <v>0</v>
      </c>
      <c r="M169" s="86">
        <v>3259</v>
      </c>
      <c r="N169" s="86">
        <v>10175</v>
      </c>
      <c r="O169" s="86">
        <v>15821</v>
      </c>
      <c r="P169" s="86"/>
      <c r="Q169" s="86">
        <v>-524</v>
      </c>
      <c r="R169" s="86"/>
      <c r="S169" s="86">
        <v>-1421</v>
      </c>
      <c r="T169" s="86"/>
      <c r="U169" s="86">
        <v>-1945</v>
      </c>
    </row>
    <row r="170" spans="1:21" ht="15" x14ac:dyDescent="0.25">
      <c r="A170" s="62">
        <v>350</v>
      </c>
      <c r="B170" s="63" t="s">
        <v>181</v>
      </c>
      <c r="C170" s="85">
        <v>3.523813838856736E-4</v>
      </c>
      <c r="D170" s="16">
        <v>239225</v>
      </c>
      <c r="E170" s="86">
        <v>0</v>
      </c>
      <c r="F170" s="86">
        <v>0</v>
      </c>
      <c r="G170" s="86">
        <v>0</v>
      </c>
      <c r="H170" s="86">
        <v>73196</v>
      </c>
      <c r="I170" s="86">
        <v>73196</v>
      </c>
      <c r="J170" s="86"/>
      <c r="K170" s="86">
        <v>121386</v>
      </c>
      <c r="L170" s="86">
        <v>0</v>
      </c>
      <c r="M170" s="86">
        <v>165739</v>
      </c>
      <c r="N170" s="86">
        <v>0</v>
      </c>
      <c r="O170" s="86">
        <v>287125</v>
      </c>
      <c r="P170" s="86"/>
      <c r="Q170" s="86">
        <v>-26632</v>
      </c>
      <c r="R170" s="86"/>
      <c r="S170" s="86">
        <v>16410</v>
      </c>
      <c r="T170" s="86"/>
      <c r="U170" s="86">
        <v>-10222</v>
      </c>
    </row>
    <row r="171" spans="1:21" ht="15" x14ac:dyDescent="0.25">
      <c r="A171" s="62">
        <v>360</v>
      </c>
      <c r="B171" s="63" t="s">
        <v>182</v>
      </c>
      <c r="C171" s="85">
        <v>2.6411023733217547E-4</v>
      </c>
      <c r="D171" s="16">
        <v>179301</v>
      </c>
      <c r="E171" s="86">
        <v>0</v>
      </c>
      <c r="F171" s="86">
        <v>0</v>
      </c>
      <c r="G171" s="86">
        <v>0</v>
      </c>
      <c r="H171" s="86">
        <v>87042</v>
      </c>
      <c r="I171" s="86">
        <v>87042</v>
      </c>
      <c r="J171" s="86"/>
      <c r="K171" s="86">
        <v>90979</v>
      </c>
      <c r="L171" s="86">
        <v>0</v>
      </c>
      <c r="M171" s="86">
        <v>124221</v>
      </c>
      <c r="N171" s="86">
        <v>50642</v>
      </c>
      <c r="O171" s="86">
        <v>265842</v>
      </c>
      <c r="P171" s="86"/>
      <c r="Q171" s="86">
        <v>-19961</v>
      </c>
      <c r="R171" s="86"/>
      <c r="S171" s="86">
        <v>11102</v>
      </c>
      <c r="T171" s="86"/>
      <c r="U171" s="86">
        <v>-8859</v>
      </c>
    </row>
    <row r="172" spans="1:21" ht="15" x14ac:dyDescent="0.25">
      <c r="A172" s="62">
        <v>400</v>
      </c>
      <c r="B172" s="63" t="s">
        <v>183</v>
      </c>
      <c r="C172" s="85">
        <v>8.6318922946784017E-5</v>
      </c>
      <c r="D172" s="16">
        <v>58601</v>
      </c>
      <c r="E172" s="86">
        <v>0</v>
      </c>
      <c r="F172" s="86">
        <v>0</v>
      </c>
      <c r="G172" s="86">
        <v>0</v>
      </c>
      <c r="H172" s="86">
        <v>93501</v>
      </c>
      <c r="I172" s="86">
        <v>93501</v>
      </c>
      <c r="J172" s="86"/>
      <c r="K172" s="86">
        <v>29735</v>
      </c>
      <c r="L172" s="86">
        <v>0</v>
      </c>
      <c r="M172" s="86">
        <v>40599</v>
      </c>
      <c r="N172" s="86">
        <v>0</v>
      </c>
      <c r="O172" s="86">
        <v>70334</v>
      </c>
      <c r="P172" s="86"/>
      <c r="Q172" s="86">
        <v>-6523</v>
      </c>
      <c r="R172" s="86"/>
      <c r="S172" s="86">
        <v>21942</v>
      </c>
      <c r="T172" s="86"/>
      <c r="U172" s="86">
        <v>15419</v>
      </c>
    </row>
    <row r="173" spans="1:21" ht="15" x14ac:dyDescent="0.25">
      <c r="A173" s="62">
        <v>402</v>
      </c>
      <c r="B173" s="63" t="s">
        <v>184</v>
      </c>
      <c r="C173" s="85">
        <v>1.7280192643684248E-3</v>
      </c>
      <c r="D173" s="16">
        <v>1173120</v>
      </c>
      <c r="E173" s="86">
        <v>0</v>
      </c>
      <c r="F173" s="86">
        <v>0</v>
      </c>
      <c r="G173" s="86">
        <v>0</v>
      </c>
      <c r="H173" s="86">
        <v>39283</v>
      </c>
      <c r="I173" s="86">
        <v>39283</v>
      </c>
      <c r="J173" s="86"/>
      <c r="K173" s="86">
        <v>595255</v>
      </c>
      <c r="L173" s="86">
        <v>0</v>
      </c>
      <c r="M173" s="86">
        <v>812754</v>
      </c>
      <c r="N173" s="86">
        <v>73751</v>
      </c>
      <c r="O173" s="86">
        <v>1481760</v>
      </c>
      <c r="P173" s="86"/>
      <c r="Q173" s="86">
        <v>-130599</v>
      </c>
      <c r="R173" s="86"/>
      <c r="S173" s="86">
        <v>-11571</v>
      </c>
      <c r="T173" s="86"/>
      <c r="U173" s="86">
        <v>-142170</v>
      </c>
    </row>
    <row r="174" spans="1:21" ht="15" x14ac:dyDescent="0.25">
      <c r="A174" s="62">
        <v>403</v>
      </c>
      <c r="B174" s="63" t="s">
        <v>185</v>
      </c>
      <c r="C174" s="85">
        <v>5.325135248787383E-3</v>
      </c>
      <c r="D174" s="16">
        <v>3615129</v>
      </c>
      <c r="E174" s="86">
        <v>0</v>
      </c>
      <c r="F174" s="86">
        <v>0</v>
      </c>
      <c r="G174" s="86">
        <v>0</v>
      </c>
      <c r="H174" s="86">
        <v>192670</v>
      </c>
      <c r="I174" s="86">
        <v>192670</v>
      </c>
      <c r="J174" s="86"/>
      <c r="K174" s="86">
        <v>1834363</v>
      </c>
      <c r="L174" s="86">
        <v>0</v>
      </c>
      <c r="M174" s="86">
        <v>2504616</v>
      </c>
      <c r="N174" s="86">
        <v>49069</v>
      </c>
      <c r="O174" s="86">
        <v>4388048</v>
      </c>
      <c r="P174" s="86"/>
      <c r="Q174" s="86">
        <v>-402458</v>
      </c>
      <c r="R174" s="86"/>
      <c r="S174" s="86">
        <v>43320</v>
      </c>
      <c r="T174" s="86"/>
      <c r="U174" s="86">
        <v>-359138</v>
      </c>
    </row>
    <row r="175" spans="1:21" ht="15" x14ac:dyDescent="0.25">
      <c r="A175" s="62">
        <v>405</v>
      </c>
      <c r="B175" s="63" t="s">
        <v>186</v>
      </c>
      <c r="C175" s="85">
        <v>3.0575069806183557E-5</v>
      </c>
      <c r="D175" s="16">
        <v>20759</v>
      </c>
      <c r="E175" s="86">
        <v>0</v>
      </c>
      <c r="F175" s="86">
        <v>0</v>
      </c>
      <c r="G175" s="86">
        <v>0</v>
      </c>
      <c r="H175" s="86">
        <v>10391</v>
      </c>
      <c r="I175" s="86">
        <v>10391</v>
      </c>
      <c r="J175" s="86"/>
      <c r="K175" s="86">
        <v>10532</v>
      </c>
      <c r="L175" s="86">
        <v>0</v>
      </c>
      <c r="M175" s="86">
        <v>14381</v>
      </c>
      <c r="N175" s="86">
        <v>6107</v>
      </c>
      <c r="O175" s="86">
        <v>31020</v>
      </c>
      <c r="P175" s="86"/>
      <c r="Q175" s="86">
        <v>-2311</v>
      </c>
      <c r="R175" s="86"/>
      <c r="S175" s="86">
        <v>693</v>
      </c>
      <c r="T175" s="86"/>
      <c r="U175" s="86">
        <v>-1618</v>
      </c>
    </row>
    <row r="176" spans="1:21" ht="15" x14ac:dyDescent="0.25">
      <c r="A176" s="62">
        <v>407</v>
      </c>
      <c r="B176" s="63" t="s">
        <v>187</v>
      </c>
      <c r="C176" s="85">
        <v>1.8177780187045691E-5</v>
      </c>
      <c r="D176" s="16">
        <v>12340</v>
      </c>
      <c r="E176" s="86">
        <v>0</v>
      </c>
      <c r="F176" s="86">
        <v>0</v>
      </c>
      <c r="G176" s="86">
        <v>0</v>
      </c>
      <c r="H176" s="86">
        <v>0</v>
      </c>
      <c r="I176" s="86">
        <v>0</v>
      </c>
      <c r="J176" s="86"/>
      <c r="K176" s="86">
        <v>6262</v>
      </c>
      <c r="L176" s="86">
        <v>0</v>
      </c>
      <c r="M176" s="86">
        <v>8550</v>
      </c>
      <c r="N176" s="86">
        <v>39243</v>
      </c>
      <c r="O176" s="86">
        <v>54055</v>
      </c>
      <c r="P176" s="86"/>
      <c r="Q176" s="86">
        <v>-1375</v>
      </c>
      <c r="R176" s="86"/>
      <c r="S176" s="86">
        <v>-9038</v>
      </c>
      <c r="T176" s="86"/>
      <c r="U176" s="86">
        <v>-10413</v>
      </c>
    </row>
    <row r="177" spans="1:21" ht="15" x14ac:dyDescent="0.25">
      <c r="A177" s="62">
        <v>408</v>
      </c>
      <c r="B177" s="63" t="s">
        <v>188</v>
      </c>
      <c r="C177" s="85">
        <v>0</v>
      </c>
      <c r="D177" s="16">
        <v>0</v>
      </c>
      <c r="E177" s="86">
        <v>0</v>
      </c>
      <c r="F177" s="86">
        <v>0</v>
      </c>
      <c r="G177" s="86">
        <v>0</v>
      </c>
      <c r="H177" s="86">
        <v>0</v>
      </c>
      <c r="I177" s="86">
        <v>0</v>
      </c>
      <c r="J177" s="86"/>
      <c r="K177" s="86">
        <v>0</v>
      </c>
      <c r="L177" s="86">
        <v>0</v>
      </c>
      <c r="M177" s="86">
        <v>0</v>
      </c>
      <c r="N177" s="86">
        <v>0</v>
      </c>
      <c r="O177" s="86">
        <v>0</v>
      </c>
      <c r="P177" s="86"/>
      <c r="Q177" s="86">
        <v>0</v>
      </c>
      <c r="R177" s="86"/>
      <c r="S177" s="86">
        <v>0</v>
      </c>
      <c r="T177" s="86"/>
      <c r="U177" s="86">
        <v>0</v>
      </c>
    </row>
    <row r="178" spans="1:21" ht="15" x14ac:dyDescent="0.25">
      <c r="A178" s="62">
        <v>409</v>
      </c>
      <c r="B178" s="63" t="s">
        <v>189</v>
      </c>
      <c r="C178" s="85">
        <v>2.1322609828219943E-3</v>
      </c>
      <c r="D178" s="16">
        <v>1447552</v>
      </c>
      <c r="E178" s="86">
        <v>0</v>
      </c>
      <c r="F178" s="86">
        <v>0</v>
      </c>
      <c r="G178" s="86">
        <v>0</v>
      </c>
      <c r="H178" s="86">
        <v>0</v>
      </c>
      <c r="I178" s="86">
        <v>0</v>
      </c>
      <c r="J178" s="86"/>
      <c r="K178" s="86">
        <v>734506</v>
      </c>
      <c r="L178" s="86">
        <v>0</v>
      </c>
      <c r="M178" s="86">
        <v>1002884</v>
      </c>
      <c r="N178" s="86">
        <v>248258</v>
      </c>
      <c r="O178" s="86">
        <v>1985648</v>
      </c>
      <c r="P178" s="86"/>
      <c r="Q178" s="86">
        <v>-161150</v>
      </c>
      <c r="R178" s="86"/>
      <c r="S178" s="86">
        <v>-55002</v>
      </c>
      <c r="T178" s="86"/>
      <c r="U178" s="86">
        <v>-216152</v>
      </c>
    </row>
    <row r="179" spans="1:21" ht="15" x14ac:dyDescent="0.25">
      <c r="A179" s="62">
        <v>411</v>
      </c>
      <c r="B179" s="63" t="s">
        <v>190</v>
      </c>
      <c r="C179" s="85">
        <v>2.8816837956066287E-3</v>
      </c>
      <c r="D179" s="16">
        <v>1956319</v>
      </c>
      <c r="E179" s="86">
        <v>0</v>
      </c>
      <c r="F179" s="86">
        <v>0</v>
      </c>
      <c r="G179" s="86">
        <v>0</v>
      </c>
      <c r="H179" s="86">
        <v>60816</v>
      </c>
      <c r="I179" s="86">
        <v>60816</v>
      </c>
      <c r="J179" s="86"/>
      <c r="K179" s="86">
        <v>992661</v>
      </c>
      <c r="L179" s="86">
        <v>0</v>
      </c>
      <c r="M179" s="86">
        <v>1355367</v>
      </c>
      <c r="N179" s="86">
        <v>55829</v>
      </c>
      <c r="O179" s="86">
        <v>2403857</v>
      </c>
      <c r="P179" s="86"/>
      <c r="Q179" s="86">
        <v>-217790</v>
      </c>
      <c r="R179" s="86"/>
      <c r="S179" s="86">
        <v>-134</v>
      </c>
      <c r="T179" s="86"/>
      <c r="U179" s="86">
        <v>-217924</v>
      </c>
    </row>
    <row r="180" spans="1:21" ht="15" x14ac:dyDescent="0.25">
      <c r="A180" s="62">
        <v>413</v>
      </c>
      <c r="B180" s="63" t="s">
        <v>191</v>
      </c>
      <c r="C180" s="85">
        <v>9.0287830373641522E-5</v>
      </c>
      <c r="D180" s="16">
        <v>61295</v>
      </c>
      <c r="E180" s="86">
        <v>0</v>
      </c>
      <c r="F180" s="86">
        <v>0</v>
      </c>
      <c r="G180" s="86">
        <v>0</v>
      </c>
      <c r="H180" s="86">
        <v>10979</v>
      </c>
      <c r="I180" s="86">
        <v>10979</v>
      </c>
      <c r="J180" s="86"/>
      <c r="K180" s="86">
        <v>31102</v>
      </c>
      <c r="L180" s="86">
        <v>0</v>
      </c>
      <c r="M180" s="86">
        <v>42466</v>
      </c>
      <c r="N180" s="86">
        <v>14257</v>
      </c>
      <c r="O180" s="86">
        <v>87825</v>
      </c>
      <c r="P180" s="86"/>
      <c r="Q180" s="86">
        <v>-6825</v>
      </c>
      <c r="R180" s="86"/>
      <c r="S180" s="86">
        <v>142</v>
      </c>
      <c r="T180" s="86"/>
      <c r="U180" s="86">
        <v>-6683</v>
      </c>
    </row>
    <row r="181" spans="1:21" ht="15" x14ac:dyDescent="0.25">
      <c r="A181" s="62">
        <v>417</v>
      </c>
      <c r="B181" s="63" t="s">
        <v>192</v>
      </c>
      <c r="C181" s="85">
        <v>3.9982075238707847E-5</v>
      </c>
      <c r="D181" s="16">
        <v>27143</v>
      </c>
      <c r="E181" s="86">
        <v>0</v>
      </c>
      <c r="F181" s="86">
        <v>0</v>
      </c>
      <c r="G181" s="86">
        <v>0</v>
      </c>
      <c r="H181" s="86">
        <v>6602</v>
      </c>
      <c r="I181" s="86">
        <v>6602</v>
      </c>
      <c r="J181" s="86"/>
      <c r="K181" s="86">
        <v>13773</v>
      </c>
      <c r="L181" s="86">
        <v>0</v>
      </c>
      <c r="M181" s="86">
        <v>18805</v>
      </c>
      <c r="N181" s="86">
        <v>15456</v>
      </c>
      <c r="O181" s="86">
        <v>48034</v>
      </c>
      <c r="P181" s="86"/>
      <c r="Q181" s="86">
        <v>-3022</v>
      </c>
      <c r="R181" s="86"/>
      <c r="S181" s="86">
        <v>-1854</v>
      </c>
      <c r="T181" s="86"/>
      <c r="U181" s="86">
        <v>-4876</v>
      </c>
    </row>
    <row r="182" spans="1:21" ht="15" x14ac:dyDescent="0.25">
      <c r="A182" s="62">
        <v>423</v>
      </c>
      <c r="B182" s="63" t="s">
        <v>193</v>
      </c>
      <c r="C182" s="85">
        <v>4.2863697922683561E-4</v>
      </c>
      <c r="D182" s="16">
        <v>290993</v>
      </c>
      <c r="E182" s="86">
        <v>0</v>
      </c>
      <c r="F182" s="86">
        <v>0</v>
      </c>
      <c r="G182" s="86">
        <v>0</v>
      </c>
      <c r="H182" s="86">
        <v>74103</v>
      </c>
      <c r="I182" s="86">
        <v>74103</v>
      </c>
      <c r="J182" s="86"/>
      <c r="K182" s="86">
        <v>147654</v>
      </c>
      <c r="L182" s="86">
        <v>0</v>
      </c>
      <c r="M182" s="86">
        <v>201604</v>
      </c>
      <c r="N182" s="86">
        <v>8444</v>
      </c>
      <c r="O182" s="86">
        <v>357702</v>
      </c>
      <c r="P182" s="86"/>
      <c r="Q182" s="86">
        <v>-32395</v>
      </c>
      <c r="R182" s="86"/>
      <c r="S182" s="86">
        <v>14052</v>
      </c>
      <c r="T182" s="86"/>
      <c r="U182" s="86">
        <v>-18343</v>
      </c>
    </row>
    <row r="183" spans="1:21" ht="15" x14ac:dyDescent="0.25">
      <c r="A183" s="62">
        <v>425</v>
      </c>
      <c r="B183" s="63" t="s">
        <v>194</v>
      </c>
      <c r="C183" s="85">
        <v>1.4967854101764196E-3</v>
      </c>
      <c r="D183" s="16">
        <v>1016140</v>
      </c>
      <c r="E183" s="86">
        <v>0</v>
      </c>
      <c r="F183" s="86">
        <v>0</v>
      </c>
      <c r="G183" s="86">
        <v>0</v>
      </c>
      <c r="H183" s="86">
        <v>349714</v>
      </c>
      <c r="I183" s="86">
        <v>349714</v>
      </c>
      <c r="J183" s="86"/>
      <c r="K183" s="86">
        <v>515602</v>
      </c>
      <c r="L183" s="86">
        <v>0</v>
      </c>
      <c r="M183" s="86">
        <v>703996</v>
      </c>
      <c r="N183" s="86">
        <v>0</v>
      </c>
      <c r="O183" s="86">
        <v>1219598</v>
      </c>
      <c r="P183" s="86"/>
      <c r="Q183" s="86">
        <v>-113122</v>
      </c>
      <c r="R183" s="86"/>
      <c r="S183" s="86">
        <v>80641</v>
      </c>
      <c r="T183" s="86"/>
      <c r="U183" s="86">
        <v>-32481</v>
      </c>
    </row>
    <row r="184" spans="1:21" ht="15" x14ac:dyDescent="0.25">
      <c r="A184" s="62">
        <v>440</v>
      </c>
      <c r="B184" s="63" t="s">
        <v>195</v>
      </c>
      <c r="C184" s="85">
        <v>8.9103813453334426E-3</v>
      </c>
      <c r="D184" s="16">
        <v>6049084</v>
      </c>
      <c r="E184" s="86">
        <v>0</v>
      </c>
      <c r="F184" s="86">
        <v>0</v>
      </c>
      <c r="G184" s="86">
        <v>0</v>
      </c>
      <c r="H184" s="86">
        <v>0</v>
      </c>
      <c r="I184" s="86">
        <v>0</v>
      </c>
      <c r="J184" s="86"/>
      <c r="K184" s="86">
        <v>3069383</v>
      </c>
      <c r="L184" s="86">
        <v>0</v>
      </c>
      <c r="M184" s="86">
        <v>4190895</v>
      </c>
      <c r="N184" s="86">
        <v>278567</v>
      </c>
      <c r="O184" s="86">
        <v>7538845</v>
      </c>
      <c r="P184" s="86"/>
      <c r="Q184" s="86">
        <v>-673420</v>
      </c>
      <c r="R184" s="86"/>
      <c r="S184" s="86">
        <v>-68829</v>
      </c>
      <c r="T184" s="86"/>
      <c r="U184" s="86">
        <v>-742249</v>
      </c>
    </row>
    <row r="185" spans="1:21" ht="15" x14ac:dyDescent="0.25">
      <c r="A185" s="62">
        <v>450</v>
      </c>
      <c r="B185" s="63" t="s">
        <v>196</v>
      </c>
      <c r="C185" s="85">
        <v>0</v>
      </c>
      <c r="D185" s="16">
        <v>0</v>
      </c>
      <c r="E185" s="86">
        <v>0</v>
      </c>
      <c r="F185" s="86">
        <v>0</v>
      </c>
      <c r="G185" s="86">
        <v>0</v>
      </c>
      <c r="H185" s="86">
        <v>0</v>
      </c>
      <c r="I185" s="86">
        <v>0</v>
      </c>
      <c r="J185" s="86"/>
      <c r="K185" s="86">
        <v>0</v>
      </c>
      <c r="L185" s="86">
        <v>0</v>
      </c>
      <c r="M185" s="86">
        <v>0</v>
      </c>
      <c r="N185" s="86">
        <v>0</v>
      </c>
      <c r="O185" s="86">
        <v>0</v>
      </c>
      <c r="P185" s="86"/>
      <c r="Q185" s="86">
        <v>0</v>
      </c>
      <c r="R185" s="86"/>
      <c r="S185" s="86">
        <v>0</v>
      </c>
      <c r="T185" s="86"/>
      <c r="U185" s="86">
        <v>0</v>
      </c>
    </row>
    <row r="186" spans="1:21" ht="15" x14ac:dyDescent="0.25">
      <c r="A186" s="62">
        <v>451</v>
      </c>
      <c r="B186" s="63" t="s">
        <v>197</v>
      </c>
      <c r="C186" s="85">
        <v>0</v>
      </c>
      <c r="D186" s="16">
        <v>0</v>
      </c>
      <c r="E186" s="86">
        <v>0</v>
      </c>
      <c r="F186" s="86">
        <v>0</v>
      </c>
      <c r="G186" s="86">
        <v>0</v>
      </c>
      <c r="H186" s="86">
        <v>0</v>
      </c>
      <c r="I186" s="86">
        <v>0</v>
      </c>
      <c r="J186" s="86"/>
      <c r="K186" s="86">
        <v>0</v>
      </c>
      <c r="L186" s="86">
        <v>0</v>
      </c>
      <c r="M186" s="86">
        <v>0</v>
      </c>
      <c r="N186" s="86">
        <v>0</v>
      </c>
      <c r="O186" s="86">
        <v>0</v>
      </c>
      <c r="P186" s="86"/>
      <c r="Q186" s="86">
        <v>0</v>
      </c>
      <c r="R186" s="86"/>
      <c r="S186" s="86">
        <v>0</v>
      </c>
      <c r="T186" s="86"/>
      <c r="U186" s="86">
        <v>0</v>
      </c>
    </row>
    <row r="187" spans="1:21" ht="15" x14ac:dyDescent="0.25">
      <c r="A187" s="62">
        <v>452</v>
      </c>
      <c r="B187" s="63" t="s">
        <v>198</v>
      </c>
      <c r="C187" s="85">
        <v>0</v>
      </c>
      <c r="D187" s="16">
        <v>0</v>
      </c>
      <c r="E187" s="86">
        <v>0</v>
      </c>
      <c r="F187" s="86">
        <v>0</v>
      </c>
      <c r="G187" s="86">
        <v>0</v>
      </c>
      <c r="H187" s="86">
        <v>0</v>
      </c>
      <c r="I187" s="86">
        <v>0</v>
      </c>
      <c r="J187" s="86"/>
      <c r="K187" s="86">
        <v>0</v>
      </c>
      <c r="L187" s="86">
        <v>0</v>
      </c>
      <c r="M187" s="86">
        <v>0</v>
      </c>
      <c r="N187" s="86">
        <v>0</v>
      </c>
      <c r="O187" s="86">
        <v>0</v>
      </c>
      <c r="P187" s="86"/>
      <c r="Q187" s="86">
        <v>0</v>
      </c>
      <c r="R187" s="86"/>
      <c r="S187" s="86">
        <v>0</v>
      </c>
      <c r="T187" s="86"/>
      <c r="U187" s="86">
        <v>0</v>
      </c>
    </row>
    <row r="188" spans="1:21" ht="15" x14ac:dyDescent="0.25">
      <c r="A188" s="62">
        <v>453</v>
      </c>
      <c r="B188" s="63" t="s">
        <v>199</v>
      </c>
      <c r="C188" s="85">
        <v>0</v>
      </c>
      <c r="D188" s="16">
        <v>0</v>
      </c>
      <c r="E188" s="86">
        <v>0</v>
      </c>
      <c r="F188" s="86">
        <v>0</v>
      </c>
      <c r="G188" s="86">
        <v>0</v>
      </c>
      <c r="H188" s="86">
        <v>0</v>
      </c>
      <c r="I188" s="86">
        <v>0</v>
      </c>
      <c r="J188" s="86"/>
      <c r="K188" s="86">
        <v>0</v>
      </c>
      <c r="L188" s="86">
        <v>0</v>
      </c>
      <c r="M188" s="86">
        <v>0</v>
      </c>
      <c r="N188" s="86">
        <v>0</v>
      </c>
      <c r="O188" s="86">
        <v>0</v>
      </c>
      <c r="P188" s="86"/>
      <c r="Q188" s="86">
        <v>0</v>
      </c>
      <c r="R188" s="86"/>
      <c r="S188" s="86">
        <v>0</v>
      </c>
      <c r="T188" s="86"/>
      <c r="U188" s="86">
        <v>0</v>
      </c>
    </row>
    <row r="189" spans="1:21" ht="15" x14ac:dyDescent="0.25">
      <c r="A189" s="62">
        <v>454</v>
      </c>
      <c r="B189" s="63" t="s">
        <v>200</v>
      </c>
      <c r="C189" s="85">
        <v>4.2680195600817469E-5</v>
      </c>
      <c r="D189" s="16">
        <v>28973</v>
      </c>
      <c r="E189" s="86">
        <v>0</v>
      </c>
      <c r="F189" s="86">
        <v>0</v>
      </c>
      <c r="G189" s="86">
        <v>0</v>
      </c>
      <c r="H189" s="86">
        <v>21252</v>
      </c>
      <c r="I189" s="86">
        <v>21252</v>
      </c>
      <c r="J189" s="86"/>
      <c r="K189" s="86">
        <v>14702</v>
      </c>
      <c r="L189" s="86">
        <v>0</v>
      </c>
      <c r="M189" s="86">
        <v>20074</v>
      </c>
      <c r="N189" s="86">
        <v>0</v>
      </c>
      <c r="O189" s="86">
        <v>34776</v>
      </c>
      <c r="P189" s="86"/>
      <c r="Q189" s="86">
        <v>-3227</v>
      </c>
      <c r="R189" s="86"/>
      <c r="S189" s="86">
        <v>4727</v>
      </c>
      <c r="T189" s="86"/>
      <c r="U189" s="86">
        <v>1500</v>
      </c>
    </row>
    <row r="190" spans="1:21" ht="15" x14ac:dyDescent="0.25">
      <c r="A190" s="62">
        <v>501</v>
      </c>
      <c r="B190" s="63" t="s">
        <v>201</v>
      </c>
      <c r="C190" s="85">
        <v>8.9733507698266463E-2</v>
      </c>
      <c r="D190" s="16">
        <v>60918294</v>
      </c>
      <c r="E190" s="86">
        <v>0</v>
      </c>
      <c r="F190" s="86">
        <v>0</v>
      </c>
      <c r="G190" s="86">
        <v>0</v>
      </c>
      <c r="H190" s="86">
        <v>2990869</v>
      </c>
      <c r="I190" s="86">
        <v>2990869</v>
      </c>
      <c r="J190" s="86"/>
      <c r="K190" s="86">
        <v>30910739</v>
      </c>
      <c r="L190" s="86">
        <v>0</v>
      </c>
      <c r="M190" s="86">
        <v>42205121</v>
      </c>
      <c r="N190" s="86">
        <v>1116039</v>
      </c>
      <c r="O190" s="86">
        <v>74231899</v>
      </c>
      <c r="P190" s="86"/>
      <c r="Q190" s="86">
        <v>-6781783</v>
      </c>
      <c r="R190" s="86"/>
      <c r="S190" s="86">
        <v>625616</v>
      </c>
      <c r="T190" s="86"/>
      <c r="U190" s="86">
        <v>-6156167</v>
      </c>
    </row>
    <row r="191" spans="1:21" ht="15" x14ac:dyDescent="0.25">
      <c r="A191" s="62">
        <v>502</v>
      </c>
      <c r="B191" s="63" t="s">
        <v>202</v>
      </c>
      <c r="C191" s="85">
        <v>0</v>
      </c>
      <c r="D191" s="16">
        <v>0</v>
      </c>
      <c r="E191" s="86">
        <v>0</v>
      </c>
      <c r="F191" s="86">
        <v>0</v>
      </c>
      <c r="G191" s="86">
        <v>0</v>
      </c>
      <c r="H191" s="86">
        <v>0</v>
      </c>
      <c r="I191" s="86">
        <v>0</v>
      </c>
      <c r="J191" s="86"/>
      <c r="K191" s="86">
        <v>0</v>
      </c>
      <c r="L191" s="86">
        <v>0</v>
      </c>
      <c r="M191" s="86">
        <v>0</v>
      </c>
      <c r="N191" s="86">
        <v>0</v>
      </c>
      <c r="O191" s="86">
        <v>0</v>
      </c>
      <c r="P191" s="86"/>
      <c r="Q191" s="86">
        <v>0</v>
      </c>
      <c r="R191" s="86"/>
      <c r="S191" s="86">
        <v>0</v>
      </c>
      <c r="T191" s="86"/>
      <c r="U191" s="86">
        <v>0</v>
      </c>
    </row>
    <row r="192" spans="1:21" ht="15" x14ac:dyDescent="0.25">
      <c r="A192" s="62">
        <v>505</v>
      </c>
      <c r="B192" s="63" t="s">
        <v>203</v>
      </c>
      <c r="C192" s="85">
        <v>6.4286673140358458E-4</v>
      </c>
      <c r="D192" s="16">
        <v>436428</v>
      </c>
      <c r="E192" s="86">
        <v>0</v>
      </c>
      <c r="F192" s="86">
        <v>0</v>
      </c>
      <c r="G192" s="86">
        <v>0</v>
      </c>
      <c r="H192" s="86">
        <v>117644</v>
      </c>
      <c r="I192" s="86">
        <v>117644</v>
      </c>
      <c r="J192" s="86"/>
      <c r="K192" s="86">
        <v>221450</v>
      </c>
      <c r="L192" s="86">
        <v>0</v>
      </c>
      <c r="M192" s="86">
        <v>302365</v>
      </c>
      <c r="N192" s="86">
        <v>9625</v>
      </c>
      <c r="O192" s="86">
        <v>533440</v>
      </c>
      <c r="P192" s="86"/>
      <c r="Q192" s="86">
        <v>-48587</v>
      </c>
      <c r="R192" s="86"/>
      <c r="S192" s="86">
        <v>30228</v>
      </c>
      <c r="T192" s="86"/>
      <c r="U192" s="86">
        <v>-18359</v>
      </c>
    </row>
    <row r="193" spans="1:21" ht="15" x14ac:dyDescent="0.25">
      <c r="A193" s="62">
        <v>506</v>
      </c>
      <c r="B193" s="63" t="s">
        <v>204</v>
      </c>
      <c r="C193" s="85">
        <v>2.4090121191513324E-4</v>
      </c>
      <c r="D193" s="16">
        <v>163542</v>
      </c>
      <c r="E193" s="86">
        <v>0</v>
      </c>
      <c r="F193" s="86">
        <v>0</v>
      </c>
      <c r="G193" s="86">
        <v>0</v>
      </c>
      <c r="H193" s="86">
        <v>21549</v>
      </c>
      <c r="I193" s="86">
        <v>21549</v>
      </c>
      <c r="J193" s="86"/>
      <c r="K193" s="86">
        <v>82984</v>
      </c>
      <c r="L193" s="86">
        <v>0</v>
      </c>
      <c r="M193" s="86">
        <v>113305</v>
      </c>
      <c r="N193" s="86">
        <v>28955</v>
      </c>
      <c r="O193" s="86">
        <v>225244</v>
      </c>
      <c r="P193" s="86"/>
      <c r="Q193" s="86">
        <v>-18207</v>
      </c>
      <c r="R193" s="86"/>
      <c r="S193" s="86">
        <v>214</v>
      </c>
      <c r="T193" s="86"/>
      <c r="U193" s="86">
        <v>-17993</v>
      </c>
    </row>
    <row r="194" spans="1:21" ht="15" x14ac:dyDescent="0.25">
      <c r="A194" s="62">
        <v>507</v>
      </c>
      <c r="B194" s="63" t="s">
        <v>205</v>
      </c>
      <c r="C194" s="85">
        <v>0</v>
      </c>
      <c r="D194" s="16">
        <v>0</v>
      </c>
      <c r="E194" s="86">
        <v>0</v>
      </c>
      <c r="F194" s="86">
        <v>0</v>
      </c>
      <c r="G194" s="86">
        <v>0</v>
      </c>
      <c r="H194" s="86">
        <v>0</v>
      </c>
      <c r="I194" s="86">
        <v>0</v>
      </c>
      <c r="J194" s="86"/>
      <c r="K194" s="86">
        <v>0</v>
      </c>
      <c r="L194" s="86">
        <v>0</v>
      </c>
      <c r="M194" s="86">
        <v>0</v>
      </c>
      <c r="N194" s="86">
        <v>0</v>
      </c>
      <c r="O194" s="86">
        <v>0</v>
      </c>
      <c r="P194" s="86"/>
      <c r="Q194" s="86">
        <v>0</v>
      </c>
      <c r="R194" s="86"/>
      <c r="S194" s="86">
        <v>0</v>
      </c>
      <c r="T194" s="86"/>
      <c r="U194" s="86">
        <v>0</v>
      </c>
    </row>
    <row r="195" spans="1:21" ht="15" x14ac:dyDescent="0.25">
      <c r="A195" s="62">
        <v>601</v>
      </c>
      <c r="B195" s="63" t="s">
        <v>206</v>
      </c>
      <c r="C195" s="85">
        <v>3.3716770196996794E-2</v>
      </c>
      <c r="D195" s="16">
        <v>22889659</v>
      </c>
      <c r="E195" s="86">
        <v>0</v>
      </c>
      <c r="F195" s="86">
        <v>0</v>
      </c>
      <c r="G195" s="86">
        <v>0</v>
      </c>
      <c r="H195" s="86">
        <v>0</v>
      </c>
      <c r="I195" s="86">
        <v>0</v>
      </c>
      <c r="J195" s="86"/>
      <c r="K195" s="86">
        <v>11614505</v>
      </c>
      <c r="L195" s="86">
        <v>0</v>
      </c>
      <c r="M195" s="86">
        <v>15858294</v>
      </c>
      <c r="N195" s="86">
        <v>777826</v>
      </c>
      <c r="O195" s="86">
        <v>28250625</v>
      </c>
      <c r="P195" s="86"/>
      <c r="Q195" s="86">
        <v>-2548213</v>
      </c>
      <c r="R195" s="86"/>
      <c r="S195" s="86">
        <v>-206989</v>
      </c>
      <c r="T195" s="86"/>
      <c r="U195" s="86">
        <v>-2755202</v>
      </c>
    </row>
    <row r="196" spans="1:21" ht="15" x14ac:dyDescent="0.25">
      <c r="A196" s="62">
        <v>602</v>
      </c>
      <c r="B196" s="63" t="s">
        <v>207</v>
      </c>
      <c r="C196" s="85">
        <v>4.7944552402651736E-3</v>
      </c>
      <c r="D196" s="16">
        <v>3254862</v>
      </c>
      <c r="E196" s="86">
        <v>0</v>
      </c>
      <c r="F196" s="86">
        <v>0</v>
      </c>
      <c r="G196" s="86">
        <v>0</v>
      </c>
      <c r="H196" s="86">
        <v>594512</v>
      </c>
      <c r="I196" s="86">
        <v>594512</v>
      </c>
      <c r="J196" s="86"/>
      <c r="K196" s="86">
        <v>1651559</v>
      </c>
      <c r="L196" s="86">
        <v>0</v>
      </c>
      <c r="M196" s="86">
        <v>2255017</v>
      </c>
      <c r="N196" s="86">
        <v>0</v>
      </c>
      <c r="O196" s="86">
        <v>3906576</v>
      </c>
      <c r="P196" s="86"/>
      <c r="Q196" s="86">
        <v>-362351</v>
      </c>
      <c r="R196" s="86"/>
      <c r="S196" s="86">
        <v>138350</v>
      </c>
      <c r="T196" s="86"/>
      <c r="U196" s="86">
        <v>-224001</v>
      </c>
    </row>
    <row r="197" spans="1:21" ht="15" x14ac:dyDescent="0.25">
      <c r="A197" s="62">
        <v>606</v>
      </c>
      <c r="B197" s="63" t="s">
        <v>208</v>
      </c>
      <c r="C197" s="85">
        <v>1.0673523054564514E-4</v>
      </c>
      <c r="D197" s="16">
        <v>72462</v>
      </c>
      <c r="E197" s="86">
        <v>0</v>
      </c>
      <c r="F197" s="86">
        <v>0</v>
      </c>
      <c r="G197" s="86">
        <v>0</v>
      </c>
      <c r="H197" s="86">
        <v>23961</v>
      </c>
      <c r="I197" s="86">
        <v>23961</v>
      </c>
      <c r="J197" s="86"/>
      <c r="K197" s="86">
        <v>36767</v>
      </c>
      <c r="L197" s="86">
        <v>0</v>
      </c>
      <c r="M197" s="86">
        <v>50202</v>
      </c>
      <c r="N197" s="86">
        <v>13063</v>
      </c>
      <c r="O197" s="86">
        <v>100032</v>
      </c>
      <c r="P197" s="86"/>
      <c r="Q197" s="86">
        <v>-8066</v>
      </c>
      <c r="R197" s="86"/>
      <c r="S197" s="86">
        <v>1641</v>
      </c>
      <c r="T197" s="86"/>
      <c r="U197" s="86">
        <v>-6425</v>
      </c>
    </row>
    <row r="198" spans="1:21" ht="15" x14ac:dyDescent="0.25">
      <c r="A198" s="62">
        <v>701</v>
      </c>
      <c r="B198" s="63" t="s">
        <v>209</v>
      </c>
      <c r="C198" s="85">
        <v>3.8487175917633456E-3</v>
      </c>
      <c r="D198" s="16">
        <v>2612819</v>
      </c>
      <c r="E198" s="86">
        <v>0</v>
      </c>
      <c r="F198" s="86">
        <v>0</v>
      </c>
      <c r="G198" s="86">
        <v>0</v>
      </c>
      <c r="H198" s="86">
        <v>363138</v>
      </c>
      <c r="I198" s="86">
        <v>363138</v>
      </c>
      <c r="J198" s="86"/>
      <c r="K198" s="86">
        <v>1325778</v>
      </c>
      <c r="L198" s="86">
        <v>0</v>
      </c>
      <c r="M198" s="86">
        <v>1810200</v>
      </c>
      <c r="N198" s="86">
        <v>0</v>
      </c>
      <c r="O198" s="86">
        <v>3135978</v>
      </c>
      <c r="P198" s="86"/>
      <c r="Q198" s="86">
        <v>-290876</v>
      </c>
      <c r="R198" s="86"/>
      <c r="S198" s="86">
        <v>88374</v>
      </c>
      <c r="T198" s="86"/>
      <c r="U198" s="86">
        <v>-202502</v>
      </c>
    </row>
    <row r="199" spans="1:21" ht="15" x14ac:dyDescent="0.25">
      <c r="A199" s="62">
        <v>702</v>
      </c>
      <c r="B199" s="63" t="s">
        <v>210</v>
      </c>
      <c r="C199" s="85">
        <v>2.4888766492989029E-3</v>
      </c>
      <c r="D199" s="16">
        <v>1689650</v>
      </c>
      <c r="E199" s="86">
        <v>0</v>
      </c>
      <c r="F199" s="86">
        <v>0</v>
      </c>
      <c r="G199" s="86">
        <v>0</v>
      </c>
      <c r="H199" s="86">
        <v>174418</v>
      </c>
      <c r="I199" s="86">
        <v>174418</v>
      </c>
      <c r="J199" s="86"/>
      <c r="K199" s="86">
        <v>857350</v>
      </c>
      <c r="L199" s="86">
        <v>0</v>
      </c>
      <c r="M199" s="86">
        <v>1170614</v>
      </c>
      <c r="N199" s="86">
        <v>135394</v>
      </c>
      <c r="O199" s="86">
        <v>2163358</v>
      </c>
      <c r="P199" s="86"/>
      <c r="Q199" s="86">
        <v>-188102</v>
      </c>
      <c r="R199" s="86"/>
      <c r="S199" s="86">
        <v>22600</v>
      </c>
      <c r="T199" s="86"/>
      <c r="U199" s="86">
        <v>-165502</v>
      </c>
    </row>
    <row r="200" spans="1:21" ht="15" x14ac:dyDescent="0.25">
      <c r="A200" s="62">
        <v>703</v>
      </c>
      <c r="B200" s="63" t="s">
        <v>211</v>
      </c>
      <c r="C200" s="85">
        <v>7.5392021024704861E-3</v>
      </c>
      <c r="D200" s="16">
        <v>5118218</v>
      </c>
      <c r="E200" s="86">
        <v>0</v>
      </c>
      <c r="F200" s="86">
        <v>0</v>
      </c>
      <c r="G200" s="86">
        <v>0</v>
      </c>
      <c r="H200" s="86">
        <v>0</v>
      </c>
      <c r="I200" s="86">
        <v>0</v>
      </c>
      <c r="J200" s="86"/>
      <c r="K200" s="86">
        <v>2597049</v>
      </c>
      <c r="L200" s="86">
        <v>0</v>
      </c>
      <c r="M200" s="86">
        <v>3545977</v>
      </c>
      <c r="N200" s="86">
        <v>589363</v>
      </c>
      <c r="O200" s="86">
        <v>6732389</v>
      </c>
      <c r="P200" s="86"/>
      <c r="Q200" s="86">
        <v>-569790</v>
      </c>
      <c r="R200" s="86"/>
      <c r="S200" s="86">
        <v>-155015</v>
      </c>
      <c r="T200" s="86"/>
      <c r="U200" s="86">
        <v>-724805</v>
      </c>
    </row>
    <row r="201" spans="1:21" ht="15" x14ac:dyDescent="0.25">
      <c r="A201" s="62">
        <v>704</v>
      </c>
      <c r="B201" s="63" t="s">
        <v>212</v>
      </c>
      <c r="C201" s="85">
        <v>5.9940564636008151E-3</v>
      </c>
      <c r="D201" s="16">
        <v>4069249</v>
      </c>
      <c r="E201" s="86">
        <v>0</v>
      </c>
      <c r="F201" s="86">
        <v>0</v>
      </c>
      <c r="G201" s="86">
        <v>0</v>
      </c>
      <c r="H201" s="86">
        <v>0</v>
      </c>
      <c r="I201" s="86">
        <v>0</v>
      </c>
      <c r="J201" s="86"/>
      <c r="K201" s="86">
        <v>2064789</v>
      </c>
      <c r="L201" s="86">
        <v>0</v>
      </c>
      <c r="M201" s="86">
        <v>2819235</v>
      </c>
      <c r="N201" s="86">
        <v>1565639</v>
      </c>
      <c r="O201" s="86">
        <v>6449663</v>
      </c>
      <c r="P201" s="86"/>
      <c r="Q201" s="86">
        <v>-453014</v>
      </c>
      <c r="R201" s="86"/>
      <c r="S201" s="86">
        <v>-357664</v>
      </c>
      <c r="T201" s="86"/>
      <c r="U201" s="86">
        <v>-810678</v>
      </c>
    </row>
    <row r="202" spans="1:21" ht="15" x14ac:dyDescent="0.25">
      <c r="A202" s="62">
        <v>705</v>
      </c>
      <c r="B202" s="63" t="s">
        <v>213</v>
      </c>
      <c r="C202" s="85">
        <v>5.2265362366095145E-3</v>
      </c>
      <c r="D202" s="16">
        <v>3548193</v>
      </c>
      <c r="E202" s="86">
        <v>0</v>
      </c>
      <c r="F202" s="86">
        <v>0</v>
      </c>
      <c r="G202" s="86">
        <v>0</v>
      </c>
      <c r="H202" s="86">
        <v>111518</v>
      </c>
      <c r="I202" s="86">
        <v>111518</v>
      </c>
      <c r="J202" s="86"/>
      <c r="K202" s="86">
        <v>1800399</v>
      </c>
      <c r="L202" s="86">
        <v>0</v>
      </c>
      <c r="M202" s="86">
        <v>2458241</v>
      </c>
      <c r="N202" s="86">
        <v>150826</v>
      </c>
      <c r="O202" s="86">
        <v>4409466</v>
      </c>
      <c r="P202" s="86"/>
      <c r="Q202" s="86">
        <v>-395007</v>
      </c>
      <c r="R202" s="86"/>
      <c r="S202" s="86">
        <v>325</v>
      </c>
      <c r="T202" s="86"/>
      <c r="U202" s="86">
        <v>-394682</v>
      </c>
    </row>
    <row r="203" spans="1:21" ht="15" x14ac:dyDescent="0.25">
      <c r="A203" s="62">
        <v>706</v>
      </c>
      <c r="B203" s="63" t="s">
        <v>214</v>
      </c>
      <c r="C203" s="85">
        <v>6.9832143444394533E-3</v>
      </c>
      <c r="D203" s="16">
        <v>4740767</v>
      </c>
      <c r="E203" s="86">
        <v>0</v>
      </c>
      <c r="F203" s="86">
        <v>0</v>
      </c>
      <c r="G203" s="86">
        <v>0</v>
      </c>
      <c r="H203" s="86">
        <v>380100</v>
      </c>
      <c r="I203" s="86">
        <v>380100</v>
      </c>
      <c r="J203" s="86"/>
      <c r="K203" s="86">
        <v>2405526</v>
      </c>
      <c r="L203" s="86">
        <v>0</v>
      </c>
      <c r="M203" s="86">
        <v>3284474</v>
      </c>
      <c r="N203" s="86">
        <v>0</v>
      </c>
      <c r="O203" s="86">
        <v>5690000</v>
      </c>
      <c r="P203" s="86"/>
      <c r="Q203" s="86">
        <v>-527771</v>
      </c>
      <c r="R203" s="86"/>
      <c r="S203" s="86">
        <v>96753</v>
      </c>
      <c r="T203" s="86"/>
      <c r="U203" s="86">
        <v>-431018</v>
      </c>
    </row>
    <row r="204" spans="1:21" ht="15" x14ac:dyDescent="0.25">
      <c r="A204" s="62">
        <v>707</v>
      </c>
      <c r="B204" s="63" t="s">
        <v>215</v>
      </c>
      <c r="C204" s="85">
        <v>3.4875871989095033E-3</v>
      </c>
      <c r="D204" s="16">
        <v>2367657</v>
      </c>
      <c r="E204" s="86">
        <v>0</v>
      </c>
      <c r="F204" s="86">
        <v>0</v>
      </c>
      <c r="G204" s="86">
        <v>0</v>
      </c>
      <c r="H204" s="86">
        <v>0</v>
      </c>
      <c r="I204" s="86">
        <v>0</v>
      </c>
      <c r="J204" s="86"/>
      <c r="K204" s="86">
        <v>1201378</v>
      </c>
      <c r="L204" s="86">
        <v>0</v>
      </c>
      <c r="M204" s="86">
        <v>1640346</v>
      </c>
      <c r="N204" s="86">
        <v>5797138</v>
      </c>
      <c r="O204" s="86">
        <v>8638862</v>
      </c>
      <c r="P204" s="86"/>
      <c r="Q204" s="86">
        <v>-263580</v>
      </c>
      <c r="R204" s="86"/>
      <c r="S204" s="86">
        <v>-1372925</v>
      </c>
      <c r="T204" s="86"/>
      <c r="U204" s="86">
        <v>-1636505</v>
      </c>
    </row>
    <row r="205" spans="1:21" ht="15" x14ac:dyDescent="0.25">
      <c r="A205" s="62">
        <v>708</v>
      </c>
      <c r="B205" s="63" t="s">
        <v>216</v>
      </c>
      <c r="C205" s="85">
        <v>1.4350342000024655E-3</v>
      </c>
      <c r="D205" s="16">
        <v>974216</v>
      </c>
      <c r="E205" s="86">
        <v>0</v>
      </c>
      <c r="F205" s="86">
        <v>0</v>
      </c>
      <c r="G205" s="86">
        <v>0</v>
      </c>
      <c r="H205" s="86">
        <v>364667</v>
      </c>
      <c r="I205" s="86">
        <v>364667</v>
      </c>
      <c r="J205" s="86"/>
      <c r="K205" s="86">
        <v>494330</v>
      </c>
      <c r="L205" s="86">
        <v>0</v>
      </c>
      <c r="M205" s="86">
        <v>674952</v>
      </c>
      <c r="N205" s="86">
        <v>100334</v>
      </c>
      <c r="O205" s="86">
        <v>1269616</v>
      </c>
      <c r="P205" s="86"/>
      <c r="Q205" s="86">
        <v>-108457</v>
      </c>
      <c r="R205" s="86"/>
      <c r="S205" s="86">
        <v>47719</v>
      </c>
      <c r="T205" s="86"/>
      <c r="U205" s="86">
        <v>-60738</v>
      </c>
    </row>
    <row r="206" spans="1:21" ht="15" x14ac:dyDescent="0.25">
      <c r="A206" s="62">
        <v>709</v>
      </c>
      <c r="B206" s="63" t="s">
        <v>217</v>
      </c>
      <c r="C206" s="85">
        <v>0</v>
      </c>
      <c r="D206" s="16">
        <v>0</v>
      </c>
      <c r="E206" s="86">
        <v>0</v>
      </c>
      <c r="F206" s="86">
        <v>0</v>
      </c>
      <c r="G206" s="86">
        <v>0</v>
      </c>
      <c r="H206" s="86">
        <v>0</v>
      </c>
      <c r="I206" s="86">
        <v>0</v>
      </c>
      <c r="J206" s="86"/>
      <c r="K206" s="86">
        <v>0</v>
      </c>
      <c r="L206" s="86">
        <v>0</v>
      </c>
      <c r="M206" s="86">
        <v>0</v>
      </c>
      <c r="N206" s="86">
        <v>0</v>
      </c>
      <c r="O206" s="86">
        <v>0</v>
      </c>
      <c r="P206" s="86"/>
      <c r="Q206" s="86">
        <v>0</v>
      </c>
      <c r="R206" s="86"/>
      <c r="S206" s="86">
        <v>0</v>
      </c>
      <c r="T206" s="86"/>
      <c r="U206" s="86">
        <v>0</v>
      </c>
    </row>
    <row r="207" spans="1:21" ht="15" x14ac:dyDescent="0.25">
      <c r="A207" s="62">
        <v>711</v>
      </c>
      <c r="B207" s="63" t="s">
        <v>218</v>
      </c>
      <c r="C207" s="85">
        <v>2.2889152072219977E-3</v>
      </c>
      <c r="D207" s="16">
        <v>1553899</v>
      </c>
      <c r="E207" s="86">
        <v>0</v>
      </c>
      <c r="F207" s="86">
        <v>0</v>
      </c>
      <c r="G207" s="86">
        <v>0</v>
      </c>
      <c r="H207" s="86">
        <v>398501</v>
      </c>
      <c r="I207" s="86">
        <v>398501</v>
      </c>
      <c r="J207" s="86"/>
      <c r="K207" s="86">
        <v>788469</v>
      </c>
      <c r="L207" s="86">
        <v>0</v>
      </c>
      <c r="M207" s="86">
        <v>1076565</v>
      </c>
      <c r="N207" s="86">
        <v>0</v>
      </c>
      <c r="O207" s="86">
        <v>1865034</v>
      </c>
      <c r="P207" s="86"/>
      <c r="Q207" s="86">
        <v>-172990</v>
      </c>
      <c r="R207" s="86"/>
      <c r="S207" s="86">
        <v>92030</v>
      </c>
      <c r="T207" s="86"/>
      <c r="U207" s="86">
        <v>-80960</v>
      </c>
    </row>
    <row r="208" spans="1:21" ht="15" x14ac:dyDescent="0.25">
      <c r="A208" s="62">
        <v>716</v>
      </c>
      <c r="B208" s="63" t="s">
        <v>219</v>
      </c>
      <c r="C208" s="85">
        <v>2.9231668729580457E-3</v>
      </c>
      <c r="D208" s="16">
        <v>1984481</v>
      </c>
      <c r="E208" s="86">
        <v>0</v>
      </c>
      <c r="F208" s="86">
        <v>0</v>
      </c>
      <c r="G208" s="86">
        <v>0</v>
      </c>
      <c r="H208" s="86">
        <v>335920</v>
      </c>
      <c r="I208" s="86">
        <v>335920</v>
      </c>
      <c r="J208" s="86"/>
      <c r="K208" s="86">
        <v>1006951</v>
      </c>
      <c r="L208" s="86">
        <v>0</v>
      </c>
      <c r="M208" s="86">
        <v>1374878</v>
      </c>
      <c r="N208" s="86">
        <v>198477</v>
      </c>
      <c r="O208" s="86">
        <v>2580306</v>
      </c>
      <c r="P208" s="86"/>
      <c r="Q208" s="86">
        <v>-220924</v>
      </c>
      <c r="R208" s="86"/>
      <c r="S208" s="86">
        <v>10861</v>
      </c>
      <c r="T208" s="86"/>
      <c r="U208" s="86">
        <v>-210063</v>
      </c>
    </row>
    <row r="209" spans="1:21" ht="15" x14ac:dyDescent="0.25">
      <c r="A209" s="62">
        <v>717</v>
      </c>
      <c r="B209" s="63" t="s">
        <v>220</v>
      </c>
      <c r="C209" s="85">
        <v>0</v>
      </c>
      <c r="D209" s="16">
        <v>0</v>
      </c>
      <c r="E209" s="86">
        <v>0</v>
      </c>
      <c r="F209" s="86">
        <v>0</v>
      </c>
      <c r="G209" s="86">
        <v>0</v>
      </c>
      <c r="H209" s="86">
        <v>0</v>
      </c>
      <c r="I209" s="86">
        <v>0</v>
      </c>
      <c r="J209" s="86"/>
      <c r="K209" s="86">
        <v>0</v>
      </c>
      <c r="L209" s="86">
        <v>0</v>
      </c>
      <c r="M209" s="86">
        <v>0</v>
      </c>
      <c r="N209" s="86">
        <v>0</v>
      </c>
      <c r="O209" s="86">
        <v>0</v>
      </c>
      <c r="P209" s="86"/>
      <c r="Q209" s="86">
        <v>0</v>
      </c>
      <c r="R209" s="86"/>
      <c r="S209" s="86">
        <v>0</v>
      </c>
      <c r="T209" s="86"/>
      <c r="U209" s="86">
        <v>0</v>
      </c>
    </row>
    <row r="210" spans="1:21" ht="15" x14ac:dyDescent="0.25">
      <c r="A210" s="62">
        <v>718</v>
      </c>
      <c r="B210" s="63" t="s">
        <v>221</v>
      </c>
      <c r="C210" s="85">
        <v>2.9734424908503371E-3</v>
      </c>
      <c r="D210" s="16">
        <v>2018612</v>
      </c>
      <c r="E210" s="86">
        <v>0</v>
      </c>
      <c r="F210" s="86">
        <v>0</v>
      </c>
      <c r="G210" s="86">
        <v>0</v>
      </c>
      <c r="H210" s="86">
        <v>59142</v>
      </c>
      <c r="I210" s="86">
        <v>59142</v>
      </c>
      <c r="J210" s="86"/>
      <c r="K210" s="86">
        <v>1024270</v>
      </c>
      <c r="L210" s="86">
        <v>0</v>
      </c>
      <c r="M210" s="86">
        <v>1398524</v>
      </c>
      <c r="N210" s="86">
        <v>104313</v>
      </c>
      <c r="O210" s="86">
        <v>2527107</v>
      </c>
      <c r="P210" s="86"/>
      <c r="Q210" s="86">
        <v>-224724</v>
      </c>
      <c r="R210" s="86"/>
      <c r="S210" s="86">
        <v>-9815</v>
      </c>
      <c r="T210" s="86"/>
      <c r="U210" s="86">
        <v>-234539</v>
      </c>
    </row>
    <row r="211" spans="1:21" ht="15" x14ac:dyDescent="0.25">
      <c r="A211" s="62">
        <v>719</v>
      </c>
      <c r="B211" s="63" t="s">
        <v>222</v>
      </c>
      <c r="C211" s="85">
        <v>0</v>
      </c>
      <c r="D211" s="16">
        <v>0</v>
      </c>
      <c r="E211" s="86">
        <v>0</v>
      </c>
      <c r="F211" s="86">
        <v>0</v>
      </c>
      <c r="G211" s="86">
        <v>0</v>
      </c>
      <c r="H211" s="86">
        <v>0</v>
      </c>
      <c r="I211" s="86">
        <v>0</v>
      </c>
      <c r="J211" s="86"/>
      <c r="K211" s="86">
        <v>0</v>
      </c>
      <c r="L211" s="86">
        <v>0</v>
      </c>
      <c r="M211" s="86">
        <v>0</v>
      </c>
      <c r="N211" s="86">
        <v>0</v>
      </c>
      <c r="O211" s="86">
        <v>0</v>
      </c>
      <c r="P211" s="86"/>
      <c r="Q211" s="86">
        <v>0</v>
      </c>
      <c r="R211" s="86"/>
      <c r="S211" s="86">
        <v>0</v>
      </c>
      <c r="T211" s="86"/>
      <c r="U211" s="86">
        <v>0</v>
      </c>
    </row>
    <row r="212" spans="1:21" ht="15" x14ac:dyDescent="0.25">
      <c r="A212" s="62">
        <v>720</v>
      </c>
      <c r="B212" s="63" t="s">
        <v>223</v>
      </c>
      <c r="C212" s="85">
        <v>4.9624326964423709E-3</v>
      </c>
      <c r="D212" s="16">
        <v>3368898</v>
      </c>
      <c r="E212" s="86">
        <v>0</v>
      </c>
      <c r="F212" s="86">
        <v>0</v>
      </c>
      <c r="G212" s="86">
        <v>0</v>
      </c>
      <c r="H212" s="86">
        <v>1271384</v>
      </c>
      <c r="I212" s="86">
        <v>1271384</v>
      </c>
      <c r="J212" s="86"/>
      <c r="K212" s="86">
        <v>1709422</v>
      </c>
      <c r="L212" s="86">
        <v>0</v>
      </c>
      <c r="M212" s="86">
        <v>2334023</v>
      </c>
      <c r="N212" s="86">
        <v>0</v>
      </c>
      <c r="O212" s="86">
        <v>4043445</v>
      </c>
      <c r="P212" s="86"/>
      <c r="Q212" s="86">
        <v>-375046</v>
      </c>
      <c r="R212" s="86"/>
      <c r="S212" s="86">
        <v>312169</v>
      </c>
      <c r="T212" s="86"/>
      <c r="U212" s="86">
        <v>-62877</v>
      </c>
    </row>
    <row r="213" spans="1:21" ht="15" x14ac:dyDescent="0.25">
      <c r="A213" s="62">
        <v>721</v>
      </c>
      <c r="B213" s="63" t="s">
        <v>224</v>
      </c>
      <c r="C213" s="85">
        <v>0</v>
      </c>
      <c r="D213" s="16">
        <v>0</v>
      </c>
      <c r="E213" s="86">
        <v>0</v>
      </c>
      <c r="F213" s="86">
        <v>0</v>
      </c>
      <c r="G213" s="86">
        <v>0</v>
      </c>
      <c r="H213" s="86">
        <v>0</v>
      </c>
      <c r="I213" s="86">
        <v>0</v>
      </c>
      <c r="J213" s="86"/>
      <c r="K213" s="86">
        <v>0</v>
      </c>
      <c r="L213" s="86">
        <v>0</v>
      </c>
      <c r="M213" s="86">
        <v>0</v>
      </c>
      <c r="N213" s="86">
        <v>0</v>
      </c>
      <c r="O213" s="86">
        <v>0</v>
      </c>
      <c r="P213" s="86"/>
      <c r="Q213" s="86">
        <v>0</v>
      </c>
      <c r="R213" s="86"/>
      <c r="S213" s="86">
        <v>0</v>
      </c>
      <c r="T213" s="86"/>
      <c r="U213" s="86">
        <v>0</v>
      </c>
    </row>
    <row r="214" spans="1:21" ht="15" x14ac:dyDescent="0.25">
      <c r="A214" s="62">
        <v>722</v>
      </c>
      <c r="B214" s="63" t="s">
        <v>225</v>
      </c>
      <c r="C214" s="85">
        <v>0</v>
      </c>
      <c r="D214" s="16">
        <v>0</v>
      </c>
      <c r="E214" s="86">
        <v>0</v>
      </c>
      <c r="F214" s="86">
        <v>0</v>
      </c>
      <c r="G214" s="86">
        <v>0</v>
      </c>
      <c r="H214" s="86">
        <v>0</v>
      </c>
      <c r="I214" s="86">
        <v>0</v>
      </c>
      <c r="J214" s="86"/>
      <c r="K214" s="86">
        <v>0</v>
      </c>
      <c r="L214" s="86">
        <v>0</v>
      </c>
      <c r="M214" s="86">
        <v>0</v>
      </c>
      <c r="N214" s="86">
        <v>0</v>
      </c>
      <c r="O214" s="86">
        <v>0</v>
      </c>
      <c r="P214" s="86"/>
      <c r="Q214" s="86">
        <v>0</v>
      </c>
      <c r="R214" s="86"/>
      <c r="S214" s="86">
        <v>0</v>
      </c>
      <c r="T214" s="86"/>
      <c r="U214" s="86">
        <v>0</v>
      </c>
    </row>
    <row r="215" spans="1:21" ht="15" x14ac:dyDescent="0.25">
      <c r="A215" s="62">
        <v>723</v>
      </c>
      <c r="B215" s="63" t="s">
        <v>226</v>
      </c>
      <c r="C215" s="85">
        <v>2.7258775997287526E-3</v>
      </c>
      <c r="D215" s="16">
        <v>1850547</v>
      </c>
      <c r="E215" s="86">
        <v>0</v>
      </c>
      <c r="F215" s="86">
        <v>0</v>
      </c>
      <c r="G215" s="86">
        <v>0</v>
      </c>
      <c r="H215" s="86">
        <v>7675</v>
      </c>
      <c r="I215" s="86">
        <v>7675</v>
      </c>
      <c r="J215" s="86"/>
      <c r="K215" s="86">
        <v>938990</v>
      </c>
      <c r="L215" s="86">
        <v>0</v>
      </c>
      <c r="M215" s="86">
        <v>1282085</v>
      </c>
      <c r="N215" s="86">
        <v>425495</v>
      </c>
      <c r="O215" s="86">
        <v>2646570</v>
      </c>
      <c r="P215" s="86"/>
      <c r="Q215" s="86">
        <v>-206013</v>
      </c>
      <c r="R215" s="86"/>
      <c r="S215" s="86">
        <v>-106463</v>
      </c>
      <c r="T215" s="86"/>
      <c r="U215" s="86">
        <v>-312476</v>
      </c>
    </row>
    <row r="216" spans="1:21" ht="15" x14ac:dyDescent="0.25">
      <c r="A216" s="62">
        <v>724</v>
      </c>
      <c r="B216" s="63" t="s">
        <v>227</v>
      </c>
      <c r="C216" s="85">
        <v>2.6219920129040572E-3</v>
      </c>
      <c r="D216" s="16">
        <v>1780018</v>
      </c>
      <c r="E216" s="86">
        <v>0</v>
      </c>
      <c r="F216" s="86">
        <v>0</v>
      </c>
      <c r="G216" s="86">
        <v>0</v>
      </c>
      <c r="H216" s="86">
        <v>123416</v>
      </c>
      <c r="I216" s="86">
        <v>123416</v>
      </c>
      <c r="J216" s="86"/>
      <c r="K216" s="86">
        <v>903205</v>
      </c>
      <c r="L216" s="86">
        <v>0</v>
      </c>
      <c r="M216" s="86">
        <v>1233224</v>
      </c>
      <c r="N216" s="86">
        <v>76479</v>
      </c>
      <c r="O216" s="86">
        <v>2212908</v>
      </c>
      <c r="P216" s="86"/>
      <c r="Q216" s="86">
        <v>-198162</v>
      </c>
      <c r="R216" s="86"/>
      <c r="S216" s="86">
        <v>1528</v>
      </c>
      <c r="T216" s="86"/>
      <c r="U216" s="86">
        <v>-196634</v>
      </c>
    </row>
    <row r="217" spans="1:21" ht="15" x14ac:dyDescent="0.25">
      <c r="A217" s="62">
        <v>725</v>
      </c>
      <c r="B217" s="63" t="s">
        <v>228</v>
      </c>
      <c r="C217" s="85">
        <v>0</v>
      </c>
      <c r="D217" s="16">
        <v>0</v>
      </c>
      <c r="E217" s="86">
        <v>0</v>
      </c>
      <c r="F217" s="86">
        <v>0</v>
      </c>
      <c r="G217" s="86">
        <v>0</v>
      </c>
      <c r="H217" s="86">
        <v>0</v>
      </c>
      <c r="I217" s="86">
        <v>0</v>
      </c>
      <c r="J217" s="86"/>
      <c r="K217" s="86">
        <v>0</v>
      </c>
      <c r="L217" s="86">
        <v>0</v>
      </c>
      <c r="M217" s="86">
        <v>0</v>
      </c>
      <c r="N217" s="86">
        <v>2579316</v>
      </c>
      <c r="O217" s="86">
        <v>2579316</v>
      </c>
      <c r="P217" s="86"/>
      <c r="Q217" s="86">
        <v>0</v>
      </c>
      <c r="R217" s="86"/>
      <c r="S217" s="86">
        <v>-709007</v>
      </c>
      <c r="T217" s="86"/>
      <c r="U217" s="86">
        <v>-709007</v>
      </c>
    </row>
    <row r="218" spans="1:21" ht="15" x14ac:dyDescent="0.25">
      <c r="A218" s="62">
        <v>726</v>
      </c>
      <c r="B218" s="63" t="s">
        <v>229</v>
      </c>
      <c r="C218" s="85">
        <v>0</v>
      </c>
      <c r="D218" s="16">
        <v>0</v>
      </c>
      <c r="E218" s="86">
        <v>0</v>
      </c>
      <c r="F218" s="86">
        <v>0</v>
      </c>
      <c r="G218" s="86">
        <v>0</v>
      </c>
      <c r="H218" s="86">
        <v>0</v>
      </c>
      <c r="I218" s="86">
        <v>0</v>
      </c>
      <c r="J218" s="86"/>
      <c r="K218" s="86">
        <v>0</v>
      </c>
      <c r="L218" s="86">
        <v>0</v>
      </c>
      <c r="M218" s="86">
        <v>0</v>
      </c>
      <c r="N218" s="86">
        <v>3416</v>
      </c>
      <c r="O218" s="86">
        <v>3416</v>
      </c>
      <c r="P218" s="86"/>
      <c r="Q218" s="86">
        <v>0</v>
      </c>
      <c r="R218" s="86"/>
      <c r="S218" s="86">
        <v>-995</v>
      </c>
      <c r="T218" s="86"/>
      <c r="U218" s="86">
        <v>-995</v>
      </c>
    </row>
    <row r="219" spans="1:21" ht="15" x14ac:dyDescent="0.25">
      <c r="A219" s="62">
        <v>728</v>
      </c>
      <c r="B219" s="63" t="s">
        <v>230</v>
      </c>
      <c r="C219" s="85">
        <v>3.2456043948417652E-3</v>
      </c>
      <c r="D219" s="16">
        <v>2203376</v>
      </c>
      <c r="E219" s="86">
        <v>0</v>
      </c>
      <c r="F219" s="86">
        <v>0</v>
      </c>
      <c r="G219" s="86">
        <v>0</v>
      </c>
      <c r="H219" s="86">
        <v>258630</v>
      </c>
      <c r="I219" s="86">
        <v>258630</v>
      </c>
      <c r="J219" s="86"/>
      <c r="K219" s="86">
        <v>1118022</v>
      </c>
      <c r="L219" s="86">
        <v>0</v>
      </c>
      <c r="M219" s="86">
        <v>1526533</v>
      </c>
      <c r="N219" s="86">
        <v>72735</v>
      </c>
      <c r="O219" s="86">
        <v>2717290</v>
      </c>
      <c r="P219" s="86"/>
      <c r="Q219" s="86">
        <v>-245293</v>
      </c>
      <c r="R219" s="86"/>
      <c r="S219" s="86">
        <v>38623</v>
      </c>
      <c r="T219" s="86"/>
      <c r="U219" s="86">
        <v>-206670</v>
      </c>
    </row>
    <row r="220" spans="1:21" ht="15" x14ac:dyDescent="0.25">
      <c r="A220" s="62">
        <v>729</v>
      </c>
      <c r="B220" s="63" t="s">
        <v>231</v>
      </c>
      <c r="C220" s="85">
        <v>3.4232450230139455E-3</v>
      </c>
      <c r="D220" s="16">
        <v>2323972</v>
      </c>
      <c r="E220" s="86">
        <v>0</v>
      </c>
      <c r="F220" s="86">
        <v>0</v>
      </c>
      <c r="G220" s="86">
        <v>0</v>
      </c>
      <c r="H220" s="86">
        <v>0</v>
      </c>
      <c r="I220" s="86">
        <v>0</v>
      </c>
      <c r="J220" s="86"/>
      <c r="K220" s="86">
        <v>1179214</v>
      </c>
      <c r="L220" s="86">
        <v>0</v>
      </c>
      <c r="M220" s="86">
        <v>1610084</v>
      </c>
      <c r="N220" s="86">
        <v>124996</v>
      </c>
      <c r="O220" s="86">
        <v>2914294</v>
      </c>
      <c r="P220" s="86"/>
      <c r="Q220" s="86">
        <v>-258720</v>
      </c>
      <c r="R220" s="86"/>
      <c r="S220" s="86">
        <v>-29896</v>
      </c>
      <c r="T220" s="86"/>
      <c r="U220" s="86">
        <v>-288616</v>
      </c>
    </row>
    <row r="221" spans="1:21" ht="15" x14ac:dyDescent="0.25">
      <c r="A221" s="62">
        <v>730</v>
      </c>
      <c r="B221" s="63" t="s">
        <v>232</v>
      </c>
      <c r="C221" s="85">
        <v>0</v>
      </c>
      <c r="D221" s="16">
        <v>0</v>
      </c>
      <c r="E221" s="86">
        <v>0</v>
      </c>
      <c r="F221" s="86">
        <v>0</v>
      </c>
      <c r="G221" s="86">
        <v>0</v>
      </c>
      <c r="H221" s="86">
        <v>0</v>
      </c>
      <c r="I221" s="86">
        <v>0</v>
      </c>
      <c r="J221" s="86"/>
      <c r="K221" s="86">
        <v>0</v>
      </c>
      <c r="L221" s="86">
        <v>0</v>
      </c>
      <c r="M221" s="86">
        <v>0</v>
      </c>
      <c r="N221" s="86">
        <v>0</v>
      </c>
      <c r="O221" s="86">
        <v>0</v>
      </c>
      <c r="P221" s="86"/>
      <c r="Q221" s="86">
        <v>0</v>
      </c>
      <c r="R221" s="86"/>
      <c r="S221" s="86">
        <v>0</v>
      </c>
      <c r="T221" s="86"/>
      <c r="U221" s="86">
        <v>0</v>
      </c>
    </row>
    <row r="222" spans="1:21" ht="15" x14ac:dyDescent="0.25">
      <c r="A222" s="62">
        <v>731</v>
      </c>
      <c r="B222" s="63" t="s">
        <v>233</v>
      </c>
      <c r="C222" s="85">
        <v>0</v>
      </c>
      <c r="D222" s="16">
        <v>0</v>
      </c>
      <c r="E222" s="86">
        <v>0</v>
      </c>
      <c r="F222" s="86">
        <v>0</v>
      </c>
      <c r="G222" s="86">
        <v>0</v>
      </c>
      <c r="H222" s="86">
        <v>0</v>
      </c>
      <c r="I222" s="86">
        <v>0</v>
      </c>
      <c r="J222" s="86"/>
      <c r="K222" s="86">
        <v>0</v>
      </c>
      <c r="L222" s="86">
        <v>0</v>
      </c>
      <c r="M222" s="86">
        <v>0</v>
      </c>
      <c r="N222" s="86">
        <v>0</v>
      </c>
      <c r="O222" s="86">
        <v>0</v>
      </c>
      <c r="P222" s="86"/>
      <c r="Q222" s="86">
        <v>0</v>
      </c>
      <c r="R222" s="86"/>
      <c r="S222" s="86">
        <v>0</v>
      </c>
      <c r="T222" s="86"/>
      <c r="U222" s="86">
        <v>0</v>
      </c>
    </row>
    <row r="223" spans="1:21" ht="15" x14ac:dyDescent="0.25">
      <c r="A223" s="62">
        <v>733</v>
      </c>
      <c r="B223" s="63" t="s">
        <v>234</v>
      </c>
      <c r="C223" s="85">
        <v>3.1516138693512726E-3</v>
      </c>
      <c r="D223" s="16">
        <v>2139570</v>
      </c>
      <c r="E223" s="86">
        <v>0</v>
      </c>
      <c r="F223" s="86">
        <v>0</v>
      </c>
      <c r="G223" s="86">
        <v>0</v>
      </c>
      <c r="H223" s="86">
        <v>21684</v>
      </c>
      <c r="I223" s="86">
        <v>21684</v>
      </c>
      <c r="J223" s="86"/>
      <c r="K223" s="86">
        <v>1085645</v>
      </c>
      <c r="L223" s="86">
        <v>0</v>
      </c>
      <c r="M223" s="86">
        <v>1482325</v>
      </c>
      <c r="N223" s="86">
        <v>523848</v>
      </c>
      <c r="O223" s="86">
        <v>3091818</v>
      </c>
      <c r="P223" s="86"/>
      <c r="Q223" s="86">
        <v>-238190</v>
      </c>
      <c r="R223" s="86"/>
      <c r="S223" s="86">
        <v>-106759</v>
      </c>
      <c r="T223" s="86"/>
      <c r="U223" s="86">
        <v>-344949</v>
      </c>
    </row>
    <row r="224" spans="1:21" ht="15" x14ac:dyDescent="0.25">
      <c r="A224" s="62">
        <v>734</v>
      </c>
      <c r="B224" s="63" t="s">
        <v>235</v>
      </c>
      <c r="C224" s="85">
        <v>2.9706280072458037E-3</v>
      </c>
      <c r="D224" s="16">
        <v>2016701</v>
      </c>
      <c r="E224" s="86">
        <v>0</v>
      </c>
      <c r="F224" s="86">
        <v>0</v>
      </c>
      <c r="G224" s="86">
        <v>0</v>
      </c>
      <c r="H224" s="86">
        <v>32211</v>
      </c>
      <c r="I224" s="86">
        <v>32211</v>
      </c>
      <c r="J224" s="86"/>
      <c r="K224" s="86">
        <v>1023300</v>
      </c>
      <c r="L224" s="86">
        <v>0</v>
      </c>
      <c r="M224" s="86">
        <v>1397201</v>
      </c>
      <c r="N224" s="86">
        <v>539928</v>
      </c>
      <c r="O224" s="86">
        <v>2960429</v>
      </c>
      <c r="P224" s="86"/>
      <c r="Q224" s="86">
        <v>-224512</v>
      </c>
      <c r="R224" s="86"/>
      <c r="S224" s="86">
        <v>-131459</v>
      </c>
      <c r="T224" s="86"/>
      <c r="U224" s="86">
        <v>-355971</v>
      </c>
    </row>
    <row r="225" spans="1:21" ht="15" x14ac:dyDescent="0.25">
      <c r="A225" s="62">
        <v>735</v>
      </c>
      <c r="B225" s="63" t="s">
        <v>236</v>
      </c>
      <c r="C225" s="85">
        <v>5.2349420158698135E-3</v>
      </c>
      <c r="D225" s="16">
        <v>3553898</v>
      </c>
      <c r="E225" s="86">
        <v>0</v>
      </c>
      <c r="F225" s="86">
        <v>0</v>
      </c>
      <c r="G225" s="86">
        <v>0</v>
      </c>
      <c r="H225" s="86">
        <v>0</v>
      </c>
      <c r="I225" s="86">
        <v>0</v>
      </c>
      <c r="J225" s="86"/>
      <c r="K225" s="86">
        <v>1803294</v>
      </c>
      <c r="L225" s="86">
        <v>0</v>
      </c>
      <c r="M225" s="86">
        <v>2462195</v>
      </c>
      <c r="N225" s="86">
        <v>233926</v>
      </c>
      <c r="O225" s="86">
        <v>4499415</v>
      </c>
      <c r="P225" s="86"/>
      <c r="Q225" s="86">
        <v>-395641</v>
      </c>
      <c r="R225" s="86"/>
      <c r="S225" s="86">
        <v>-56137</v>
      </c>
      <c r="T225" s="86"/>
      <c r="U225" s="86">
        <v>-451778</v>
      </c>
    </row>
    <row r="226" spans="1:21" ht="15" x14ac:dyDescent="0.25">
      <c r="A226" s="62">
        <v>736</v>
      </c>
      <c r="B226" s="63" t="s">
        <v>237</v>
      </c>
      <c r="C226" s="85">
        <v>0</v>
      </c>
      <c r="D226" s="16">
        <v>0</v>
      </c>
      <c r="E226" s="86">
        <v>0</v>
      </c>
      <c r="F226" s="86">
        <v>0</v>
      </c>
      <c r="G226" s="86">
        <v>0</v>
      </c>
      <c r="H226" s="86">
        <v>0</v>
      </c>
      <c r="I226" s="86">
        <v>0</v>
      </c>
      <c r="J226" s="86"/>
      <c r="K226" s="86">
        <v>0</v>
      </c>
      <c r="L226" s="86">
        <v>0</v>
      </c>
      <c r="M226" s="86">
        <v>0</v>
      </c>
      <c r="N226" s="86">
        <v>0</v>
      </c>
      <c r="O226" s="86">
        <v>0</v>
      </c>
      <c r="P226" s="86"/>
      <c r="Q226" s="86">
        <v>0</v>
      </c>
      <c r="R226" s="86"/>
      <c r="S226" s="86">
        <v>0</v>
      </c>
      <c r="T226" s="86"/>
      <c r="U226" s="86">
        <v>0</v>
      </c>
    </row>
    <row r="227" spans="1:21" ht="15" x14ac:dyDescent="0.25">
      <c r="A227" s="62">
        <v>737</v>
      </c>
      <c r="B227" s="63" t="s">
        <v>238</v>
      </c>
      <c r="C227" s="85">
        <v>2.5861094398103236E-3</v>
      </c>
      <c r="D227" s="16">
        <v>1755659</v>
      </c>
      <c r="E227" s="86">
        <v>0</v>
      </c>
      <c r="F227" s="86">
        <v>0</v>
      </c>
      <c r="G227" s="86">
        <v>0</v>
      </c>
      <c r="H227" s="86">
        <v>52969</v>
      </c>
      <c r="I227" s="86">
        <v>52969</v>
      </c>
      <c r="J227" s="86"/>
      <c r="K227" s="86">
        <v>890844</v>
      </c>
      <c r="L227" s="86">
        <v>0</v>
      </c>
      <c r="M227" s="86">
        <v>1216347</v>
      </c>
      <c r="N227" s="86">
        <v>249698</v>
      </c>
      <c r="O227" s="86">
        <v>2356889</v>
      </c>
      <c r="P227" s="86"/>
      <c r="Q227" s="86">
        <v>-195451</v>
      </c>
      <c r="R227" s="86"/>
      <c r="S227" s="86">
        <v>-32652</v>
      </c>
      <c r="T227" s="86"/>
      <c r="U227" s="86">
        <v>-228103</v>
      </c>
    </row>
    <row r="228" spans="1:21" ht="15" x14ac:dyDescent="0.25">
      <c r="A228" s="62">
        <v>738</v>
      </c>
      <c r="B228" s="63" t="s">
        <v>239</v>
      </c>
      <c r="C228" s="85">
        <v>1.3236871341869283E-3</v>
      </c>
      <c r="D228" s="16">
        <v>898623</v>
      </c>
      <c r="E228" s="86">
        <v>0</v>
      </c>
      <c r="F228" s="86">
        <v>0</v>
      </c>
      <c r="G228" s="86">
        <v>0</v>
      </c>
      <c r="H228" s="86">
        <v>0</v>
      </c>
      <c r="I228" s="86">
        <v>0</v>
      </c>
      <c r="J228" s="86"/>
      <c r="K228" s="86">
        <v>455974</v>
      </c>
      <c r="L228" s="86">
        <v>0</v>
      </c>
      <c r="M228" s="86">
        <v>622581</v>
      </c>
      <c r="N228" s="86">
        <v>3078415</v>
      </c>
      <c r="O228" s="86">
        <v>4156970</v>
      </c>
      <c r="P228" s="86"/>
      <c r="Q228" s="86">
        <v>-100041</v>
      </c>
      <c r="R228" s="86"/>
      <c r="S228" s="86">
        <v>-661483</v>
      </c>
      <c r="T228" s="86"/>
      <c r="U228" s="86">
        <v>-761524</v>
      </c>
    </row>
    <row r="229" spans="1:21" ht="15" x14ac:dyDescent="0.25">
      <c r="A229" s="62">
        <v>739</v>
      </c>
      <c r="B229" s="63" t="s">
        <v>240</v>
      </c>
      <c r="C229" s="85">
        <v>1.9710183632297095E-3</v>
      </c>
      <c r="D229" s="16">
        <v>1338084</v>
      </c>
      <c r="E229" s="86">
        <v>0</v>
      </c>
      <c r="F229" s="86">
        <v>0</v>
      </c>
      <c r="G229" s="86">
        <v>0</v>
      </c>
      <c r="H229" s="86">
        <v>129443</v>
      </c>
      <c r="I229" s="86">
        <v>129443</v>
      </c>
      <c r="J229" s="86"/>
      <c r="K229" s="86">
        <v>678962</v>
      </c>
      <c r="L229" s="86">
        <v>0</v>
      </c>
      <c r="M229" s="86">
        <v>927046</v>
      </c>
      <c r="N229" s="86">
        <v>0</v>
      </c>
      <c r="O229" s="86">
        <v>1606008</v>
      </c>
      <c r="P229" s="86"/>
      <c r="Q229" s="86">
        <v>-148965</v>
      </c>
      <c r="R229" s="86"/>
      <c r="S229" s="86">
        <v>27449</v>
      </c>
      <c r="T229" s="86"/>
      <c r="U229" s="86">
        <v>-121516</v>
      </c>
    </row>
    <row r="230" spans="1:21" ht="15" x14ac:dyDescent="0.25">
      <c r="A230" s="62">
        <v>740</v>
      </c>
      <c r="B230" s="63" t="s">
        <v>241</v>
      </c>
      <c r="C230" s="85">
        <v>0</v>
      </c>
      <c r="D230" s="16">
        <v>0</v>
      </c>
      <c r="E230" s="86">
        <v>0</v>
      </c>
      <c r="F230" s="86">
        <v>0</v>
      </c>
      <c r="G230" s="86">
        <v>0</v>
      </c>
      <c r="H230" s="86">
        <v>0</v>
      </c>
      <c r="I230" s="86">
        <v>0</v>
      </c>
      <c r="J230" s="86"/>
      <c r="K230" s="86">
        <v>0</v>
      </c>
      <c r="L230" s="86">
        <v>0</v>
      </c>
      <c r="M230" s="86">
        <v>0</v>
      </c>
      <c r="N230" s="86">
        <v>0</v>
      </c>
      <c r="O230" s="86">
        <v>0</v>
      </c>
      <c r="P230" s="86"/>
      <c r="Q230" s="86">
        <v>0</v>
      </c>
      <c r="R230" s="86"/>
      <c r="S230" s="86">
        <v>0</v>
      </c>
      <c r="T230" s="86"/>
      <c r="U230" s="86">
        <v>0</v>
      </c>
    </row>
    <row r="231" spans="1:21" ht="15" x14ac:dyDescent="0.25">
      <c r="A231" s="62">
        <v>741</v>
      </c>
      <c r="B231" s="63" t="s">
        <v>242</v>
      </c>
      <c r="C231" s="85">
        <v>5.166641815440574E-3</v>
      </c>
      <c r="D231" s="16">
        <v>3507532</v>
      </c>
      <c r="E231" s="86">
        <v>0</v>
      </c>
      <c r="F231" s="86">
        <v>0</v>
      </c>
      <c r="G231" s="86">
        <v>0</v>
      </c>
      <c r="H231" s="86">
        <v>88273</v>
      </c>
      <c r="I231" s="86">
        <v>88273</v>
      </c>
      <c r="J231" s="86"/>
      <c r="K231" s="86">
        <v>1779767</v>
      </c>
      <c r="L231" s="86">
        <v>0</v>
      </c>
      <c r="M231" s="86">
        <v>2430070</v>
      </c>
      <c r="N231" s="86">
        <v>430544</v>
      </c>
      <c r="O231" s="86">
        <v>4640381</v>
      </c>
      <c r="P231" s="86"/>
      <c r="Q231" s="86">
        <v>-390480</v>
      </c>
      <c r="R231" s="86"/>
      <c r="S231" s="86">
        <v>-59910</v>
      </c>
      <c r="T231" s="86"/>
      <c r="U231" s="86">
        <v>-450390</v>
      </c>
    </row>
    <row r="232" spans="1:21" ht="15" x14ac:dyDescent="0.25">
      <c r="A232" s="62">
        <v>742</v>
      </c>
      <c r="B232" s="63" t="s">
        <v>243</v>
      </c>
      <c r="C232" s="85">
        <v>1.329505296308139E-3</v>
      </c>
      <c r="D232" s="16">
        <v>902576</v>
      </c>
      <c r="E232" s="86">
        <v>0</v>
      </c>
      <c r="F232" s="86">
        <v>0</v>
      </c>
      <c r="G232" s="86">
        <v>0</v>
      </c>
      <c r="H232" s="86">
        <v>126379</v>
      </c>
      <c r="I232" s="86">
        <v>126379</v>
      </c>
      <c r="J232" s="86"/>
      <c r="K232" s="86">
        <v>457978</v>
      </c>
      <c r="L232" s="86">
        <v>0</v>
      </c>
      <c r="M232" s="86">
        <v>625317</v>
      </c>
      <c r="N232" s="86">
        <v>0</v>
      </c>
      <c r="O232" s="86">
        <v>1083295</v>
      </c>
      <c r="P232" s="86"/>
      <c r="Q232" s="86">
        <v>-100479</v>
      </c>
      <c r="R232" s="86"/>
      <c r="S232" s="86">
        <v>28820</v>
      </c>
      <c r="T232" s="86"/>
      <c r="U232" s="86">
        <v>-71659</v>
      </c>
    </row>
    <row r="233" spans="1:21" ht="15" x14ac:dyDescent="0.25">
      <c r="A233" s="62">
        <v>743</v>
      </c>
      <c r="B233" s="63" t="s">
        <v>244</v>
      </c>
      <c r="C233" s="85">
        <v>3.3550595115358728E-3</v>
      </c>
      <c r="D233" s="16">
        <v>2277685</v>
      </c>
      <c r="E233" s="86">
        <v>0</v>
      </c>
      <c r="F233" s="86">
        <v>0</v>
      </c>
      <c r="G233" s="86">
        <v>0</v>
      </c>
      <c r="H233" s="86">
        <v>228123</v>
      </c>
      <c r="I233" s="86">
        <v>228123</v>
      </c>
      <c r="J233" s="86"/>
      <c r="K233" s="86">
        <v>1155726</v>
      </c>
      <c r="L233" s="86">
        <v>0</v>
      </c>
      <c r="M233" s="86">
        <v>1578014</v>
      </c>
      <c r="N233" s="86">
        <v>246974</v>
      </c>
      <c r="O233" s="86">
        <v>2980714</v>
      </c>
      <c r="P233" s="86"/>
      <c r="Q233" s="86">
        <v>-253565</v>
      </c>
      <c r="R233" s="86"/>
      <c r="S233" s="86">
        <v>-25387</v>
      </c>
      <c r="T233" s="86"/>
      <c r="U233" s="86">
        <v>-278952</v>
      </c>
    </row>
    <row r="234" spans="1:21" ht="15" x14ac:dyDescent="0.25">
      <c r="A234" s="62">
        <v>744</v>
      </c>
      <c r="B234" s="63" t="s">
        <v>245</v>
      </c>
      <c r="C234" s="85">
        <v>0</v>
      </c>
      <c r="D234" s="16">
        <v>0</v>
      </c>
      <c r="E234" s="86">
        <v>0</v>
      </c>
      <c r="F234" s="86">
        <v>0</v>
      </c>
      <c r="G234" s="86">
        <v>0</v>
      </c>
      <c r="H234" s="86">
        <v>0</v>
      </c>
      <c r="I234" s="86">
        <v>0</v>
      </c>
      <c r="J234" s="86"/>
      <c r="K234" s="86">
        <v>0</v>
      </c>
      <c r="L234" s="86">
        <v>0</v>
      </c>
      <c r="M234" s="86">
        <v>0</v>
      </c>
      <c r="N234" s="86">
        <v>0</v>
      </c>
      <c r="O234" s="86">
        <v>0</v>
      </c>
      <c r="P234" s="86"/>
      <c r="Q234" s="86">
        <v>0</v>
      </c>
      <c r="R234" s="86"/>
      <c r="S234" s="86">
        <v>0</v>
      </c>
      <c r="T234" s="86"/>
      <c r="U234" s="86">
        <v>0</v>
      </c>
    </row>
    <row r="235" spans="1:21" ht="15" x14ac:dyDescent="0.25">
      <c r="A235" s="62">
        <v>745</v>
      </c>
      <c r="B235" s="63" t="s">
        <v>246</v>
      </c>
      <c r="C235" s="85">
        <v>4.26377104601482E-3</v>
      </c>
      <c r="D235" s="16">
        <v>2894591</v>
      </c>
      <c r="E235" s="86">
        <v>0</v>
      </c>
      <c r="F235" s="86">
        <v>0</v>
      </c>
      <c r="G235" s="86">
        <v>0</v>
      </c>
      <c r="H235" s="86">
        <v>100101</v>
      </c>
      <c r="I235" s="86">
        <v>100101</v>
      </c>
      <c r="J235" s="86"/>
      <c r="K235" s="86">
        <v>1468753</v>
      </c>
      <c r="L235" s="86">
        <v>0</v>
      </c>
      <c r="M235" s="86">
        <v>2005416</v>
      </c>
      <c r="N235" s="86">
        <v>118608</v>
      </c>
      <c r="O235" s="86">
        <v>3592777</v>
      </c>
      <c r="P235" s="86"/>
      <c r="Q235" s="86">
        <v>-322243</v>
      </c>
      <c r="R235" s="86"/>
      <c r="S235" s="86">
        <v>3535</v>
      </c>
      <c r="T235" s="86"/>
      <c r="U235" s="86">
        <v>-318708</v>
      </c>
    </row>
    <row r="236" spans="1:21" ht="15" x14ac:dyDescent="0.25">
      <c r="A236" s="62">
        <v>747</v>
      </c>
      <c r="B236" s="63" t="s">
        <v>247</v>
      </c>
      <c r="C236" s="85">
        <v>2.6731257050660239E-3</v>
      </c>
      <c r="D236" s="16">
        <v>1814732</v>
      </c>
      <c r="E236" s="86">
        <v>0</v>
      </c>
      <c r="F236" s="86">
        <v>0</v>
      </c>
      <c r="G236" s="86">
        <v>0</v>
      </c>
      <c r="H236" s="86">
        <v>86113</v>
      </c>
      <c r="I236" s="86">
        <v>86113</v>
      </c>
      <c r="J236" s="86"/>
      <c r="K236" s="86">
        <v>920819</v>
      </c>
      <c r="L236" s="86">
        <v>0</v>
      </c>
      <c r="M236" s="86">
        <v>1257274</v>
      </c>
      <c r="N236" s="86">
        <v>68138</v>
      </c>
      <c r="O236" s="86">
        <v>2246231</v>
      </c>
      <c r="P236" s="86"/>
      <c r="Q236" s="86">
        <v>-202027</v>
      </c>
      <c r="R236" s="86"/>
      <c r="S236" s="86">
        <v>5485</v>
      </c>
      <c r="T236" s="86"/>
      <c r="U236" s="86">
        <v>-196542</v>
      </c>
    </row>
    <row r="237" spans="1:21" ht="15" x14ac:dyDescent="0.25">
      <c r="A237" s="62">
        <v>748</v>
      </c>
      <c r="B237" s="63" t="s">
        <v>248</v>
      </c>
      <c r="C237" s="85">
        <v>1.4626231713501803E-3</v>
      </c>
      <c r="D237" s="16">
        <v>992945</v>
      </c>
      <c r="E237" s="86">
        <v>0</v>
      </c>
      <c r="F237" s="86">
        <v>0</v>
      </c>
      <c r="G237" s="86">
        <v>0</v>
      </c>
      <c r="H237" s="86">
        <v>5319</v>
      </c>
      <c r="I237" s="86">
        <v>5319</v>
      </c>
      <c r="J237" s="86"/>
      <c r="K237" s="86">
        <v>503834</v>
      </c>
      <c r="L237" s="86">
        <v>0</v>
      </c>
      <c r="M237" s="86">
        <v>687928</v>
      </c>
      <c r="N237" s="86">
        <v>218563</v>
      </c>
      <c r="O237" s="86">
        <v>1410325</v>
      </c>
      <c r="P237" s="86"/>
      <c r="Q237" s="86">
        <v>-110541</v>
      </c>
      <c r="R237" s="86"/>
      <c r="S237" s="86">
        <v>-46293</v>
      </c>
      <c r="T237" s="86"/>
      <c r="U237" s="86">
        <v>-156834</v>
      </c>
    </row>
    <row r="238" spans="1:21" ht="15" x14ac:dyDescent="0.25">
      <c r="A238" s="62">
        <v>749</v>
      </c>
      <c r="B238" s="63" t="s">
        <v>249</v>
      </c>
      <c r="C238" s="85">
        <v>3.7688187386449882E-3</v>
      </c>
      <c r="D238" s="16">
        <v>2558581</v>
      </c>
      <c r="E238" s="86">
        <v>0</v>
      </c>
      <c r="F238" s="86">
        <v>0</v>
      </c>
      <c r="G238" s="86">
        <v>0</v>
      </c>
      <c r="H238" s="86">
        <v>0</v>
      </c>
      <c r="I238" s="86">
        <v>0</v>
      </c>
      <c r="J238" s="86"/>
      <c r="K238" s="86">
        <v>1298255</v>
      </c>
      <c r="L238" s="86">
        <v>0</v>
      </c>
      <c r="M238" s="86">
        <v>1772620</v>
      </c>
      <c r="N238" s="86">
        <v>373155</v>
      </c>
      <c r="O238" s="86">
        <v>3444030</v>
      </c>
      <c r="P238" s="86"/>
      <c r="Q238" s="86">
        <v>-284836</v>
      </c>
      <c r="R238" s="86"/>
      <c r="S238" s="86">
        <v>-92170</v>
      </c>
      <c r="T238" s="86"/>
      <c r="U238" s="86">
        <v>-377006</v>
      </c>
    </row>
    <row r="239" spans="1:21" ht="15" x14ac:dyDescent="0.25">
      <c r="A239" s="62">
        <v>750</v>
      </c>
      <c r="B239" s="63" t="s">
        <v>250</v>
      </c>
      <c r="C239" s="85">
        <v>0</v>
      </c>
      <c r="D239" s="16">
        <v>0</v>
      </c>
      <c r="E239" s="86">
        <v>0</v>
      </c>
      <c r="F239" s="86">
        <v>0</v>
      </c>
      <c r="G239" s="86">
        <v>0</v>
      </c>
      <c r="H239" s="86">
        <v>0</v>
      </c>
      <c r="I239" s="86">
        <v>0</v>
      </c>
      <c r="J239" s="86"/>
      <c r="K239" s="86">
        <v>0</v>
      </c>
      <c r="L239" s="86">
        <v>0</v>
      </c>
      <c r="M239" s="86">
        <v>0</v>
      </c>
      <c r="N239" s="86">
        <v>0</v>
      </c>
      <c r="O239" s="86">
        <v>0</v>
      </c>
      <c r="P239" s="86"/>
      <c r="Q239" s="86">
        <v>0</v>
      </c>
      <c r="R239" s="86"/>
      <c r="S239" s="86">
        <v>0</v>
      </c>
      <c r="T239" s="86"/>
      <c r="U239" s="86">
        <v>0</v>
      </c>
    </row>
    <row r="240" spans="1:21" ht="15" x14ac:dyDescent="0.25">
      <c r="A240" s="62">
        <v>751</v>
      </c>
      <c r="B240" s="63" t="s">
        <v>251</v>
      </c>
      <c r="C240" s="85">
        <v>8.9889349054260762E-5</v>
      </c>
      <c r="D240" s="16">
        <v>61024</v>
      </c>
      <c r="E240" s="86">
        <v>0</v>
      </c>
      <c r="F240" s="86">
        <v>0</v>
      </c>
      <c r="G240" s="86">
        <v>0</v>
      </c>
      <c r="H240" s="86">
        <v>8708</v>
      </c>
      <c r="I240" s="86">
        <v>8708</v>
      </c>
      <c r="J240" s="86"/>
      <c r="K240" s="86">
        <v>30964</v>
      </c>
      <c r="L240" s="86">
        <v>0</v>
      </c>
      <c r="M240" s="86">
        <v>42278</v>
      </c>
      <c r="N240" s="86">
        <v>149</v>
      </c>
      <c r="O240" s="86">
        <v>73391</v>
      </c>
      <c r="P240" s="86"/>
      <c r="Q240" s="86">
        <v>-6794</v>
      </c>
      <c r="R240" s="86"/>
      <c r="S240" s="86">
        <v>2498</v>
      </c>
      <c r="T240" s="86"/>
      <c r="U240" s="86">
        <v>-4296</v>
      </c>
    </row>
    <row r="241" spans="1:21" ht="15" x14ac:dyDescent="0.25">
      <c r="A241" s="62">
        <v>752</v>
      </c>
      <c r="B241" s="63" t="s">
        <v>252</v>
      </c>
      <c r="C241" s="85">
        <v>5.914281508035542E-3</v>
      </c>
      <c r="D241" s="16">
        <v>4015091</v>
      </c>
      <c r="E241" s="86">
        <v>0</v>
      </c>
      <c r="F241" s="86">
        <v>0</v>
      </c>
      <c r="G241" s="86">
        <v>0</v>
      </c>
      <c r="H241" s="86">
        <v>123630</v>
      </c>
      <c r="I241" s="86">
        <v>123630</v>
      </c>
      <c r="J241" s="86"/>
      <c r="K241" s="86">
        <v>2037308</v>
      </c>
      <c r="L241" s="86">
        <v>0</v>
      </c>
      <c r="M241" s="86">
        <v>2781714</v>
      </c>
      <c r="N241" s="86">
        <v>449651</v>
      </c>
      <c r="O241" s="86">
        <v>5268673</v>
      </c>
      <c r="P241" s="86"/>
      <c r="Q241" s="86">
        <v>-446984</v>
      </c>
      <c r="R241" s="86"/>
      <c r="S241" s="86">
        <v>-55523</v>
      </c>
      <c r="T241" s="86"/>
      <c r="U241" s="86">
        <v>-502507</v>
      </c>
    </row>
    <row r="242" spans="1:21" ht="15" x14ac:dyDescent="0.25">
      <c r="A242" s="62">
        <v>753</v>
      </c>
      <c r="B242" s="63" t="s">
        <v>253</v>
      </c>
      <c r="C242" s="85">
        <v>4.6286870114027791E-3</v>
      </c>
      <c r="D242" s="16">
        <v>3142325</v>
      </c>
      <c r="E242" s="86">
        <v>0</v>
      </c>
      <c r="F242" s="86">
        <v>0</v>
      </c>
      <c r="G242" s="86">
        <v>0</v>
      </c>
      <c r="H242" s="86">
        <v>84659</v>
      </c>
      <c r="I242" s="86">
        <v>84659</v>
      </c>
      <c r="J242" s="86"/>
      <c r="K242" s="86">
        <v>1594456</v>
      </c>
      <c r="L242" s="86">
        <v>0</v>
      </c>
      <c r="M242" s="86">
        <v>2177050</v>
      </c>
      <c r="N242" s="86">
        <v>253904</v>
      </c>
      <c r="O242" s="86">
        <v>4025410</v>
      </c>
      <c r="P242" s="86"/>
      <c r="Q242" s="86">
        <v>-349822</v>
      </c>
      <c r="R242" s="86"/>
      <c r="S242" s="86">
        <v>-33038</v>
      </c>
      <c r="T242" s="86"/>
      <c r="U242" s="86">
        <v>-382860</v>
      </c>
    </row>
    <row r="243" spans="1:21" ht="15" x14ac:dyDescent="0.25">
      <c r="A243" s="62">
        <v>754</v>
      </c>
      <c r="B243" s="63" t="s">
        <v>254</v>
      </c>
      <c r="C243" s="85">
        <v>3.0541625838306961E-3</v>
      </c>
      <c r="D243" s="16">
        <v>2073413</v>
      </c>
      <c r="E243" s="86">
        <v>0</v>
      </c>
      <c r="F243" s="86">
        <v>0</v>
      </c>
      <c r="G243" s="86">
        <v>0</v>
      </c>
      <c r="H243" s="86">
        <v>49462</v>
      </c>
      <c r="I243" s="86">
        <v>49462</v>
      </c>
      <c r="J243" s="86"/>
      <c r="K243" s="86">
        <v>1052075</v>
      </c>
      <c r="L243" s="86">
        <v>0</v>
      </c>
      <c r="M243" s="86">
        <v>1436490</v>
      </c>
      <c r="N243" s="86">
        <v>391418</v>
      </c>
      <c r="O243" s="86">
        <v>2879983</v>
      </c>
      <c r="P243" s="86"/>
      <c r="Q243" s="86">
        <v>-230825</v>
      </c>
      <c r="R243" s="86"/>
      <c r="S243" s="86">
        <v>-84709</v>
      </c>
      <c r="T243" s="86"/>
      <c r="U243" s="86">
        <v>-315534</v>
      </c>
    </row>
    <row r="244" spans="1:21" ht="15" x14ac:dyDescent="0.25">
      <c r="A244" s="62">
        <v>756</v>
      </c>
      <c r="B244" s="63" t="s">
        <v>255</v>
      </c>
      <c r="C244" s="85">
        <v>6.3963434470107839E-3</v>
      </c>
      <c r="D244" s="16">
        <v>4342353</v>
      </c>
      <c r="E244" s="86">
        <v>0</v>
      </c>
      <c r="F244" s="86">
        <v>0</v>
      </c>
      <c r="G244" s="86">
        <v>0</v>
      </c>
      <c r="H244" s="86">
        <v>352796</v>
      </c>
      <c r="I244" s="86">
        <v>352796</v>
      </c>
      <c r="J244" s="86"/>
      <c r="K244" s="86">
        <v>2203365</v>
      </c>
      <c r="L244" s="86">
        <v>0</v>
      </c>
      <c r="M244" s="86">
        <v>3008446</v>
      </c>
      <c r="N244" s="86">
        <v>9399</v>
      </c>
      <c r="O244" s="86">
        <v>5221210</v>
      </c>
      <c r="P244" s="86"/>
      <c r="Q244" s="86">
        <v>-483416</v>
      </c>
      <c r="R244" s="86"/>
      <c r="S244" s="86">
        <v>74573</v>
      </c>
      <c r="T244" s="86"/>
      <c r="U244" s="86">
        <v>-408843</v>
      </c>
    </row>
    <row r="245" spans="1:21" ht="15" x14ac:dyDescent="0.25">
      <c r="A245" s="62">
        <v>757</v>
      </c>
      <c r="B245" s="63" t="s">
        <v>256</v>
      </c>
      <c r="C245" s="85">
        <v>1.6207156119407218E-3</v>
      </c>
      <c r="D245" s="16">
        <v>1100271</v>
      </c>
      <c r="E245" s="86">
        <v>0</v>
      </c>
      <c r="F245" s="86">
        <v>0</v>
      </c>
      <c r="G245" s="86">
        <v>0</v>
      </c>
      <c r="H245" s="86">
        <v>0</v>
      </c>
      <c r="I245" s="86">
        <v>0</v>
      </c>
      <c r="J245" s="86"/>
      <c r="K245" s="86">
        <v>558292</v>
      </c>
      <c r="L245" s="86">
        <v>0</v>
      </c>
      <c r="M245" s="86">
        <v>762285</v>
      </c>
      <c r="N245" s="86">
        <v>132270</v>
      </c>
      <c r="O245" s="86">
        <v>1452847</v>
      </c>
      <c r="P245" s="86"/>
      <c r="Q245" s="86">
        <v>-122490</v>
      </c>
      <c r="R245" s="86"/>
      <c r="S245" s="86">
        <v>-29216</v>
      </c>
      <c r="T245" s="86"/>
      <c r="U245" s="86">
        <v>-151706</v>
      </c>
    </row>
    <row r="246" spans="1:21" ht="15" x14ac:dyDescent="0.25">
      <c r="A246" s="62">
        <v>759</v>
      </c>
      <c r="B246" s="63" t="s">
        <v>257</v>
      </c>
      <c r="C246" s="85">
        <v>0</v>
      </c>
      <c r="D246" s="16">
        <v>0</v>
      </c>
      <c r="E246" s="86">
        <v>0</v>
      </c>
      <c r="F246" s="86">
        <v>0</v>
      </c>
      <c r="G246" s="86">
        <v>0</v>
      </c>
      <c r="H246" s="86">
        <v>0</v>
      </c>
      <c r="I246" s="86">
        <v>0</v>
      </c>
      <c r="J246" s="86"/>
      <c r="K246" s="86">
        <v>0</v>
      </c>
      <c r="L246" s="86">
        <v>0</v>
      </c>
      <c r="M246" s="86">
        <v>0</v>
      </c>
      <c r="N246" s="86">
        <v>0</v>
      </c>
      <c r="O246" s="86">
        <v>0</v>
      </c>
      <c r="P246" s="86"/>
      <c r="Q246" s="86">
        <v>0</v>
      </c>
      <c r="R246" s="86"/>
      <c r="S246" s="86">
        <v>0</v>
      </c>
      <c r="T246" s="86"/>
      <c r="U246" s="86">
        <v>0</v>
      </c>
    </row>
    <row r="247" spans="1:21" ht="15" x14ac:dyDescent="0.25">
      <c r="A247" s="62">
        <v>760</v>
      </c>
      <c r="B247" s="63" t="s">
        <v>258</v>
      </c>
      <c r="C247" s="85">
        <v>0</v>
      </c>
      <c r="D247" s="16">
        <v>0</v>
      </c>
      <c r="E247" s="86">
        <v>0</v>
      </c>
      <c r="F247" s="86">
        <v>0</v>
      </c>
      <c r="G247" s="86">
        <v>0</v>
      </c>
      <c r="H247" s="86">
        <v>0</v>
      </c>
      <c r="I247" s="86">
        <v>0</v>
      </c>
      <c r="J247" s="86"/>
      <c r="K247" s="86">
        <v>0</v>
      </c>
      <c r="L247" s="86">
        <v>0</v>
      </c>
      <c r="M247" s="86">
        <v>0</v>
      </c>
      <c r="N247" s="86">
        <v>0</v>
      </c>
      <c r="O247" s="86">
        <v>0</v>
      </c>
      <c r="P247" s="86"/>
      <c r="Q247" s="86">
        <v>0</v>
      </c>
      <c r="R247" s="86"/>
      <c r="S247" s="86">
        <v>0</v>
      </c>
      <c r="T247" s="86"/>
      <c r="U247" s="86">
        <v>0</v>
      </c>
    </row>
    <row r="248" spans="1:21" ht="15" x14ac:dyDescent="0.25">
      <c r="A248" s="62">
        <v>761</v>
      </c>
      <c r="B248" s="63" t="s">
        <v>259</v>
      </c>
      <c r="C248" s="85">
        <v>1.5780052790972622E-3</v>
      </c>
      <c r="D248" s="16">
        <v>1071276</v>
      </c>
      <c r="E248" s="86">
        <v>0</v>
      </c>
      <c r="F248" s="86">
        <v>0</v>
      </c>
      <c r="G248" s="86">
        <v>0</v>
      </c>
      <c r="H248" s="86">
        <v>3341</v>
      </c>
      <c r="I248" s="86">
        <v>3341</v>
      </c>
      <c r="J248" s="86"/>
      <c r="K248" s="86">
        <v>543580</v>
      </c>
      <c r="L248" s="86">
        <v>0</v>
      </c>
      <c r="M248" s="86">
        <v>742197</v>
      </c>
      <c r="N248" s="86">
        <v>53944</v>
      </c>
      <c r="O248" s="86">
        <v>1339721</v>
      </c>
      <c r="P248" s="86"/>
      <c r="Q248" s="86">
        <v>-119260</v>
      </c>
      <c r="R248" s="86"/>
      <c r="S248" s="86">
        <v>-10778</v>
      </c>
      <c r="T248" s="86"/>
      <c r="U248" s="86">
        <v>-130038</v>
      </c>
    </row>
    <row r="249" spans="1:21" ht="15" x14ac:dyDescent="0.25">
      <c r="A249" s="62">
        <v>762</v>
      </c>
      <c r="B249" s="63" t="s">
        <v>260</v>
      </c>
      <c r="C249" s="85">
        <v>0</v>
      </c>
      <c r="D249" s="16">
        <v>0</v>
      </c>
      <c r="E249" s="86">
        <v>0</v>
      </c>
      <c r="F249" s="86">
        <v>0</v>
      </c>
      <c r="G249" s="86">
        <v>0</v>
      </c>
      <c r="H249" s="86">
        <v>0</v>
      </c>
      <c r="I249" s="86">
        <v>0</v>
      </c>
      <c r="J249" s="86"/>
      <c r="K249" s="86">
        <v>0</v>
      </c>
      <c r="L249" s="86">
        <v>0</v>
      </c>
      <c r="M249" s="86">
        <v>0</v>
      </c>
      <c r="N249" s="86">
        <v>0</v>
      </c>
      <c r="O249" s="86">
        <v>0</v>
      </c>
      <c r="P249" s="86"/>
      <c r="Q249" s="86">
        <v>0</v>
      </c>
      <c r="R249" s="86"/>
      <c r="S249" s="86">
        <v>0</v>
      </c>
      <c r="T249" s="86"/>
      <c r="U249" s="86">
        <v>0</v>
      </c>
    </row>
    <row r="250" spans="1:21" ht="15" x14ac:dyDescent="0.25">
      <c r="A250" s="62">
        <v>765</v>
      </c>
      <c r="B250" s="63" t="s">
        <v>261</v>
      </c>
      <c r="C250" s="85">
        <v>1.7538346589866437E-2</v>
      </c>
      <c r="D250" s="16">
        <v>11906439</v>
      </c>
      <c r="E250" s="86">
        <v>0</v>
      </c>
      <c r="F250" s="86">
        <v>0</v>
      </c>
      <c r="G250" s="86">
        <v>0</v>
      </c>
      <c r="H250" s="86">
        <v>464453</v>
      </c>
      <c r="I250" s="86">
        <v>464453</v>
      </c>
      <c r="J250" s="86"/>
      <c r="K250" s="86">
        <v>6041481</v>
      </c>
      <c r="L250" s="86">
        <v>0</v>
      </c>
      <c r="M250" s="86">
        <v>8248959</v>
      </c>
      <c r="N250" s="86">
        <v>490720</v>
      </c>
      <c r="O250" s="86">
        <v>14781160</v>
      </c>
      <c r="P250" s="86"/>
      <c r="Q250" s="86">
        <v>-1325498</v>
      </c>
      <c r="R250" s="86"/>
      <c r="S250" s="86">
        <v>-41266</v>
      </c>
      <c r="T250" s="86"/>
      <c r="U250" s="86">
        <v>-1366764</v>
      </c>
    </row>
    <row r="251" spans="1:21" ht="15" x14ac:dyDescent="0.25">
      <c r="A251" s="62">
        <v>766</v>
      </c>
      <c r="B251" s="63" t="s">
        <v>262</v>
      </c>
      <c r="C251" s="85">
        <v>8.4883218193132772E-5</v>
      </c>
      <c r="D251" s="16">
        <v>57625</v>
      </c>
      <c r="E251" s="86">
        <v>0</v>
      </c>
      <c r="F251" s="86">
        <v>0</v>
      </c>
      <c r="G251" s="86">
        <v>0</v>
      </c>
      <c r="H251" s="86">
        <v>0</v>
      </c>
      <c r="I251" s="86">
        <v>0</v>
      </c>
      <c r="J251" s="86"/>
      <c r="K251" s="86">
        <v>29240</v>
      </c>
      <c r="L251" s="86">
        <v>0</v>
      </c>
      <c r="M251" s="86">
        <v>39924</v>
      </c>
      <c r="N251" s="86">
        <v>46155</v>
      </c>
      <c r="O251" s="86">
        <v>115319</v>
      </c>
      <c r="P251" s="86"/>
      <c r="Q251" s="86">
        <v>-6415</v>
      </c>
      <c r="R251" s="86"/>
      <c r="S251" s="86">
        <v>-10010</v>
      </c>
      <c r="T251" s="86"/>
      <c r="U251" s="86">
        <v>-16425</v>
      </c>
    </row>
    <row r="252" spans="1:21" ht="15" x14ac:dyDescent="0.25">
      <c r="A252" s="62">
        <v>767</v>
      </c>
      <c r="B252" s="63" t="s">
        <v>263</v>
      </c>
      <c r="C252" s="85">
        <v>1.4104391962821318E-2</v>
      </c>
      <c r="D252" s="16">
        <v>9575197</v>
      </c>
      <c r="E252" s="86">
        <v>0</v>
      </c>
      <c r="F252" s="86">
        <v>0</v>
      </c>
      <c r="G252" s="86">
        <v>0</v>
      </c>
      <c r="H252" s="86">
        <v>684158</v>
      </c>
      <c r="I252" s="86">
        <v>684158</v>
      </c>
      <c r="J252" s="86"/>
      <c r="K252" s="86">
        <v>4858577</v>
      </c>
      <c r="L252" s="86">
        <v>0</v>
      </c>
      <c r="M252" s="86">
        <v>6633838</v>
      </c>
      <c r="N252" s="86">
        <v>262020</v>
      </c>
      <c r="O252" s="86">
        <v>11754435</v>
      </c>
      <c r="P252" s="86"/>
      <c r="Q252" s="86">
        <v>-1065967</v>
      </c>
      <c r="R252" s="86"/>
      <c r="S252" s="86">
        <v>72013</v>
      </c>
      <c r="T252" s="86"/>
      <c r="U252" s="86">
        <v>-993954</v>
      </c>
    </row>
    <row r="253" spans="1:21" ht="15" x14ac:dyDescent="0.25">
      <c r="A253" s="62">
        <v>768</v>
      </c>
      <c r="B253" s="63" t="s">
        <v>264</v>
      </c>
      <c r="C253" s="85">
        <v>3.5312912236145281E-3</v>
      </c>
      <c r="D253" s="16">
        <v>2397323</v>
      </c>
      <c r="E253" s="86">
        <v>0</v>
      </c>
      <c r="F253" s="86">
        <v>0</v>
      </c>
      <c r="G253" s="86">
        <v>0</v>
      </c>
      <c r="H253" s="86">
        <v>8132</v>
      </c>
      <c r="I253" s="86">
        <v>8132</v>
      </c>
      <c r="J253" s="86"/>
      <c r="K253" s="86">
        <v>1216433</v>
      </c>
      <c r="L253" s="86">
        <v>0</v>
      </c>
      <c r="M253" s="86">
        <v>1660902</v>
      </c>
      <c r="N253" s="86">
        <v>218418</v>
      </c>
      <c r="O253" s="86">
        <v>3095753</v>
      </c>
      <c r="P253" s="86"/>
      <c r="Q253" s="86">
        <v>-266885</v>
      </c>
      <c r="R253" s="86"/>
      <c r="S253" s="86">
        <v>-44695</v>
      </c>
      <c r="T253" s="86"/>
      <c r="U253" s="86">
        <v>-311580</v>
      </c>
    </row>
    <row r="254" spans="1:21" ht="15" x14ac:dyDescent="0.25">
      <c r="A254" s="62">
        <v>769</v>
      </c>
      <c r="B254" s="63" t="s">
        <v>265</v>
      </c>
      <c r="C254" s="85">
        <v>8.0277301542837458E-3</v>
      </c>
      <c r="D254" s="16">
        <v>5449868</v>
      </c>
      <c r="E254" s="86">
        <v>0</v>
      </c>
      <c r="F254" s="86">
        <v>0</v>
      </c>
      <c r="G254" s="86">
        <v>0</v>
      </c>
      <c r="H254" s="86">
        <v>0</v>
      </c>
      <c r="I254" s="86">
        <v>0</v>
      </c>
      <c r="J254" s="86"/>
      <c r="K254" s="86">
        <v>2765334</v>
      </c>
      <c r="L254" s="86">
        <v>0</v>
      </c>
      <c r="M254" s="86">
        <v>3775750</v>
      </c>
      <c r="N254" s="86">
        <v>732084</v>
      </c>
      <c r="O254" s="86">
        <v>7273168</v>
      </c>
      <c r="P254" s="86"/>
      <c r="Q254" s="86">
        <v>-606713</v>
      </c>
      <c r="R254" s="86"/>
      <c r="S254" s="86">
        <v>-178027</v>
      </c>
      <c r="T254" s="86"/>
      <c r="U254" s="86">
        <v>-784740</v>
      </c>
    </row>
    <row r="255" spans="1:21" ht="15" x14ac:dyDescent="0.25">
      <c r="A255" s="62">
        <v>770</v>
      </c>
      <c r="B255" s="63" t="s">
        <v>266</v>
      </c>
      <c r="C255" s="85">
        <v>3.6470718126809906E-3</v>
      </c>
      <c r="D255" s="16">
        <v>2475925</v>
      </c>
      <c r="E255" s="86">
        <v>0</v>
      </c>
      <c r="F255" s="86">
        <v>0</v>
      </c>
      <c r="G255" s="86">
        <v>0</v>
      </c>
      <c r="H255" s="86">
        <v>0</v>
      </c>
      <c r="I255" s="86">
        <v>0</v>
      </c>
      <c r="J255" s="86"/>
      <c r="K255" s="86">
        <v>1256317</v>
      </c>
      <c r="L255" s="86">
        <v>0</v>
      </c>
      <c r="M255" s="86">
        <v>1715358</v>
      </c>
      <c r="N255" s="86">
        <v>382818</v>
      </c>
      <c r="O255" s="86">
        <v>3354493</v>
      </c>
      <c r="P255" s="86"/>
      <c r="Q255" s="86">
        <v>-275635</v>
      </c>
      <c r="R255" s="86"/>
      <c r="S255" s="86">
        <v>-87786</v>
      </c>
      <c r="T255" s="86"/>
      <c r="U255" s="86">
        <v>-363421</v>
      </c>
    </row>
    <row r="256" spans="1:21" ht="15" x14ac:dyDescent="0.25">
      <c r="A256" s="62">
        <v>771</v>
      </c>
      <c r="B256" s="63" t="s">
        <v>267</v>
      </c>
      <c r="C256" s="85">
        <v>2.2120978871638095E-3</v>
      </c>
      <c r="D256" s="16">
        <v>1501751</v>
      </c>
      <c r="E256" s="86">
        <v>0</v>
      </c>
      <c r="F256" s="86">
        <v>0</v>
      </c>
      <c r="G256" s="86">
        <v>0</v>
      </c>
      <c r="H256" s="86">
        <v>37500</v>
      </c>
      <c r="I256" s="86">
        <v>37500</v>
      </c>
      <c r="J256" s="86"/>
      <c r="K256" s="86">
        <v>762007</v>
      </c>
      <c r="L256" s="86">
        <v>0</v>
      </c>
      <c r="M256" s="86">
        <v>1040435</v>
      </c>
      <c r="N256" s="86">
        <v>176823</v>
      </c>
      <c r="O256" s="86">
        <v>1979265</v>
      </c>
      <c r="P256" s="86"/>
      <c r="Q256" s="86">
        <v>-167184</v>
      </c>
      <c r="R256" s="86"/>
      <c r="S256" s="86">
        <v>-37683</v>
      </c>
      <c r="T256" s="86"/>
      <c r="U256" s="86">
        <v>-204867</v>
      </c>
    </row>
    <row r="257" spans="1:21" ht="15" x14ac:dyDescent="0.25">
      <c r="A257" s="62">
        <v>772</v>
      </c>
      <c r="B257" s="63" t="s">
        <v>268</v>
      </c>
      <c r="C257" s="85">
        <v>4.0551853296684594E-3</v>
      </c>
      <c r="D257" s="16">
        <v>2752988</v>
      </c>
      <c r="E257" s="86">
        <v>0</v>
      </c>
      <c r="F257" s="86">
        <v>0</v>
      </c>
      <c r="G257" s="86">
        <v>0</v>
      </c>
      <c r="H257" s="86">
        <v>59450</v>
      </c>
      <c r="I257" s="86">
        <v>59450</v>
      </c>
      <c r="J257" s="86"/>
      <c r="K257" s="86">
        <v>1396900</v>
      </c>
      <c r="L257" s="86">
        <v>0</v>
      </c>
      <c r="M257" s="86">
        <v>1907310</v>
      </c>
      <c r="N257" s="86">
        <v>239726</v>
      </c>
      <c r="O257" s="86">
        <v>3543936</v>
      </c>
      <c r="P257" s="86"/>
      <c r="Q257" s="86">
        <v>-306480</v>
      </c>
      <c r="R257" s="86"/>
      <c r="S257" s="86">
        <v>-33153</v>
      </c>
      <c r="T257" s="86"/>
      <c r="U257" s="86">
        <v>-339633</v>
      </c>
    </row>
    <row r="258" spans="1:21" ht="15" x14ac:dyDescent="0.25">
      <c r="A258" s="62">
        <v>773</v>
      </c>
      <c r="B258" s="63" t="s">
        <v>269</v>
      </c>
      <c r="C258" s="85">
        <v>2.7479288527409557E-3</v>
      </c>
      <c r="D258" s="16">
        <v>1865516</v>
      </c>
      <c r="E258" s="86">
        <v>0</v>
      </c>
      <c r="F258" s="86">
        <v>0</v>
      </c>
      <c r="G258" s="86">
        <v>0</v>
      </c>
      <c r="H258" s="86">
        <v>0</v>
      </c>
      <c r="I258" s="86">
        <v>0</v>
      </c>
      <c r="J258" s="86"/>
      <c r="K258" s="86">
        <v>946586</v>
      </c>
      <c r="L258" s="86">
        <v>0</v>
      </c>
      <c r="M258" s="86">
        <v>1292457</v>
      </c>
      <c r="N258" s="86">
        <v>240230</v>
      </c>
      <c r="O258" s="86">
        <v>2479273</v>
      </c>
      <c r="P258" s="86"/>
      <c r="Q258" s="86">
        <v>-207680</v>
      </c>
      <c r="R258" s="86"/>
      <c r="S258" s="86">
        <v>-54101</v>
      </c>
      <c r="T258" s="86"/>
      <c r="U258" s="86">
        <v>-261781</v>
      </c>
    </row>
    <row r="259" spans="1:21" ht="15" x14ac:dyDescent="0.25">
      <c r="A259" s="62">
        <v>774</v>
      </c>
      <c r="B259" s="63" t="s">
        <v>270</v>
      </c>
      <c r="C259" s="85">
        <v>2.9955381125808746E-3</v>
      </c>
      <c r="D259" s="16">
        <v>2033612</v>
      </c>
      <c r="E259" s="86">
        <v>0</v>
      </c>
      <c r="F259" s="86">
        <v>0</v>
      </c>
      <c r="G259" s="86">
        <v>0</v>
      </c>
      <c r="H259" s="86">
        <v>52514</v>
      </c>
      <c r="I259" s="86">
        <v>52514</v>
      </c>
      <c r="J259" s="86"/>
      <c r="K259" s="86">
        <v>1031881</v>
      </c>
      <c r="L259" s="86">
        <v>0</v>
      </c>
      <c r="M259" s="86">
        <v>1408917</v>
      </c>
      <c r="N259" s="86">
        <v>24153</v>
      </c>
      <c r="O259" s="86">
        <v>2464951</v>
      </c>
      <c r="P259" s="86"/>
      <c r="Q259" s="86">
        <v>-226394</v>
      </c>
      <c r="R259" s="86"/>
      <c r="S259" s="86">
        <v>9613</v>
      </c>
      <c r="T259" s="86"/>
      <c r="U259" s="86">
        <v>-216781</v>
      </c>
    </row>
    <row r="260" spans="1:21" ht="15" x14ac:dyDescent="0.25">
      <c r="A260" s="62">
        <v>775</v>
      </c>
      <c r="B260" s="63" t="s">
        <v>271</v>
      </c>
      <c r="C260" s="85">
        <v>3.1786762760983769E-3</v>
      </c>
      <c r="D260" s="16">
        <v>2157942</v>
      </c>
      <c r="E260" s="86">
        <v>0</v>
      </c>
      <c r="F260" s="86">
        <v>0</v>
      </c>
      <c r="G260" s="86">
        <v>0</v>
      </c>
      <c r="H260" s="86">
        <v>45743</v>
      </c>
      <c r="I260" s="86">
        <v>45743</v>
      </c>
      <c r="J260" s="86"/>
      <c r="K260" s="86">
        <v>1094967</v>
      </c>
      <c r="L260" s="86">
        <v>0</v>
      </c>
      <c r="M260" s="86">
        <v>1495054</v>
      </c>
      <c r="N260" s="86">
        <v>166568</v>
      </c>
      <c r="O260" s="86">
        <v>2756589</v>
      </c>
      <c r="P260" s="86"/>
      <c r="Q260" s="86">
        <v>-240235</v>
      </c>
      <c r="R260" s="86"/>
      <c r="S260" s="86">
        <v>-23860</v>
      </c>
      <c r="T260" s="86"/>
      <c r="U260" s="86">
        <v>-264095</v>
      </c>
    </row>
    <row r="261" spans="1:21" ht="15" x14ac:dyDescent="0.25">
      <c r="A261" s="62">
        <v>776</v>
      </c>
      <c r="B261" s="63" t="s">
        <v>272</v>
      </c>
      <c r="C261" s="85">
        <v>3.1632719593800464E-3</v>
      </c>
      <c r="D261" s="16">
        <v>2147484</v>
      </c>
      <c r="E261" s="86">
        <v>0</v>
      </c>
      <c r="F261" s="86">
        <v>0</v>
      </c>
      <c r="G261" s="86">
        <v>0</v>
      </c>
      <c r="H261" s="86">
        <v>11937</v>
      </c>
      <c r="I261" s="86">
        <v>11937</v>
      </c>
      <c r="J261" s="86"/>
      <c r="K261" s="86">
        <v>1089661</v>
      </c>
      <c r="L261" s="86">
        <v>0</v>
      </c>
      <c r="M261" s="86">
        <v>1487808</v>
      </c>
      <c r="N261" s="86">
        <v>66878</v>
      </c>
      <c r="O261" s="86">
        <v>2644347</v>
      </c>
      <c r="P261" s="86"/>
      <c r="Q261" s="86">
        <v>-239070</v>
      </c>
      <c r="R261" s="86"/>
      <c r="S261" s="86">
        <v>-15103</v>
      </c>
      <c r="T261" s="86"/>
      <c r="U261" s="86">
        <v>-254173</v>
      </c>
    </row>
    <row r="262" spans="1:21" ht="15" x14ac:dyDescent="0.25">
      <c r="A262" s="62">
        <v>777</v>
      </c>
      <c r="B262" s="63" t="s">
        <v>273</v>
      </c>
      <c r="C262" s="85">
        <v>1.6133335780700676E-2</v>
      </c>
      <c r="D262" s="16">
        <v>10952606</v>
      </c>
      <c r="E262" s="86">
        <v>0</v>
      </c>
      <c r="F262" s="86">
        <v>0</v>
      </c>
      <c r="G262" s="86">
        <v>0</v>
      </c>
      <c r="H262" s="86">
        <v>0</v>
      </c>
      <c r="I262" s="86">
        <v>0</v>
      </c>
      <c r="J262" s="86"/>
      <c r="K262" s="86">
        <v>5557493</v>
      </c>
      <c r="L262" s="86">
        <v>0</v>
      </c>
      <c r="M262" s="86">
        <v>7588128</v>
      </c>
      <c r="N262" s="86">
        <v>1698236</v>
      </c>
      <c r="O262" s="86">
        <v>14843857</v>
      </c>
      <c r="P262" s="86"/>
      <c r="Q262" s="86">
        <v>-1219310</v>
      </c>
      <c r="R262" s="86"/>
      <c r="S262" s="86">
        <v>-431002</v>
      </c>
      <c r="T262" s="86"/>
      <c r="U262" s="86">
        <v>-1650312</v>
      </c>
    </row>
    <row r="263" spans="1:21" ht="15" x14ac:dyDescent="0.25">
      <c r="A263" s="62">
        <v>778</v>
      </c>
      <c r="B263" s="63" t="s">
        <v>274</v>
      </c>
      <c r="C263" s="85">
        <v>3.5364723179121069E-3</v>
      </c>
      <c r="D263" s="16">
        <v>2400842</v>
      </c>
      <c r="E263" s="86">
        <v>0</v>
      </c>
      <c r="F263" s="86">
        <v>0</v>
      </c>
      <c r="G263" s="86">
        <v>0</v>
      </c>
      <c r="H263" s="86">
        <v>491568</v>
      </c>
      <c r="I263" s="86">
        <v>491568</v>
      </c>
      <c r="J263" s="86"/>
      <c r="K263" s="86">
        <v>1218218</v>
      </c>
      <c r="L263" s="86">
        <v>0</v>
      </c>
      <c r="M263" s="86">
        <v>1663339</v>
      </c>
      <c r="N263" s="86">
        <v>0</v>
      </c>
      <c r="O263" s="86">
        <v>2881557</v>
      </c>
      <c r="P263" s="86"/>
      <c r="Q263" s="86">
        <v>-267276</v>
      </c>
      <c r="R263" s="86"/>
      <c r="S263" s="86">
        <v>121246</v>
      </c>
      <c r="T263" s="86"/>
      <c r="U263" s="86">
        <v>-146030</v>
      </c>
    </row>
    <row r="264" spans="1:21" ht="15" x14ac:dyDescent="0.25">
      <c r="A264" s="62">
        <v>785</v>
      </c>
      <c r="B264" s="63" t="s">
        <v>275</v>
      </c>
      <c r="C264" s="85">
        <v>3.9422661043617517E-3</v>
      </c>
      <c r="D264" s="16">
        <v>2676329</v>
      </c>
      <c r="E264" s="86">
        <v>0</v>
      </c>
      <c r="F264" s="86">
        <v>0</v>
      </c>
      <c r="G264" s="86">
        <v>0</v>
      </c>
      <c r="H264" s="86">
        <v>407697</v>
      </c>
      <c r="I264" s="86">
        <v>407697</v>
      </c>
      <c r="J264" s="86"/>
      <c r="K264" s="86">
        <v>1358003</v>
      </c>
      <c r="L264" s="86">
        <v>0</v>
      </c>
      <c r="M264" s="86">
        <v>1854199</v>
      </c>
      <c r="N264" s="86">
        <v>91106</v>
      </c>
      <c r="O264" s="86">
        <v>3303308</v>
      </c>
      <c r="P264" s="86"/>
      <c r="Q264" s="86">
        <v>-297945</v>
      </c>
      <c r="R264" s="86"/>
      <c r="S264" s="86">
        <v>89115</v>
      </c>
      <c r="T264" s="86"/>
      <c r="U264" s="86">
        <v>-208830</v>
      </c>
    </row>
    <row r="265" spans="1:21" ht="15" x14ac:dyDescent="0.25">
      <c r="A265" s="62">
        <v>786</v>
      </c>
      <c r="B265" s="63" t="s">
        <v>276</v>
      </c>
      <c r="C265" s="85">
        <v>0</v>
      </c>
      <c r="D265" s="16">
        <v>0</v>
      </c>
      <c r="E265" s="86">
        <v>0</v>
      </c>
      <c r="F265" s="86">
        <v>0</v>
      </c>
      <c r="G265" s="86">
        <v>0</v>
      </c>
      <c r="H265" s="86">
        <v>0</v>
      </c>
      <c r="I265" s="86">
        <v>0</v>
      </c>
      <c r="J265" s="86"/>
      <c r="K265" s="86">
        <v>0</v>
      </c>
      <c r="L265" s="86">
        <v>0</v>
      </c>
      <c r="M265" s="86">
        <v>0</v>
      </c>
      <c r="N265" s="86">
        <v>24087</v>
      </c>
      <c r="O265" s="86">
        <v>24087</v>
      </c>
      <c r="P265" s="86"/>
      <c r="Q265" s="86">
        <v>0</v>
      </c>
      <c r="R265" s="86"/>
      <c r="S265" s="86">
        <v>-7022</v>
      </c>
      <c r="T265" s="86"/>
      <c r="U265" s="86">
        <v>-7022</v>
      </c>
    </row>
    <row r="266" spans="1:21" ht="15" x14ac:dyDescent="0.25">
      <c r="A266" s="62">
        <v>794</v>
      </c>
      <c r="B266" s="63" t="s">
        <v>277</v>
      </c>
      <c r="C266" s="85">
        <v>3.8362901649015655E-3</v>
      </c>
      <c r="D266" s="16">
        <v>2604385</v>
      </c>
      <c r="E266" s="86">
        <v>0</v>
      </c>
      <c r="F266" s="86">
        <v>0</v>
      </c>
      <c r="G266" s="86">
        <v>0</v>
      </c>
      <c r="H266" s="86">
        <v>108944</v>
      </c>
      <c r="I266" s="86">
        <v>108944</v>
      </c>
      <c r="J266" s="86"/>
      <c r="K266" s="86">
        <v>1321497</v>
      </c>
      <c r="L266" s="86">
        <v>0</v>
      </c>
      <c r="M266" s="86">
        <v>1804355</v>
      </c>
      <c r="N266" s="86">
        <v>359034</v>
      </c>
      <c r="O266" s="86">
        <v>3484886</v>
      </c>
      <c r="P266" s="86"/>
      <c r="Q266" s="86">
        <v>-289935</v>
      </c>
      <c r="R266" s="86"/>
      <c r="S266" s="86">
        <v>-79544</v>
      </c>
      <c r="T266" s="86"/>
      <c r="U266" s="86">
        <v>-369479</v>
      </c>
    </row>
    <row r="267" spans="1:21" ht="15" x14ac:dyDescent="0.25">
      <c r="A267" s="62">
        <v>820</v>
      </c>
      <c r="B267" s="63" t="s">
        <v>278</v>
      </c>
      <c r="C267" s="85">
        <v>0</v>
      </c>
      <c r="D267" s="16">
        <v>0</v>
      </c>
      <c r="E267" s="86">
        <v>0</v>
      </c>
      <c r="F267" s="86">
        <v>0</v>
      </c>
      <c r="G267" s="86">
        <v>0</v>
      </c>
      <c r="H267" s="86">
        <v>0</v>
      </c>
      <c r="I267" s="86">
        <v>0</v>
      </c>
      <c r="J267" s="86"/>
      <c r="K267" s="86">
        <v>0</v>
      </c>
      <c r="L267" s="86">
        <v>0</v>
      </c>
      <c r="M267" s="86">
        <v>0</v>
      </c>
      <c r="N267" s="86">
        <v>0</v>
      </c>
      <c r="O267" s="86">
        <v>0</v>
      </c>
      <c r="P267" s="86"/>
      <c r="Q267" s="86">
        <v>0</v>
      </c>
      <c r="R267" s="86"/>
      <c r="S267" s="86">
        <v>0</v>
      </c>
      <c r="T267" s="86"/>
      <c r="U267" s="86">
        <v>0</v>
      </c>
    </row>
    <row r="268" spans="1:21" ht="15" x14ac:dyDescent="0.25">
      <c r="A268" s="62">
        <v>834</v>
      </c>
      <c r="B268" s="63" t="s">
        <v>279</v>
      </c>
      <c r="C268" s="85">
        <v>0</v>
      </c>
      <c r="D268" s="16">
        <v>0</v>
      </c>
      <c r="E268" s="86">
        <v>0</v>
      </c>
      <c r="F268" s="86">
        <v>0</v>
      </c>
      <c r="G268" s="86">
        <v>0</v>
      </c>
      <c r="H268" s="86">
        <v>0</v>
      </c>
      <c r="I268" s="86">
        <v>0</v>
      </c>
      <c r="J268" s="86"/>
      <c r="K268" s="86">
        <v>0</v>
      </c>
      <c r="L268" s="86">
        <v>0</v>
      </c>
      <c r="M268" s="86">
        <v>0</v>
      </c>
      <c r="N268" s="86">
        <v>0</v>
      </c>
      <c r="O268" s="86">
        <v>0</v>
      </c>
      <c r="P268" s="86"/>
      <c r="Q268" s="86">
        <v>0</v>
      </c>
      <c r="R268" s="86"/>
      <c r="S268" s="86">
        <v>0</v>
      </c>
      <c r="T268" s="86"/>
      <c r="U268" s="86">
        <v>0</v>
      </c>
    </row>
    <row r="269" spans="1:21" ht="15" x14ac:dyDescent="0.25">
      <c r="A269" s="62">
        <v>837</v>
      </c>
      <c r="B269" s="63" t="s">
        <v>280</v>
      </c>
      <c r="C269" s="85">
        <v>0</v>
      </c>
      <c r="D269" s="16">
        <v>0</v>
      </c>
      <c r="E269" s="86">
        <v>0</v>
      </c>
      <c r="F269" s="86">
        <v>0</v>
      </c>
      <c r="G269" s="86">
        <v>0</v>
      </c>
      <c r="H269" s="86">
        <v>0</v>
      </c>
      <c r="I269" s="86">
        <v>0</v>
      </c>
      <c r="J269" s="86"/>
      <c r="K269" s="86">
        <v>0</v>
      </c>
      <c r="L269" s="86">
        <v>0</v>
      </c>
      <c r="M269" s="86">
        <v>0</v>
      </c>
      <c r="N269" s="86">
        <v>0</v>
      </c>
      <c r="O269" s="86">
        <v>0</v>
      </c>
      <c r="P269" s="86"/>
      <c r="Q269" s="86">
        <v>0</v>
      </c>
      <c r="R269" s="86"/>
      <c r="S269" s="86">
        <v>0</v>
      </c>
      <c r="T269" s="86"/>
      <c r="U269" s="86">
        <v>0</v>
      </c>
    </row>
    <row r="270" spans="1:21" ht="15" x14ac:dyDescent="0.25">
      <c r="A270" s="62">
        <v>838</v>
      </c>
      <c r="B270" s="63" t="s">
        <v>281</v>
      </c>
      <c r="C270" s="85">
        <v>0</v>
      </c>
      <c r="D270" s="16">
        <v>0</v>
      </c>
      <c r="E270" s="86">
        <v>0</v>
      </c>
      <c r="F270" s="86">
        <v>0</v>
      </c>
      <c r="G270" s="86">
        <v>0</v>
      </c>
      <c r="H270" s="86">
        <v>0</v>
      </c>
      <c r="I270" s="86">
        <v>0</v>
      </c>
      <c r="J270" s="86"/>
      <c r="K270" s="86">
        <v>0</v>
      </c>
      <c r="L270" s="86">
        <v>0</v>
      </c>
      <c r="M270" s="86">
        <v>0</v>
      </c>
      <c r="N270" s="86">
        <v>0</v>
      </c>
      <c r="O270" s="86">
        <v>0</v>
      </c>
      <c r="P270" s="86"/>
      <c r="Q270" s="86">
        <v>0</v>
      </c>
      <c r="R270" s="86"/>
      <c r="S270" s="86">
        <v>0</v>
      </c>
      <c r="T270" s="86"/>
      <c r="U270" s="86">
        <v>0</v>
      </c>
    </row>
    <row r="271" spans="1:21" ht="15" x14ac:dyDescent="0.25">
      <c r="A271" s="62">
        <v>839</v>
      </c>
      <c r="B271" s="63" t="s">
        <v>282</v>
      </c>
      <c r="C271" s="85">
        <v>0</v>
      </c>
      <c r="D271" s="16">
        <v>0</v>
      </c>
      <c r="E271" s="86">
        <v>0</v>
      </c>
      <c r="F271" s="86">
        <v>0</v>
      </c>
      <c r="G271" s="86">
        <v>0</v>
      </c>
      <c r="H271" s="86">
        <v>0</v>
      </c>
      <c r="I271" s="86">
        <v>0</v>
      </c>
      <c r="J271" s="86"/>
      <c r="K271" s="86">
        <v>0</v>
      </c>
      <c r="L271" s="86">
        <v>0</v>
      </c>
      <c r="M271" s="86">
        <v>0</v>
      </c>
      <c r="N271" s="86">
        <v>0</v>
      </c>
      <c r="O271" s="86">
        <v>0</v>
      </c>
      <c r="P271" s="86"/>
      <c r="Q271" s="86">
        <v>0</v>
      </c>
      <c r="R271" s="86"/>
      <c r="S271" s="86">
        <v>0</v>
      </c>
      <c r="T271" s="86"/>
      <c r="U271" s="86">
        <v>0</v>
      </c>
    </row>
    <row r="272" spans="1:21" ht="15" x14ac:dyDescent="0.25">
      <c r="A272" s="62">
        <v>840</v>
      </c>
      <c r="B272" s="63" t="s">
        <v>283</v>
      </c>
      <c r="C272" s="85">
        <v>0</v>
      </c>
      <c r="D272" s="16">
        <v>0</v>
      </c>
      <c r="E272" s="86">
        <v>0</v>
      </c>
      <c r="F272" s="86">
        <v>0</v>
      </c>
      <c r="G272" s="86">
        <v>0</v>
      </c>
      <c r="H272" s="86">
        <v>0</v>
      </c>
      <c r="I272" s="86">
        <v>0</v>
      </c>
      <c r="J272" s="86"/>
      <c r="K272" s="86">
        <v>0</v>
      </c>
      <c r="L272" s="86">
        <v>0</v>
      </c>
      <c r="M272" s="86">
        <v>0</v>
      </c>
      <c r="N272" s="86">
        <v>0</v>
      </c>
      <c r="O272" s="86">
        <v>0</v>
      </c>
      <c r="P272" s="86"/>
      <c r="Q272" s="86">
        <v>0</v>
      </c>
      <c r="R272" s="86"/>
      <c r="S272" s="86">
        <v>0</v>
      </c>
      <c r="T272" s="86"/>
      <c r="U272" s="86">
        <v>0</v>
      </c>
    </row>
    <row r="273" spans="1:21" ht="15" x14ac:dyDescent="0.25">
      <c r="A273" s="62">
        <v>841</v>
      </c>
      <c r="B273" s="63" t="s">
        <v>284</v>
      </c>
      <c r="C273" s="85">
        <v>3.4443017470189543E-4</v>
      </c>
      <c r="D273" s="16">
        <v>233827</v>
      </c>
      <c r="E273" s="86">
        <v>0</v>
      </c>
      <c r="F273" s="86">
        <v>0</v>
      </c>
      <c r="G273" s="86">
        <v>0</v>
      </c>
      <c r="H273" s="86">
        <v>20800</v>
      </c>
      <c r="I273" s="86">
        <v>20800</v>
      </c>
      <c r="J273" s="86"/>
      <c r="K273" s="86">
        <v>118647</v>
      </c>
      <c r="L273" s="86">
        <v>0</v>
      </c>
      <c r="M273" s="86">
        <v>161999</v>
      </c>
      <c r="N273" s="86">
        <v>26105</v>
      </c>
      <c r="O273" s="86">
        <v>306751</v>
      </c>
      <c r="P273" s="86"/>
      <c r="Q273" s="86">
        <v>-26031</v>
      </c>
      <c r="R273" s="86"/>
      <c r="S273" s="86">
        <v>-1688</v>
      </c>
      <c r="T273" s="86"/>
      <c r="U273" s="86">
        <v>-27719</v>
      </c>
    </row>
    <row r="274" spans="1:21" ht="15" x14ac:dyDescent="0.25">
      <c r="A274" s="62">
        <v>842</v>
      </c>
      <c r="B274" s="63" t="s">
        <v>285</v>
      </c>
      <c r="C274" s="85">
        <v>0</v>
      </c>
      <c r="D274" s="16">
        <v>0</v>
      </c>
      <c r="E274" s="86">
        <v>0</v>
      </c>
      <c r="F274" s="86">
        <v>0</v>
      </c>
      <c r="G274" s="86">
        <v>0</v>
      </c>
      <c r="H274" s="86">
        <v>0</v>
      </c>
      <c r="I274" s="86">
        <v>0</v>
      </c>
      <c r="J274" s="86"/>
      <c r="K274" s="86">
        <v>0</v>
      </c>
      <c r="L274" s="86">
        <v>0</v>
      </c>
      <c r="M274" s="86">
        <v>0</v>
      </c>
      <c r="N274" s="86">
        <v>0</v>
      </c>
      <c r="O274" s="86">
        <v>0</v>
      </c>
      <c r="P274" s="86"/>
      <c r="Q274" s="86">
        <v>0</v>
      </c>
      <c r="R274" s="86"/>
      <c r="S274" s="86">
        <v>0</v>
      </c>
      <c r="T274" s="86"/>
      <c r="U274" s="86">
        <v>0</v>
      </c>
    </row>
    <row r="275" spans="1:21" ht="15" x14ac:dyDescent="0.25">
      <c r="A275" s="62">
        <v>844</v>
      </c>
      <c r="B275" s="63" t="s">
        <v>286</v>
      </c>
      <c r="C275" s="85">
        <v>0</v>
      </c>
      <c r="D275" s="16">
        <v>0</v>
      </c>
      <c r="E275" s="86">
        <v>0</v>
      </c>
      <c r="F275" s="86">
        <v>0</v>
      </c>
      <c r="G275" s="86">
        <v>0</v>
      </c>
      <c r="H275" s="86">
        <v>0</v>
      </c>
      <c r="I275" s="86">
        <v>0</v>
      </c>
      <c r="J275" s="86"/>
      <c r="K275" s="86">
        <v>0</v>
      </c>
      <c r="L275" s="86">
        <v>0</v>
      </c>
      <c r="M275" s="86">
        <v>0</v>
      </c>
      <c r="N275" s="86">
        <v>0</v>
      </c>
      <c r="O275" s="86">
        <v>0</v>
      </c>
      <c r="P275" s="86"/>
      <c r="Q275" s="86">
        <v>0</v>
      </c>
      <c r="R275" s="86"/>
      <c r="S275" s="86">
        <v>0</v>
      </c>
      <c r="T275" s="86"/>
      <c r="U275" s="86">
        <v>0</v>
      </c>
    </row>
    <row r="276" spans="1:21" ht="15" x14ac:dyDescent="0.25">
      <c r="A276" s="62">
        <v>845</v>
      </c>
      <c r="B276" s="63" t="s">
        <v>287</v>
      </c>
      <c r="C276" s="85">
        <v>0</v>
      </c>
      <c r="D276" s="16">
        <v>0</v>
      </c>
      <c r="E276" s="86">
        <v>0</v>
      </c>
      <c r="F276" s="86">
        <v>0</v>
      </c>
      <c r="G276" s="86">
        <v>0</v>
      </c>
      <c r="H276" s="86">
        <v>0</v>
      </c>
      <c r="I276" s="86">
        <v>0</v>
      </c>
      <c r="J276" s="86"/>
      <c r="K276" s="86">
        <v>0</v>
      </c>
      <c r="L276" s="86">
        <v>0</v>
      </c>
      <c r="M276" s="86">
        <v>0</v>
      </c>
      <c r="N276" s="86">
        <v>0</v>
      </c>
      <c r="O276" s="86">
        <v>0</v>
      </c>
      <c r="P276" s="86"/>
      <c r="Q276" s="86">
        <v>0</v>
      </c>
      <c r="R276" s="86"/>
      <c r="S276" s="86">
        <v>0</v>
      </c>
      <c r="T276" s="86"/>
      <c r="U276" s="86">
        <v>0</v>
      </c>
    </row>
    <row r="277" spans="1:21" ht="15" x14ac:dyDescent="0.25">
      <c r="A277" s="62">
        <v>847</v>
      </c>
      <c r="B277" s="63" t="s">
        <v>288</v>
      </c>
      <c r="C277" s="85">
        <v>0</v>
      </c>
      <c r="D277" s="16">
        <v>0</v>
      </c>
      <c r="E277" s="86">
        <v>0</v>
      </c>
      <c r="F277" s="86">
        <v>0</v>
      </c>
      <c r="G277" s="86">
        <v>0</v>
      </c>
      <c r="H277" s="86">
        <v>0</v>
      </c>
      <c r="I277" s="86">
        <v>0</v>
      </c>
      <c r="J277" s="86"/>
      <c r="K277" s="86">
        <v>0</v>
      </c>
      <c r="L277" s="86">
        <v>0</v>
      </c>
      <c r="M277" s="86">
        <v>0</v>
      </c>
      <c r="N277" s="86">
        <v>0</v>
      </c>
      <c r="O277" s="86">
        <v>0</v>
      </c>
      <c r="P277" s="86"/>
      <c r="Q277" s="86">
        <v>0</v>
      </c>
      <c r="R277" s="86"/>
      <c r="S277" s="86">
        <v>0</v>
      </c>
      <c r="T277" s="86"/>
      <c r="U277" s="86">
        <v>0</v>
      </c>
    </row>
    <row r="278" spans="1:21" ht="15" x14ac:dyDescent="0.25">
      <c r="A278" s="62">
        <v>848</v>
      </c>
      <c r="B278" s="63" t="s">
        <v>289</v>
      </c>
      <c r="C278" s="85">
        <v>5.4951729203574287E-3</v>
      </c>
      <c r="D278" s="16">
        <v>3730563</v>
      </c>
      <c r="E278" s="86">
        <v>0</v>
      </c>
      <c r="F278" s="86">
        <v>0</v>
      </c>
      <c r="G278" s="86">
        <v>0</v>
      </c>
      <c r="H278" s="86">
        <v>21634</v>
      </c>
      <c r="I278" s="86">
        <v>21634</v>
      </c>
      <c r="J278" s="86"/>
      <c r="K278" s="86">
        <v>1892937</v>
      </c>
      <c r="L278" s="86">
        <v>0</v>
      </c>
      <c r="M278" s="86">
        <v>2584591</v>
      </c>
      <c r="N278" s="86">
        <v>70185</v>
      </c>
      <c r="O278" s="86">
        <v>4547713</v>
      </c>
      <c r="P278" s="86"/>
      <c r="Q278" s="86">
        <v>-415308</v>
      </c>
      <c r="R278" s="86"/>
      <c r="S278" s="86">
        <v>-9130</v>
      </c>
      <c r="T278" s="86"/>
      <c r="U278" s="86">
        <v>-424438</v>
      </c>
    </row>
    <row r="279" spans="1:21" ht="15" x14ac:dyDescent="0.25">
      <c r="A279" s="62">
        <v>850</v>
      </c>
      <c r="B279" s="63" t="s">
        <v>290</v>
      </c>
      <c r="C279" s="85">
        <v>0</v>
      </c>
      <c r="D279" s="16">
        <v>0</v>
      </c>
      <c r="E279" s="86">
        <v>0</v>
      </c>
      <c r="F279" s="86">
        <v>0</v>
      </c>
      <c r="G279" s="86">
        <v>0</v>
      </c>
      <c r="H279" s="86">
        <v>0</v>
      </c>
      <c r="I279" s="86">
        <v>0</v>
      </c>
      <c r="J279" s="86"/>
      <c r="K279" s="86">
        <v>0</v>
      </c>
      <c r="L279" s="86">
        <v>0</v>
      </c>
      <c r="M279" s="86">
        <v>0</v>
      </c>
      <c r="N279" s="86">
        <v>0</v>
      </c>
      <c r="O279" s="86">
        <v>0</v>
      </c>
      <c r="P279" s="86"/>
      <c r="Q279" s="86">
        <v>0</v>
      </c>
      <c r="R279" s="86"/>
      <c r="S279" s="86">
        <v>0</v>
      </c>
      <c r="T279" s="86"/>
      <c r="U279" s="86">
        <v>0</v>
      </c>
    </row>
    <row r="280" spans="1:21" ht="15" x14ac:dyDescent="0.25">
      <c r="A280" s="62">
        <v>851</v>
      </c>
      <c r="B280" s="63" t="s">
        <v>291</v>
      </c>
      <c r="C280" s="85">
        <v>1.6967518751270986E-4</v>
      </c>
      <c r="D280" s="16">
        <v>115191</v>
      </c>
      <c r="E280" s="86">
        <v>0</v>
      </c>
      <c r="F280" s="86">
        <v>0</v>
      </c>
      <c r="G280" s="86">
        <v>0</v>
      </c>
      <c r="H280" s="86">
        <v>27769</v>
      </c>
      <c r="I280" s="86">
        <v>27769</v>
      </c>
      <c r="J280" s="86"/>
      <c r="K280" s="86">
        <v>58448</v>
      </c>
      <c r="L280" s="86">
        <v>0</v>
      </c>
      <c r="M280" s="86">
        <v>79805</v>
      </c>
      <c r="N280" s="86">
        <v>0</v>
      </c>
      <c r="O280" s="86">
        <v>138253</v>
      </c>
      <c r="P280" s="86"/>
      <c r="Q280" s="86">
        <v>-12823</v>
      </c>
      <c r="R280" s="86"/>
      <c r="S280" s="86">
        <v>6751</v>
      </c>
      <c r="T280" s="86"/>
      <c r="U280" s="86">
        <v>-6072</v>
      </c>
    </row>
    <row r="281" spans="1:21" ht="15" x14ac:dyDescent="0.25">
      <c r="A281" s="62">
        <v>852</v>
      </c>
      <c r="B281" s="63" t="s">
        <v>292</v>
      </c>
      <c r="C281" s="85">
        <v>1.8832762927137087E-4</v>
      </c>
      <c r="D281" s="16">
        <v>127851</v>
      </c>
      <c r="E281" s="86">
        <v>0</v>
      </c>
      <c r="F281" s="86">
        <v>0</v>
      </c>
      <c r="G281" s="86">
        <v>0</v>
      </c>
      <c r="H281" s="86">
        <v>0</v>
      </c>
      <c r="I281" s="86">
        <v>0</v>
      </c>
      <c r="J281" s="86"/>
      <c r="K281" s="86">
        <v>64874</v>
      </c>
      <c r="L281" s="86">
        <v>0</v>
      </c>
      <c r="M281" s="86">
        <v>88578</v>
      </c>
      <c r="N281" s="86">
        <v>21753</v>
      </c>
      <c r="O281" s="86">
        <v>175205</v>
      </c>
      <c r="P281" s="86"/>
      <c r="Q281" s="86">
        <v>-14234</v>
      </c>
      <c r="R281" s="86"/>
      <c r="S281" s="86">
        <v>-4649</v>
      </c>
      <c r="T281" s="86"/>
      <c r="U281" s="86">
        <v>-18883</v>
      </c>
    </row>
    <row r="282" spans="1:21" ht="15" x14ac:dyDescent="0.25">
      <c r="A282" s="62">
        <v>853</v>
      </c>
      <c r="B282" s="63" t="s">
        <v>293</v>
      </c>
      <c r="C282" s="85">
        <v>0</v>
      </c>
      <c r="D282" s="16">
        <v>0</v>
      </c>
      <c r="E282" s="86">
        <v>0</v>
      </c>
      <c r="F282" s="86">
        <v>0</v>
      </c>
      <c r="G282" s="86">
        <v>0</v>
      </c>
      <c r="H282" s="86">
        <v>0</v>
      </c>
      <c r="I282" s="86">
        <v>0</v>
      </c>
      <c r="J282" s="86"/>
      <c r="K282" s="86">
        <v>0</v>
      </c>
      <c r="L282" s="86">
        <v>0</v>
      </c>
      <c r="M282" s="86">
        <v>0</v>
      </c>
      <c r="N282" s="86">
        <v>0</v>
      </c>
      <c r="O282" s="86">
        <v>0</v>
      </c>
      <c r="P282" s="86"/>
      <c r="Q282" s="86">
        <v>0</v>
      </c>
      <c r="R282" s="86"/>
      <c r="S282" s="86">
        <v>0</v>
      </c>
      <c r="T282" s="86"/>
      <c r="U282" s="86">
        <v>0</v>
      </c>
    </row>
    <row r="283" spans="1:21" ht="15" x14ac:dyDescent="0.25">
      <c r="A283" s="62">
        <v>859</v>
      </c>
      <c r="B283" s="63" t="s">
        <v>294</v>
      </c>
      <c r="C283" s="85">
        <v>0</v>
      </c>
      <c r="D283" s="16">
        <v>0</v>
      </c>
      <c r="E283" s="86">
        <v>0</v>
      </c>
      <c r="F283" s="86">
        <v>0</v>
      </c>
      <c r="G283" s="86">
        <v>0</v>
      </c>
      <c r="H283" s="86">
        <v>0</v>
      </c>
      <c r="I283" s="86">
        <v>0</v>
      </c>
      <c r="J283" s="86"/>
      <c r="K283" s="86">
        <v>0</v>
      </c>
      <c r="L283" s="86">
        <v>0</v>
      </c>
      <c r="M283" s="86">
        <v>0</v>
      </c>
      <c r="N283" s="86">
        <v>0</v>
      </c>
      <c r="O283" s="86">
        <v>0</v>
      </c>
      <c r="P283" s="86"/>
      <c r="Q283" s="86">
        <v>0</v>
      </c>
      <c r="R283" s="86"/>
      <c r="S283" s="86">
        <v>0</v>
      </c>
      <c r="T283" s="86"/>
      <c r="U283" s="86">
        <v>0</v>
      </c>
    </row>
    <row r="284" spans="1:21" ht="15" x14ac:dyDescent="0.25">
      <c r="A284" s="62">
        <v>861</v>
      </c>
      <c r="B284" s="63" t="s">
        <v>295</v>
      </c>
      <c r="C284" s="85">
        <v>0</v>
      </c>
      <c r="D284" s="16">
        <v>0</v>
      </c>
      <c r="E284" s="86">
        <v>0</v>
      </c>
      <c r="F284" s="86">
        <v>0</v>
      </c>
      <c r="G284" s="86">
        <v>0</v>
      </c>
      <c r="H284" s="86">
        <v>0</v>
      </c>
      <c r="I284" s="86">
        <v>0</v>
      </c>
      <c r="J284" s="86"/>
      <c r="K284" s="86">
        <v>0</v>
      </c>
      <c r="L284" s="86">
        <v>0</v>
      </c>
      <c r="M284" s="86">
        <v>0</v>
      </c>
      <c r="N284" s="86">
        <v>0</v>
      </c>
      <c r="O284" s="86">
        <v>0</v>
      </c>
      <c r="P284" s="86"/>
      <c r="Q284" s="86">
        <v>0</v>
      </c>
      <c r="R284" s="86"/>
      <c r="S284" s="86">
        <v>0</v>
      </c>
      <c r="T284" s="86"/>
      <c r="U284" s="86">
        <v>0</v>
      </c>
    </row>
    <row r="285" spans="1:21" ht="15" x14ac:dyDescent="0.25">
      <c r="A285" s="62">
        <v>862</v>
      </c>
      <c r="B285" s="63" t="s">
        <v>296</v>
      </c>
      <c r="C285" s="85">
        <v>0</v>
      </c>
      <c r="D285" s="16">
        <v>0</v>
      </c>
      <c r="E285" s="86">
        <v>0</v>
      </c>
      <c r="F285" s="86">
        <v>0</v>
      </c>
      <c r="G285" s="86">
        <v>0</v>
      </c>
      <c r="H285" s="86">
        <v>0</v>
      </c>
      <c r="I285" s="86">
        <v>0</v>
      </c>
      <c r="J285" s="86"/>
      <c r="K285" s="86">
        <v>0</v>
      </c>
      <c r="L285" s="86">
        <v>0</v>
      </c>
      <c r="M285" s="86">
        <v>0</v>
      </c>
      <c r="N285" s="86">
        <v>0</v>
      </c>
      <c r="O285" s="86">
        <v>0</v>
      </c>
      <c r="P285" s="86"/>
      <c r="Q285" s="86">
        <v>0</v>
      </c>
      <c r="R285" s="86"/>
      <c r="S285" s="86">
        <v>0</v>
      </c>
      <c r="T285" s="86"/>
      <c r="U285" s="86">
        <v>0</v>
      </c>
    </row>
    <row r="286" spans="1:21" ht="15" x14ac:dyDescent="0.25">
      <c r="A286" s="62">
        <v>863</v>
      </c>
      <c r="B286" s="63" t="s">
        <v>297</v>
      </c>
      <c r="C286" s="85">
        <v>0</v>
      </c>
      <c r="D286" s="16">
        <v>0</v>
      </c>
      <c r="E286" s="86">
        <v>0</v>
      </c>
      <c r="F286" s="86">
        <v>0</v>
      </c>
      <c r="G286" s="86">
        <v>0</v>
      </c>
      <c r="H286" s="86">
        <v>0</v>
      </c>
      <c r="I286" s="86">
        <v>0</v>
      </c>
      <c r="J286" s="86"/>
      <c r="K286" s="86">
        <v>0</v>
      </c>
      <c r="L286" s="86">
        <v>0</v>
      </c>
      <c r="M286" s="86">
        <v>0</v>
      </c>
      <c r="N286" s="86">
        <v>0</v>
      </c>
      <c r="O286" s="86">
        <v>0</v>
      </c>
      <c r="P286" s="86"/>
      <c r="Q286" s="86">
        <v>0</v>
      </c>
      <c r="R286" s="86"/>
      <c r="S286" s="86">
        <v>0</v>
      </c>
      <c r="T286" s="86"/>
      <c r="U286" s="86">
        <v>0</v>
      </c>
    </row>
    <row r="287" spans="1:21" ht="15" x14ac:dyDescent="0.25">
      <c r="A287" s="62">
        <v>864</v>
      </c>
      <c r="B287" s="63" t="s">
        <v>298</v>
      </c>
      <c r="C287" s="85">
        <v>0</v>
      </c>
      <c r="D287" s="16">
        <v>0</v>
      </c>
      <c r="E287" s="86">
        <v>0</v>
      </c>
      <c r="F287" s="86">
        <v>0</v>
      </c>
      <c r="G287" s="86">
        <v>0</v>
      </c>
      <c r="H287" s="86">
        <v>0</v>
      </c>
      <c r="I287" s="86">
        <v>0</v>
      </c>
      <c r="J287" s="86"/>
      <c r="K287" s="86">
        <v>0</v>
      </c>
      <c r="L287" s="86">
        <v>0</v>
      </c>
      <c r="M287" s="86">
        <v>0</v>
      </c>
      <c r="N287" s="86">
        <v>0</v>
      </c>
      <c r="O287" s="86">
        <v>0</v>
      </c>
      <c r="P287" s="86"/>
      <c r="Q287" s="86">
        <v>0</v>
      </c>
      <c r="R287" s="86"/>
      <c r="S287" s="86">
        <v>0</v>
      </c>
      <c r="T287" s="86"/>
      <c r="U287" s="86">
        <v>0</v>
      </c>
    </row>
    <row r="288" spans="1:21" ht="15" x14ac:dyDescent="0.25">
      <c r="A288" s="62">
        <v>865</v>
      </c>
      <c r="B288" s="63" t="s">
        <v>299</v>
      </c>
      <c r="C288" s="85">
        <v>0</v>
      </c>
      <c r="D288" s="16">
        <v>0</v>
      </c>
      <c r="E288" s="86">
        <v>0</v>
      </c>
      <c r="F288" s="86">
        <v>0</v>
      </c>
      <c r="G288" s="86">
        <v>0</v>
      </c>
      <c r="H288" s="86">
        <v>0</v>
      </c>
      <c r="I288" s="86">
        <v>0</v>
      </c>
      <c r="J288" s="86"/>
      <c r="K288" s="86">
        <v>0</v>
      </c>
      <c r="L288" s="86">
        <v>0</v>
      </c>
      <c r="M288" s="86">
        <v>0</v>
      </c>
      <c r="N288" s="86">
        <v>0</v>
      </c>
      <c r="O288" s="86">
        <v>0</v>
      </c>
      <c r="P288" s="86"/>
      <c r="Q288" s="86">
        <v>0</v>
      </c>
      <c r="R288" s="86"/>
      <c r="S288" s="86">
        <v>0</v>
      </c>
      <c r="T288" s="86"/>
      <c r="U288" s="86">
        <v>0</v>
      </c>
    </row>
    <row r="289" spans="1:21" ht="15" x14ac:dyDescent="0.25">
      <c r="A289" s="62">
        <v>866</v>
      </c>
      <c r="B289" s="63" t="s">
        <v>300</v>
      </c>
      <c r="C289" s="85">
        <v>0</v>
      </c>
      <c r="D289" s="16">
        <v>0</v>
      </c>
      <c r="E289" s="86">
        <v>0</v>
      </c>
      <c r="F289" s="86">
        <v>0</v>
      </c>
      <c r="G289" s="86">
        <v>0</v>
      </c>
      <c r="H289" s="86">
        <v>0</v>
      </c>
      <c r="I289" s="86">
        <v>0</v>
      </c>
      <c r="J289" s="86"/>
      <c r="K289" s="86">
        <v>0</v>
      </c>
      <c r="L289" s="86">
        <v>0</v>
      </c>
      <c r="M289" s="86">
        <v>0</v>
      </c>
      <c r="N289" s="86">
        <v>0</v>
      </c>
      <c r="O289" s="86">
        <v>0</v>
      </c>
      <c r="P289" s="86"/>
      <c r="Q289" s="86">
        <v>0</v>
      </c>
      <c r="R289" s="86"/>
      <c r="S289" s="86">
        <v>0</v>
      </c>
      <c r="T289" s="86"/>
      <c r="U289" s="86">
        <v>0</v>
      </c>
    </row>
    <row r="290" spans="1:21" ht="15" x14ac:dyDescent="0.25">
      <c r="A290" s="62">
        <v>867</v>
      </c>
      <c r="B290" s="63" t="s">
        <v>301</v>
      </c>
      <c r="C290" s="85">
        <v>0</v>
      </c>
      <c r="D290" s="16">
        <v>0</v>
      </c>
      <c r="E290" s="86">
        <v>0</v>
      </c>
      <c r="F290" s="86">
        <v>0</v>
      </c>
      <c r="G290" s="86">
        <v>0</v>
      </c>
      <c r="H290" s="86">
        <v>0</v>
      </c>
      <c r="I290" s="86">
        <v>0</v>
      </c>
      <c r="J290" s="86"/>
      <c r="K290" s="86">
        <v>0</v>
      </c>
      <c r="L290" s="86">
        <v>0</v>
      </c>
      <c r="M290" s="86">
        <v>0</v>
      </c>
      <c r="N290" s="86">
        <v>0</v>
      </c>
      <c r="O290" s="86">
        <v>0</v>
      </c>
      <c r="P290" s="86"/>
      <c r="Q290" s="86">
        <v>0</v>
      </c>
      <c r="R290" s="86"/>
      <c r="S290" s="86">
        <v>0</v>
      </c>
      <c r="T290" s="86"/>
      <c r="U290" s="86">
        <v>0</v>
      </c>
    </row>
    <row r="291" spans="1:21" ht="15" x14ac:dyDescent="0.25">
      <c r="A291" s="62">
        <v>868</v>
      </c>
      <c r="B291" s="63" t="s">
        <v>302</v>
      </c>
      <c r="C291" s="85">
        <v>0</v>
      </c>
      <c r="D291" s="16">
        <v>0</v>
      </c>
      <c r="E291" s="86">
        <v>0</v>
      </c>
      <c r="F291" s="86">
        <v>0</v>
      </c>
      <c r="G291" s="86">
        <v>0</v>
      </c>
      <c r="H291" s="86">
        <v>0</v>
      </c>
      <c r="I291" s="86">
        <v>0</v>
      </c>
      <c r="J291" s="86"/>
      <c r="K291" s="86">
        <v>0</v>
      </c>
      <c r="L291" s="86">
        <v>0</v>
      </c>
      <c r="M291" s="86">
        <v>0</v>
      </c>
      <c r="N291" s="86">
        <v>0</v>
      </c>
      <c r="O291" s="86">
        <v>0</v>
      </c>
      <c r="P291" s="86"/>
      <c r="Q291" s="86">
        <v>0</v>
      </c>
      <c r="R291" s="86"/>
      <c r="S291" s="86">
        <v>0</v>
      </c>
      <c r="T291" s="86"/>
      <c r="U291" s="86">
        <v>0</v>
      </c>
    </row>
    <row r="292" spans="1:21" ht="15" x14ac:dyDescent="0.25">
      <c r="A292" s="62">
        <v>869</v>
      </c>
      <c r="B292" s="63" t="s">
        <v>303</v>
      </c>
      <c r="C292" s="85">
        <v>0</v>
      </c>
      <c r="D292" s="16">
        <v>0</v>
      </c>
      <c r="E292" s="86">
        <v>0</v>
      </c>
      <c r="F292" s="86">
        <v>0</v>
      </c>
      <c r="G292" s="86">
        <v>0</v>
      </c>
      <c r="H292" s="86">
        <v>0</v>
      </c>
      <c r="I292" s="86">
        <v>0</v>
      </c>
      <c r="J292" s="86"/>
      <c r="K292" s="86">
        <v>0</v>
      </c>
      <c r="L292" s="86">
        <v>0</v>
      </c>
      <c r="M292" s="86">
        <v>0</v>
      </c>
      <c r="N292" s="86">
        <v>0</v>
      </c>
      <c r="O292" s="86">
        <v>0</v>
      </c>
      <c r="P292" s="86"/>
      <c r="Q292" s="86">
        <v>0</v>
      </c>
      <c r="R292" s="86"/>
      <c r="S292" s="86">
        <v>0</v>
      </c>
      <c r="T292" s="86"/>
      <c r="U292" s="86">
        <v>0</v>
      </c>
    </row>
    <row r="293" spans="1:21" ht="15" x14ac:dyDescent="0.25">
      <c r="A293" s="62">
        <v>879</v>
      </c>
      <c r="B293" s="63" t="s">
        <v>304</v>
      </c>
      <c r="C293" s="85">
        <v>0</v>
      </c>
      <c r="D293" s="16">
        <v>0</v>
      </c>
      <c r="E293" s="86">
        <v>0</v>
      </c>
      <c r="F293" s="86">
        <v>0</v>
      </c>
      <c r="G293" s="86">
        <v>0</v>
      </c>
      <c r="H293" s="86">
        <v>0</v>
      </c>
      <c r="I293" s="86">
        <v>0</v>
      </c>
      <c r="J293" s="86"/>
      <c r="K293" s="86">
        <v>0</v>
      </c>
      <c r="L293" s="86">
        <v>0</v>
      </c>
      <c r="M293" s="86">
        <v>0</v>
      </c>
      <c r="N293" s="86">
        <v>0</v>
      </c>
      <c r="O293" s="86">
        <v>0</v>
      </c>
      <c r="P293" s="86"/>
      <c r="Q293" s="86">
        <v>0</v>
      </c>
      <c r="R293" s="86"/>
      <c r="S293" s="86">
        <v>0</v>
      </c>
      <c r="T293" s="86"/>
      <c r="U293" s="86">
        <v>0</v>
      </c>
    </row>
    <row r="294" spans="1:21" ht="15" x14ac:dyDescent="0.25">
      <c r="A294" s="62">
        <v>911</v>
      </c>
      <c r="B294" s="63" t="s">
        <v>305</v>
      </c>
      <c r="C294" s="85">
        <v>0</v>
      </c>
      <c r="D294" s="16">
        <v>0</v>
      </c>
      <c r="E294" s="86">
        <v>0</v>
      </c>
      <c r="F294" s="86">
        <v>0</v>
      </c>
      <c r="G294" s="86">
        <v>0</v>
      </c>
      <c r="H294" s="86">
        <v>0</v>
      </c>
      <c r="I294" s="86">
        <v>0</v>
      </c>
      <c r="J294" s="86"/>
      <c r="K294" s="86">
        <v>0</v>
      </c>
      <c r="L294" s="86">
        <v>0</v>
      </c>
      <c r="M294" s="86">
        <v>0</v>
      </c>
      <c r="N294" s="86">
        <v>0</v>
      </c>
      <c r="O294" s="86">
        <v>0</v>
      </c>
      <c r="P294" s="86"/>
      <c r="Q294" s="86">
        <v>0</v>
      </c>
      <c r="R294" s="86"/>
      <c r="S294" s="86">
        <v>0</v>
      </c>
      <c r="T294" s="86"/>
      <c r="U294" s="86">
        <v>0</v>
      </c>
    </row>
    <row r="295" spans="1:21" ht="15" x14ac:dyDescent="0.25">
      <c r="A295" s="62">
        <v>912</v>
      </c>
      <c r="B295" s="63" t="s">
        <v>306</v>
      </c>
      <c r="C295" s="85">
        <v>1.8079867634283563E-3</v>
      </c>
      <c r="D295" s="16">
        <v>1227407</v>
      </c>
      <c r="E295" s="86">
        <v>0</v>
      </c>
      <c r="F295" s="86">
        <v>0</v>
      </c>
      <c r="G295" s="86">
        <v>0</v>
      </c>
      <c r="H295" s="86">
        <v>539226</v>
      </c>
      <c r="I295" s="86">
        <v>539226</v>
      </c>
      <c r="J295" s="86"/>
      <c r="K295" s="86">
        <v>622802</v>
      </c>
      <c r="L295" s="86">
        <v>0</v>
      </c>
      <c r="M295" s="86">
        <v>850366</v>
      </c>
      <c r="N295" s="86">
        <v>0</v>
      </c>
      <c r="O295" s="86">
        <v>1473168</v>
      </c>
      <c r="P295" s="86"/>
      <c r="Q295" s="86">
        <v>-136643</v>
      </c>
      <c r="R295" s="86"/>
      <c r="S295" s="86">
        <v>129151</v>
      </c>
      <c r="T295" s="86"/>
      <c r="U295" s="86">
        <v>-7492</v>
      </c>
    </row>
    <row r="296" spans="1:21" ht="15" x14ac:dyDescent="0.25">
      <c r="A296" s="62">
        <v>913</v>
      </c>
      <c r="B296" s="63" t="s">
        <v>307</v>
      </c>
      <c r="C296" s="85">
        <v>6.9298915164577803E-6</v>
      </c>
      <c r="D296" s="16">
        <v>4704</v>
      </c>
      <c r="E296" s="86">
        <v>0</v>
      </c>
      <c r="F296" s="86">
        <v>0</v>
      </c>
      <c r="G296" s="86">
        <v>0</v>
      </c>
      <c r="H296" s="86">
        <v>7781</v>
      </c>
      <c r="I296" s="86">
        <v>7781</v>
      </c>
      <c r="J296" s="86"/>
      <c r="K296" s="86">
        <v>2387</v>
      </c>
      <c r="L296" s="86">
        <v>0</v>
      </c>
      <c r="M296" s="86">
        <v>3259</v>
      </c>
      <c r="N296" s="86">
        <v>0</v>
      </c>
      <c r="O296" s="86">
        <v>5646</v>
      </c>
      <c r="P296" s="86"/>
      <c r="Q296" s="86">
        <v>-524</v>
      </c>
      <c r="R296" s="86"/>
      <c r="S296" s="86">
        <v>1818</v>
      </c>
      <c r="T296" s="86"/>
      <c r="U296" s="86">
        <v>1294</v>
      </c>
    </row>
    <row r="297" spans="1:21" ht="15" x14ac:dyDescent="0.25">
      <c r="A297" s="62">
        <v>916</v>
      </c>
      <c r="B297" s="63" t="s">
        <v>308</v>
      </c>
      <c r="C297" s="85">
        <v>0</v>
      </c>
      <c r="D297" s="16">
        <v>0</v>
      </c>
      <c r="E297" s="86">
        <v>0</v>
      </c>
      <c r="F297" s="86">
        <v>0</v>
      </c>
      <c r="G297" s="86">
        <v>0</v>
      </c>
      <c r="H297" s="86">
        <v>0</v>
      </c>
      <c r="I297" s="86">
        <v>0</v>
      </c>
      <c r="J297" s="86"/>
      <c r="K297" s="86">
        <v>0</v>
      </c>
      <c r="L297" s="86">
        <v>0</v>
      </c>
      <c r="M297" s="86">
        <v>0</v>
      </c>
      <c r="N297" s="86">
        <v>0</v>
      </c>
      <c r="O297" s="86">
        <v>0</v>
      </c>
      <c r="P297" s="86"/>
      <c r="Q297" s="86">
        <v>0</v>
      </c>
      <c r="R297" s="86"/>
      <c r="S297" s="86">
        <v>0</v>
      </c>
      <c r="T297" s="86"/>
      <c r="U297" s="86">
        <v>0</v>
      </c>
    </row>
    <row r="298" spans="1:21" ht="15" x14ac:dyDescent="0.25">
      <c r="A298" s="62">
        <v>920</v>
      </c>
      <c r="B298" s="63" t="s">
        <v>309</v>
      </c>
      <c r="C298" s="85">
        <v>0</v>
      </c>
      <c r="D298" s="16">
        <v>0</v>
      </c>
      <c r="E298" s="86">
        <v>0</v>
      </c>
      <c r="F298" s="86">
        <v>0</v>
      </c>
      <c r="G298" s="86">
        <v>0</v>
      </c>
      <c r="H298" s="86">
        <v>0</v>
      </c>
      <c r="I298" s="86">
        <v>0</v>
      </c>
      <c r="J298" s="86"/>
      <c r="K298" s="86">
        <v>0</v>
      </c>
      <c r="L298" s="86">
        <v>0</v>
      </c>
      <c r="M298" s="86">
        <v>0</v>
      </c>
      <c r="N298" s="86">
        <v>0</v>
      </c>
      <c r="O298" s="86">
        <v>0</v>
      </c>
      <c r="P298" s="86"/>
      <c r="Q298" s="86">
        <v>0</v>
      </c>
      <c r="R298" s="86"/>
      <c r="S298" s="86">
        <v>0</v>
      </c>
      <c r="T298" s="86"/>
      <c r="U298" s="86">
        <v>0</v>
      </c>
    </row>
    <row r="299" spans="1:21" ht="15" x14ac:dyDescent="0.25">
      <c r="A299" s="62">
        <v>922</v>
      </c>
      <c r="B299" s="63" t="s">
        <v>310</v>
      </c>
      <c r="C299" s="85">
        <v>2.7945160069920883E-3</v>
      </c>
      <c r="D299" s="16">
        <v>1897144</v>
      </c>
      <c r="E299" s="86">
        <v>0</v>
      </c>
      <c r="F299" s="86">
        <v>0</v>
      </c>
      <c r="G299" s="86">
        <v>0</v>
      </c>
      <c r="H299" s="86">
        <v>395812</v>
      </c>
      <c r="I299" s="86">
        <v>395812</v>
      </c>
      <c r="J299" s="86"/>
      <c r="K299" s="86">
        <v>962634</v>
      </c>
      <c r="L299" s="86">
        <v>0</v>
      </c>
      <c r="M299" s="86">
        <v>1314368</v>
      </c>
      <c r="N299" s="86">
        <v>0</v>
      </c>
      <c r="O299" s="86">
        <v>2277002</v>
      </c>
      <c r="P299" s="86"/>
      <c r="Q299" s="86">
        <v>-211202</v>
      </c>
      <c r="R299" s="86"/>
      <c r="S299" s="86">
        <v>107226</v>
      </c>
      <c r="T299" s="86"/>
      <c r="U299" s="86">
        <v>-103976</v>
      </c>
    </row>
    <row r="300" spans="1:21" ht="15" x14ac:dyDescent="0.25">
      <c r="A300" s="62">
        <v>937</v>
      </c>
      <c r="B300" s="63" t="s">
        <v>311</v>
      </c>
      <c r="C300" s="85">
        <v>3.8982774501428836E-4</v>
      </c>
      <c r="D300" s="16">
        <v>264646</v>
      </c>
      <c r="E300" s="86">
        <v>0</v>
      </c>
      <c r="F300" s="86">
        <v>0</v>
      </c>
      <c r="G300" s="86">
        <v>0</v>
      </c>
      <c r="H300" s="86">
        <v>33741</v>
      </c>
      <c r="I300" s="86">
        <v>33741</v>
      </c>
      <c r="J300" s="86"/>
      <c r="K300" s="86">
        <v>134285</v>
      </c>
      <c r="L300" s="86">
        <v>0</v>
      </c>
      <c r="M300" s="86">
        <v>183351</v>
      </c>
      <c r="N300" s="86">
        <v>15396</v>
      </c>
      <c r="O300" s="86">
        <v>333032</v>
      </c>
      <c r="P300" s="86"/>
      <c r="Q300" s="86">
        <v>-29462</v>
      </c>
      <c r="R300" s="86"/>
      <c r="S300" s="86">
        <v>6119</v>
      </c>
      <c r="T300" s="86"/>
      <c r="U300" s="86">
        <v>-23343</v>
      </c>
    </row>
    <row r="301" spans="1:21" ht="15" x14ac:dyDescent="0.25">
      <c r="A301" s="62">
        <v>938</v>
      </c>
      <c r="B301" s="63" t="s">
        <v>312</v>
      </c>
      <c r="C301" s="85">
        <v>1.4122060758465962E-4</v>
      </c>
      <c r="D301" s="16">
        <v>95873</v>
      </c>
      <c r="E301" s="86">
        <v>0</v>
      </c>
      <c r="F301" s="86">
        <v>0</v>
      </c>
      <c r="G301" s="86">
        <v>0</v>
      </c>
      <c r="H301" s="86">
        <v>25428</v>
      </c>
      <c r="I301" s="86">
        <v>25428</v>
      </c>
      <c r="J301" s="86"/>
      <c r="K301" s="86">
        <v>48647</v>
      </c>
      <c r="L301" s="86">
        <v>0</v>
      </c>
      <c r="M301" s="86">
        <v>66421</v>
      </c>
      <c r="N301" s="86">
        <v>42</v>
      </c>
      <c r="O301" s="86">
        <v>115110</v>
      </c>
      <c r="P301" s="86"/>
      <c r="Q301" s="86">
        <v>-10673</v>
      </c>
      <c r="R301" s="86"/>
      <c r="S301" s="86">
        <v>5418</v>
      </c>
      <c r="T301" s="86"/>
      <c r="U301" s="86">
        <v>-5255</v>
      </c>
    </row>
    <row r="302" spans="1:21" ht="15" x14ac:dyDescent="0.25">
      <c r="A302" s="62">
        <v>942</v>
      </c>
      <c r="B302" s="63" t="s">
        <v>313</v>
      </c>
      <c r="C302" s="85">
        <v>3.4533094339864688E-4</v>
      </c>
      <c r="D302" s="16">
        <v>234438</v>
      </c>
      <c r="E302" s="86">
        <v>0</v>
      </c>
      <c r="F302" s="86">
        <v>0</v>
      </c>
      <c r="G302" s="86">
        <v>0</v>
      </c>
      <c r="H302" s="86">
        <v>9647</v>
      </c>
      <c r="I302" s="86">
        <v>9647</v>
      </c>
      <c r="J302" s="86"/>
      <c r="K302" s="86">
        <v>118957</v>
      </c>
      <c r="L302" s="86">
        <v>0</v>
      </c>
      <c r="M302" s="86">
        <v>162422</v>
      </c>
      <c r="N302" s="86">
        <v>65768</v>
      </c>
      <c r="O302" s="86">
        <v>347147</v>
      </c>
      <c r="P302" s="86"/>
      <c r="Q302" s="86">
        <v>-26100</v>
      </c>
      <c r="R302" s="86"/>
      <c r="S302" s="86">
        <v>-10408</v>
      </c>
      <c r="T302" s="86"/>
      <c r="U302" s="86">
        <v>-36508</v>
      </c>
    </row>
    <row r="303" spans="1:21" ht="15" x14ac:dyDescent="0.25">
      <c r="A303" s="62">
        <v>946</v>
      </c>
      <c r="B303" s="63" t="s">
        <v>314</v>
      </c>
      <c r="C303" s="85">
        <v>0</v>
      </c>
      <c r="D303" s="16">
        <v>0</v>
      </c>
      <c r="E303" s="86">
        <v>0</v>
      </c>
      <c r="F303" s="86">
        <v>0</v>
      </c>
      <c r="G303" s="86">
        <v>0</v>
      </c>
      <c r="H303" s="86">
        <v>0</v>
      </c>
      <c r="I303" s="86">
        <v>0</v>
      </c>
      <c r="J303" s="86"/>
      <c r="K303" s="86">
        <v>0</v>
      </c>
      <c r="L303" s="86">
        <v>0</v>
      </c>
      <c r="M303" s="86">
        <v>0</v>
      </c>
      <c r="N303" s="86">
        <v>0</v>
      </c>
      <c r="O303" s="86">
        <v>0</v>
      </c>
      <c r="P303" s="86"/>
      <c r="Q303" s="86">
        <v>0</v>
      </c>
      <c r="R303" s="86"/>
      <c r="S303" s="86">
        <v>0</v>
      </c>
      <c r="T303" s="86"/>
      <c r="U303" s="86">
        <v>0</v>
      </c>
    </row>
    <row r="304" spans="1:21" ht="15" x14ac:dyDescent="0.25">
      <c r="A304" s="62">
        <v>948</v>
      </c>
      <c r="B304" s="63" t="s">
        <v>315</v>
      </c>
      <c r="C304" s="85">
        <v>2.2980400945775656E-4</v>
      </c>
      <c r="D304" s="16">
        <v>156008</v>
      </c>
      <c r="E304" s="86">
        <v>0</v>
      </c>
      <c r="F304" s="86">
        <v>0</v>
      </c>
      <c r="G304" s="86">
        <v>0</v>
      </c>
      <c r="H304" s="86">
        <v>0</v>
      </c>
      <c r="I304" s="86">
        <v>0</v>
      </c>
      <c r="J304" s="86"/>
      <c r="K304" s="86">
        <v>79161</v>
      </c>
      <c r="L304" s="86">
        <v>0</v>
      </c>
      <c r="M304" s="86">
        <v>108086</v>
      </c>
      <c r="N304" s="86">
        <v>34558</v>
      </c>
      <c r="O304" s="86">
        <v>221805</v>
      </c>
      <c r="P304" s="86"/>
      <c r="Q304" s="86">
        <v>-17368</v>
      </c>
      <c r="R304" s="86"/>
      <c r="S304" s="86">
        <v>-8445</v>
      </c>
      <c r="T304" s="86"/>
      <c r="U304" s="86">
        <v>-25813</v>
      </c>
    </row>
    <row r="305" spans="1:21" ht="15" x14ac:dyDescent="0.25">
      <c r="A305" s="62">
        <v>957</v>
      </c>
      <c r="B305" s="63" t="s">
        <v>316</v>
      </c>
      <c r="C305" s="85">
        <v>7.3512269115089029E-5</v>
      </c>
      <c r="D305" s="16">
        <v>49906</v>
      </c>
      <c r="E305" s="86">
        <v>0</v>
      </c>
      <c r="F305" s="86">
        <v>0</v>
      </c>
      <c r="G305" s="86">
        <v>0</v>
      </c>
      <c r="H305" s="86">
        <v>15780</v>
      </c>
      <c r="I305" s="86">
        <v>15780</v>
      </c>
      <c r="J305" s="86"/>
      <c r="K305" s="86">
        <v>25323</v>
      </c>
      <c r="L305" s="86">
        <v>0</v>
      </c>
      <c r="M305" s="86">
        <v>34576</v>
      </c>
      <c r="N305" s="86">
        <v>7403</v>
      </c>
      <c r="O305" s="86">
        <v>67302</v>
      </c>
      <c r="P305" s="86"/>
      <c r="Q305" s="86">
        <v>-5556</v>
      </c>
      <c r="R305" s="86"/>
      <c r="S305" s="86">
        <v>1491</v>
      </c>
      <c r="T305" s="86"/>
      <c r="U305" s="86">
        <v>-4065</v>
      </c>
    </row>
    <row r="306" spans="1:21" ht="15" x14ac:dyDescent="0.25">
      <c r="A306" s="62">
        <v>960</v>
      </c>
      <c r="B306" s="63" t="s">
        <v>317</v>
      </c>
      <c r="C306" s="85">
        <v>7.8624717471093822E-4</v>
      </c>
      <c r="D306" s="16">
        <v>533767</v>
      </c>
      <c r="E306" s="86">
        <v>0</v>
      </c>
      <c r="F306" s="86">
        <v>0</v>
      </c>
      <c r="G306" s="86">
        <v>0</v>
      </c>
      <c r="H306" s="86">
        <v>36794</v>
      </c>
      <c r="I306" s="86">
        <v>36794</v>
      </c>
      <c r="J306" s="86"/>
      <c r="K306" s="86">
        <v>270841</v>
      </c>
      <c r="L306" s="86">
        <v>0</v>
      </c>
      <c r="M306" s="86">
        <v>369802</v>
      </c>
      <c r="N306" s="86">
        <v>20874</v>
      </c>
      <c r="O306" s="86">
        <v>661517</v>
      </c>
      <c r="P306" s="86"/>
      <c r="Q306" s="86">
        <v>-59422</v>
      </c>
      <c r="R306" s="86"/>
      <c r="S306" s="86">
        <v>2302</v>
      </c>
      <c r="T306" s="86"/>
      <c r="U306" s="86">
        <v>-57120</v>
      </c>
    </row>
    <row r="307" spans="1:21" ht="15" x14ac:dyDescent="0.25">
      <c r="A307" s="62">
        <v>961</v>
      </c>
      <c r="B307" s="63" t="s">
        <v>318</v>
      </c>
      <c r="C307" s="85">
        <v>8.072946901140286E-4</v>
      </c>
      <c r="D307" s="16">
        <v>548053</v>
      </c>
      <c r="E307" s="86">
        <v>0</v>
      </c>
      <c r="F307" s="86">
        <v>0</v>
      </c>
      <c r="G307" s="86">
        <v>0</v>
      </c>
      <c r="H307" s="86">
        <v>0</v>
      </c>
      <c r="I307" s="86">
        <v>0</v>
      </c>
      <c r="J307" s="86"/>
      <c r="K307" s="86">
        <v>278091</v>
      </c>
      <c r="L307" s="86">
        <v>0</v>
      </c>
      <c r="M307" s="86">
        <v>379702</v>
      </c>
      <c r="N307" s="86">
        <v>95356</v>
      </c>
      <c r="O307" s="86">
        <v>753149</v>
      </c>
      <c r="P307" s="86"/>
      <c r="Q307" s="86">
        <v>-61014</v>
      </c>
      <c r="R307" s="86"/>
      <c r="S307" s="86">
        <v>-24744</v>
      </c>
      <c r="T307" s="86"/>
      <c r="U307" s="86">
        <v>-85758</v>
      </c>
    </row>
    <row r="308" spans="1:21" ht="15" x14ac:dyDescent="0.25">
      <c r="A308" s="62">
        <v>962</v>
      </c>
      <c r="B308" s="63" t="s">
        <v>319</v>
      </c>
      <c r="C308" s="85">
        <v>0</v>
      </c>
      <c r="D308" s="16">
        <v>0</v>
      </c>
      <c r="E308" s="86">
        <v>0</v>
      </c>
      <c r="F308" s="86">
        <v>0</v>
      </c>
      <c r="G308" s="86">
        <v>0</v>
      </c>
      <c r="H308" s="86">
        <v>0</v>
      </c>
      <c r="I308" s="86">
        <v>0</v>
      </c>
      <c r="J308" s="86"/>
      <c r="K308" s="86">
        <v>0</v>
      </c>
      <c r="L308" s="86">
        <v>0</v>
      </c>
      <c r="M308" s="86">
        <v>0</v>
      </c>
      <c r="N308" s="86">
        <v>0</v>
      </c>
      <c r="O308" s="86">
        <v>0</v>
      </c>
      <c r="P308" s="86"/>
      <c r="Q308" s="86">
        <v>0</v>
      </c>
      <c r="R308" s="86"/>
      <c r="S308" s="86">
        <v>0</v>
      </c>
      <c r="T308" s="86"/>
      <c r="U308" s="86">
        <v>0</v>
      </c>
    </row>
    <row r="309" spans="1:21" ht="15" x14ac:dyDescent="0.25">
      <c r="A309" s="62">
        <v>963</v>
      </c>
      <c r="B309" s="63" t="s">
        <v>320</v>
      </c>
      <c r="C309" s="85">
        <v>0</v>
      </c>
      <c r="D309" s="16">
        <v>0</v>
      </c>
      <c r="E309" s="86">
        <v>0</v>
      </c>
      <c r="F309" s="86">
        <v>0</v>
      </c>
      <c r="G309" s="86">
        <v>0</v>
      </c>
      <c r="H309" s="86">
        <v>0</v>
      </c>
      <c r="I309" s="86">
        <v>0</v>
      </c>
      <c r="J309" s="86"/>
      <c r="K309" s="86">
        <v>0</v>
      </c>
      <c r="L309" s="86">
        <v>0</v>
      </c>
      <c r="M309" s="86">
        <v>0</v>
      </c>
      <c r="N309" s="86">
        <v>0</v>
      </c>
      <c r="O309" s="86">
        <v>0</v>
      </c>
      <c r="P309" s="86"/>
      <c r="Q309" s="86">
        <v>0</v>
      </c>
      <c r="R309" s="86"/>
      <c r="S309" s="86">
        <v>0</v>
      </c>
      <c r="T309" s="86"/>
      <c r="U309" s="86">
        <v>0</v>
      </c>
    </row>
    <row r="310" spans="1:21" ht="15" x14ac:dyDescent="0.25">
      <c r="A310" s="62">
        <v>964</v>
      </c>
      <c r="B310" s="63" t="s">
        <v>321</v>
      </c>
      <c r="C310" s="85">
        <v>0</v>
      </c>
      <c r="D310" s="16">
        <v>0</v>
      </c>
      <c r="E310" s="86">
        <v>0</v>
      </c>
      <c r="F310" s="86">
        <v>0</v>
      </c>
      <c r="G310" s="86">
        <v>0</v>
      </c>
      <c r="H310" s="86">
        <v>0</v>
      </c>
      <c r="I310" s="86">
        <v>0</v>
      </c>
      <c r="J310" s="86"/>
      <c r="K310" s="86">
        <v>0</v>
      </c>
      <c r="L310" s="86">
        <v>0</v>
      </c>
      <c r="M310" s="86">
        <v>0</v>
      </c>
      <c r="N310" s="86">
        <v>0</v>
      </c>
      <c r="O310" s="86">
        <v>0</v>
      </c>
      <c r="P310" s="86"/>
      <c r="Q310" s="86">
        <v>0</v>
      </c>
      <c r="R310" s="86"/>
      <c r="S310" s="86">
        <v>0</v>
      </c>
      <c r="T310" s="86"/>
      <c r="U310" s="86">
        <v>0</v>
      </c>
    </row>
    <row r="311" spans="1:21" ht="15" x14ac:dyDescent="0.25">
      <c r="A311" s="62">
        <v>968</v>
      </c>
      <c r="B311" s="63" t="s">
        <v>322</v>
      </c>
      <c r="C311" s="85">
        <v>0</v>
      </c>
      <c r="D311" s="16">
        <v>0</v>
      </c>
      <c r="E311" s="86">
        <v>0</v>
      </c>
      <c r="F311" s="86">
        <v>0</v>
      </c>
      <c r="G311" s="86">
        <v>0</v>
      </c>
      <c r="H311" s="86">
        <v>0</v>
      </c>
      <c r="I311" s="86">
        <v>0</v>
      </c>
      <c r="J311" s="86"/>
      <c r="K311" s="86">
        <v>0</v>
      </c>
      <c r="L311" s="86">
        <v>0</v>
      </c>
      <c r="M311" s="86">
        <v>0</v>
      </c>
      <c r="N311" s="86">
        <v>0</v>
      </c>
      <c r="O311" s="86">
        <v>0</v>
      </c>
      <c r="P311" s="86"/>
      <c r="Q311" s="86">
        <v>0</v>
      </c>
      <c r="R311" s="86"/>
      <c r="S311" s="86">
        <v>0</v>
      </c>
      <c r="T311" s="86"/>
      <c r="U311" s="86">
        <v>0</v>
      </c>
    </row>
    <row r="312" spans="1:21" ht="15" x14ac:dyDescent="0.25">
      <c r="A312" s="62">
        <v>972</v>
      </c>
      <c r="B312" s="63" t="s">
        <v>323</v>
      </c>
      <c r="C312" s="85">
        <v>0</v>
      </c>
      <c r="D312" s="16">
        <v>0</v>
      </c>
      <c r="E312" s="86">
        <v>0</v>
      </c>
      <c r="F312" s="86">
        <v>0</v>
      </c>
      <c r="G312" s="86">
        <v>0</v>
      </c>
      <c r="H312" s="86">
        <v>0</v>
      </c>
      <c r="I312" s="86">
        <v>0</v>
      </c>
      <c r="J312" s="86"/>
      <c r="K312" s="86">
        <v>0</v>
      </c>
      <c r="L312" s="86">
        <v>0</v>
      </c>
      <c r="M312" s="86">
        <v>0</v>
      </c>
      <c r="N312" s="86">
        <v>0</v>
      </c>
      <c r="O312" s="86">
        <v>0</v>
      </c>
      <c r="P312" s="86"/>
      <c r="Q312" s="86">
        <v>0</v>
      </c>
      <c r="R312" s="86"/>
      <c r="S312" s="86">
        <v>0</v>
      </c>
      <c r="T312" s="86"/>
      <c r="U312" s="86">
        <v>0</v>
      </c>
    </row>
    <row r="313" spans="1:21" ht="15" x14ac:dyDescent="0.25">
      <c r="A313" s="62">
        <v>980</v>
      </c>
      <c r="B313" s="63" t="s">
        <v>324</v>
      </c>
      <c r="C313" s="85">
        <v>0</v>
      </c>
      <c r="D313" s="16">
        <v>0</v>
      </c>
      <c r="E313" s="86">
        <v>0</v>
      </c>
      <c r="F313" s="86">
        <v>0</v>
      </c>
      <c r="G313" s="86">
        <v>0</v>
      </c>
      <c r="H313" s="86">
        <v>0</v>
      </c>
      <c r="I313" s="86">
        <v>0</v>
      </c>
      <c r="J313" s="86"/>
      <c r="K313" s="86">
        <v>0</v>
      </c>
      <c r="L313" s="86">
        <v>0</v>
      </c>
      <c r="M313" s="86">
        <v>0</v>
      </c>
      <c r="N313" s="86">
        <v>0</v>
      </c>
      <c r="O313" s="86">
        <v>0</v>
      </c>
      <c r="P313" s="86"/>
      <c r="Q313" s="86">
        <v>0</v>
      </c>
      <c r="R313" s="86"/>
      <c r="S313" s="86">
        <v>0</v>
      </c>
      <c r="T313" s="86"/>
      <c r="U313" s="86">
        <v>0</v>
      </c>
    </row>
    <row r="314" spans="1:21" ht="15" x14ac:dyDescent="0.25">
      <c r="A314" s="62">
        <v>986</v>
      </c>
      <c r="B314" s="63" t="s">
        <v>325</v>
      </c>
      <c r="C314" s="85">
        <v>0</v>
      </c>
      <c r="D314" s="16">
        <v>0</v>
      </c>
      <c r="E314" s="86">
        <v>0</v>
      </c>
      <c r="F314" s="86">
        <v>0</v>
      </c>
      <c r="G314" s="86">
        <v>0</v>
      </c>
      <c r="H314" s="86">
        <v>0</v>
      </c>
      <c r="I314" s="86">
        <v>0</v>
      </c>
      <c r="J314" s="86"/>
      <c r="K314" s="86">
        <v>0</v>
      </c>
      <c r="L314" s="86">
        <v>0</v>
      </c>
      <c r="M314" s="86">
        <v>0</v>
      </c>
      <c r="N314" s="86">
        <v>0</v>
      </c>
      <c r="O314" s="86">
        <v>0</v>
      </c>
      <c r="P314" s="86"/>
      <c r="Q314" s="86">
        <v>0</v>
      </c>
      <c r="R314" s="86"/>
      <c r="S314" s="86">
        <v>0</v>
      </c>
      <c r="T314" s="86"/>
      <c r="U314" s="86">
        <v>0</v>
      </c>
    </row>
    <row r="315" spans="1:21" ht="15" x14ac:dyDescent="0.25">
      <c r="A315" s="62">
        <v>989</v>
      </c>
      <c r="B315" s="63" t="s">
        <v>326</v>
      </c>
      <c r="C315" s="85">
        <v>0</v>
      </c>
      <c r="D315" s="16">
        <v>0</v>
      </c>
      <c r="E315" s="86">
        <v>0</v>
      </c>
      <c r="F315" s="86">
        <v>0</v>
      </c>
      <c r="G315" s="86">
        <v>0</v>
      </c>
      <c r="H315" s="86">
        <v>0</v>
      </c>
      <c r="I315" s="86">
        <v>0</v>
      </c>
      <c r="J315" s="86"/>
      <c r="K315" s="86">
        <v>0</v>
      </c>
      <c r="L315" s="86">
        <v>0</v>
      </c>
      <c r="M315" s="86">
        <v>0</v>
      </c>
      <c r="N315" s="86">
        <v>0</v>
      </c>
      <c r="O315" s="86">
        <v>0</v>
      </c>
      <c r="P315" s="86"/>
      <c r="Q315" s="86">
        <v>0</v>
      </c>
      <c r="R315" s="86"/>
      <c r="S315" s="86">
        <v>0</v>
      </c>
      <c r="T315" s="86"/>
      <c r="U315" s="86">
        <v>0</v>
      </c>
    </row>
    <row r="316" spans="1:21" ht="15" x14ac:dyDescent="0.25">
      <c r="A316" s="62">
        <v>992</v>
      </c>
      <c r="B316" s="63" t="s">
        <v>327</v>
      </c>
      <c r="C316" s="85">
        <v>0</v>
      </c>
      <c r="D316" s="16">
        <v>0</v>
      </c>
      <c r="E316" s="86">
        <v>0</v>
      </c>
      <c r="F316" s="86">
        <v>0</v>
      </c>
      <c r="G316" s="86">
        <v>0</v>
      </c>
      <c r="H316" s="86">
        <v>0</v>
      </c>
      <c r="I316" s="86">
        <v>0</v>
      </c>
      <c r="J316" s="86"/>
      <c r="K316" s="86">
        <v>0</v>
      </c>
      <c r="L316" s="86">
        <v>0</v>
      </c>
      <c r="M316" s="86">
        <v>0</v>
      </c>
      <c r="N316" s="86">
        <v>0</v>
      </c>
      <c r="O316" s="86">
        <v>0</v>
      </c>
      <c r="P316" s="86"/>
      <c r="Q316" s="86">
        <v>0</v>
      </c>
      <c r="R316" s="86"/>
      <c r="S316" s="86">
        <v>0</v>
      </c>
      <c r="T316" s="86"/>
      <c r="U316" s="86">
        <v>0</v>
      </c>
    </row>
    <row r="317" spans="1:21" ht="15" x14ac:dyDescent="0.25">
      <c r="A317" s="62">
        <v>993</v>
      </c>
      <c r="B317" s="63" t="s">
        <v>328</v>
      </c>
      <c r="C317" s="85">
        <v>0</v>
      </c>
      <c r="D317" s="16">
        <v>0</v>
      </c>
      <c r="E317" s="86">
        <v>0</v>
      </c>
      <c r="F317" s="86">
        <v>0</v>
      </c>
      <c r="G317" s="86">
        <v>0</v>
      </c>
      <c r="H317" s="86">
        <v>0</v>
      </c>
      <c r="I317" s="86">
        <v>0</v>
      </c>
      <c r="J317" s="86"/>
      <c r="K317" s="86">
        <v>0</v>
      </c>
      <c r="L317" s="86">
        <v>0</v>
      </c>
      <c r="M317" s="86">
        <v>0</v>
      </c>
      <c r="N317" s="86">
        <v>0</v>
      </c>
      <c r="O317" s="86">
        <v>0</v>
      </c>
      <c r="P317" s="86"/>
      <c r="Q317" s="86">
        <v>0</v>
      </c>
      <c r="R317" s="86"/>
      <c r="S317" s="86">
        <v>0</v>
      </c>
      <c r="T317" s="86"/>
      <c r="U317" s="86">
        <v>0</v>
      </c>
    </row>
    <row r="318" spans="1:21" ht="15" x14ac:dyDescent="0.25">
      <c r="A318" s="62">
        <v>995</v>
      </c>
      <c r="B318" s="63" t="s">
        <v>329</v>
      </c>
      <c r="C318" s="85">
        <v>0</v>
      </c>
      <c r="D318" s="16">
        <v>0</v>
      </c>
      <c r="E318" s="86">
        <v>0</v>
      </c>
      <c r="F318" s="86">
        <v>0</v>
      </c>
      <c r="G318" s="86">
        <v>0</v>
      </c>
      <c r="H318" s="86">
        <v>0</v>
      </c>
      <c r="I318" s="86">
        <v>0</v>
      </c>
      <c r="J318" s="86"/>
      <c r="K318" s="86">
        <v>0</v>
      </c>
      <c r="L318" s="86">
        <v>0</v>
      </c>
      <c r="M318" s="86">
        <v>0</v>
      </c>
      <c r="N318" s="86">
        <v>0</v>
      </c>
      <c r="O318" s="86">
        <v>0</v>
      </c>
      <c r="P318" s="86"/>
      <c r="Q318" s="86">
        <v>0</v>
      </c>
      <c r="R318" s="86"/>
      <c r="S318" s="86">
        <v>0</v>
      </c>
      <c r="T318" s="86"/>
      <c r="U318" s="86">
        <v>0</v>
      </c>
    </row>
    <row r="319" spans="1:21" ht="15" x14ac:dyDescent="0.25">
      <c r="A319" s="62">
        <v>999</v>
      </c>
      <c r="B319" s="63" t="s">
        <v>330</v>
      </c>
      <c r="C319" s="88">
        <v>1.1734723176793804E-2</v>
      </c>
      <c r="D319" s="45">
        <v>7966474</v>
      </c>
      <c r="E319" s="89">
        <v>0</v>
      </c>
      <c r="F319" s="89">
        <v>0</v>
      </c>
      <c r="G319" s="89">
        <v>0</v>
      </c>
      <c r="H319" s="89">
        <v>954482</v>
      </c>
      <c r="I319" s="89">
        <v>954482</v>
      </c>
      <c r="J319" s="89"/>
      <c r="K319" s="89">
        <v>4042291</v>
      </c>
      <c r="L319" s="89">
        <v>0</v>
      </c>
      <c r="M319" s="89">
        <v>5519292</v>
      </c>
      <c r="N319" s="89">
        <v>0</v>
      </c>
      <c r="O319" s="89">
        <v>9561583</v>
      </c>
      <c r="P319" s="89"/>
      <c r="Q319" s="89">
        <v>-886875</v>
      </c>
      <c r="R319" s="89"/>
      <c r="S319" s="89">
        <v>221988</v>
      </c>
      <c r="T319" s="89"/>
      <c r="U319" s="89">
        <v>-664887</v>
      </c>
    </row>
    <row r="320" spans="1:21" x14ac:dyDescent="0.2">
      <c r="A320" s="62"/>
      <c r="B320" s="63"/>
      <c r="C320" s="90"/>
    </row>
    <row r="321" spans="1:21" ht="16.5" x14ac:dyDescent="0.35">
      <c r="A321" s="62" t="s">
        <v>331</v>
      </c>
      <c r="B321" s="63"/>
      <c r="C321" s="85">
        <v>1</v>
      </c>
      <c r="D321" s="52">
        <v>678880423</v>
      </c>
      <c r="E321" s="52">
        <v>0</v>
      </c>
      <c r="F321" s="52">
        <v>0</v>
      </c>
      <c r="G321" s="52">
        <v>0</v>
      </c>
      <c r="H321" s="52">
        <v>45139664</v>
      </c>
      <c r="I321" s="52">
        <v>45139664</v>
      </c>
      <c r="J321" s="52"/>
      <c r="K321" s="52">
        <v>344472655</v>
      </c>
      <c r="L321" s="52">
        <v>0</v>
      </c>
      <c r="M321" s="52">
        <v>470338468</v>
      </c>
      <c r="N321" s="52">
        <v>45139664</v>
      </c>
      <c r="O321" s="52">
        <v>859950787</v>
      </c>
      <c r="P321" s="52"/>
      <c r="Q321" s="52">
        <v>-75577055</v>
      </c>
      <c r="R321" s="86"/>
      <c r="S321" s="52">
        <v>0</v>
      </c>
      <c r="T321" s="52"/>
      <c r="U321" s="52">
        <v>-75577055</v>
      </c>
    </row>
    <row r="322" spans="1:21" x14ac:dyDescent="0.2">
      <c r="K322" s="27"/>
    </row>
  </sheetData>
  <sheetProtection algorithmName="SHA-512" hashValue="LWMtUjSUzOla/2rYnU7FfdLkXlg58Bz6pFRecrBXaDdXPZYea5+MokWQC+BpS+YO9xsYUI721wgZbSVV5ylqHA==" saltValue="V8mxi8VM/ucuG3lsiXqOzQ==" spinCount="100000" sheet="1" objects="1" scenarios="1"/>
  <mergeCells count="3">
    <mergeCell ref="E2:I2"/>
    <mergeCell ref="K2:O2"/>
    <mergeCell ref="Q2:U2"/>
  </mergeCells>
  <pageMargins left="0" right="0" top="0.25" bottom="0.5" header="0.3" footer="0.3"/>
  <pageSetup scale="75" orientation="landscape" r:id="rId1"/>
  <headerFooter>
    <oddFooter>&amp;L&amp;Z&amp;F&amp;R&amp;D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312"/>
  <sheetViews>
    <sheetView showGridLines="0" showRowColHeaders="0" zoomScaleNormal="100" workbookViewId="0">
      <pane xSplit="2" ySplit="3" topLeftCell="C292" activePane="bottomRight" state="frozen"/>
      <selection activeCell="G10" sqref="G10"/>
      <selection pane="topRight" activeCell="G10" sqref="G10"/>
      <selection pane="bottomLeft" activeCell="G10" sqref="G10"/>
      <selection pane="bottomRight" activeCell="D307" sqref="D307"/>
    </sheetView>
  </sheetViews>
  <sheetFormatPr defaultColWidth="9.140625" defaultRowHeight="12.75" x14ac:dyDescent="0.2"/>
  <cols>
    <col min="1" max="1" width="10.42578125" style="13" bestFit="1" customWidth="1"/>
    <col min="2" max="2" width="55.28515625" style="92" customWidth="1"/>
    <col min="3" max="8" width="14.28515625" style="2" customWidth="1"/>
    <col min="9" max="16384" width="9.140625" style="2"/>
  </cols>
  <sheetData>
    <row r="1" spans="1:9" ht="15.75" x14ac:dyDescent="0.25">
      <c r="A1" s="91" t="s">
        <v>410</v>
      </c>
      <c r="C1" s="3" t="s">
        <v>1</v>
      </c>
      <c r="D1" s="3" t="s">
        <v>2</v>
      </c>
      <c r="E1" s="3" t="s">
        <v>3</v>
      </c>
      <c r="F1" s="3" t="s">
        <v>4</v>
      </c>
      <c r="G1" s="3" t="s">
        <v>5</v>
      </c>
      <c r="H1" s="3" t="s">
        <v>6</v>
      </c>
    </row>
    <row r="2" spans="1:9" x14ac:dyDescent="0.2">
      <c r="B2" s="93"/>
      <c r="C2" s="162" t="s">
        <v>411</v>
      </c>
      <c r="D2" s="162"/>
      <c r="E2" s="162"/>
      <c r="F2" s="162"/>
      <c r="G2" s="162"/>
      <c r="H2" s="94"/>
    </row>
    <row r="3" spans="1:9" x14ac:dyDescent="0.2">
      <c r="A3" s="56" t="s">
        <v>18</v>
      </c>
      <c r="B3" s="31" t="s">
        <v>13</v>
      </c>
      <c r="C3" s="95">
        <v>2021</v>
      </c>
      <c r="D3" s="95">
        <v>2022</v>
      </c>
      <c r="E3" s="95">
        <v>2023</v>
      </c>
      <c r="F3" s="95">
        <v>2024</v>
      </c>
      <c r="G3" s="95">
        <v>2025</v>
      </c>
      <c r="H3" s="96" t="s">
        <v>412</v>
      </c>
    </row>
    <row r="4" spans="1:9" x14ac:dyDescent="0.2">
      <c r="A4" s="33">
        <v>5</v>
      </c>
      <c r="B4" s="33" t="s">
        <v>25</v>
      </c>
      <c r="C4" s="97">
        <v>0</v>
      </c>
      <c r="D4" s="97">
        <v>0</v>
      </c>
      <c r="E4" s="97">
        <v>0</v>
      </c>
      <c r="F4" s="97">
        <v>0</v>
      </c>
      <c r="G4" s="97">
        <v>0</v>
      </c>
      <c r="H4" s="97">
        <v>0</v>
      </c>
      <c r="I4" s="98"/>
    </row>
    <row r="5" spans="1:9" x14ac:dyDescent="0.2">
      <c r="A5" s="33">
        <v>6</v>
      </c>
      <c r="B5" s="33" t="s">
        <v>26</v>
      </c>
      <c r="C5" s="54">
        <v>0</v>
      </c>
      <c r="D5" s="54">
        <v>0</v>
      </c>
      <c r="E5" s="54">
        <v>0</v>
      </c>
      <c r="F5" s="54">
        <v>0</v>
      </c>
      <c r="G5" s="54">
        <v>0</v>
      </c>
      <c r="H5" s="54">
        <v>0</v>
      </c>
    </row>
    <row r="6" spans="1:9" x14ac:dyDescent="0.2">
      <c r="A6" s="33">
        <v>7</v>
      </c>
      <c r="B6" s="33" t="s">
        <v>27</v>
      </c>
      <c r="C6" s="54">
        <v>0</v>
      </c>
      <c r="D6" s="54">
        <v>0</v>
      </c>
      <c r="E6" s="54">
        <v>0</v>
      </c>
      <c r="F6" s="54">
        <v>0</v>
      </c>
      <c r="G6" s="54">
        <v>0</v>
      </c>
      <c r="H6" s="54">
        <v>0</v>
      </c>
    </row>
    <row r="7" spans="1:9" x14ac:dyDescent="0.2">
      <c r="A7" s="33">
        <v>47</v>
      </c>
      <c r="B7" s="33" t="s">
        <v>28</v>
      </c>
      <c r="C7" s="54">
        <v>0</v>
      </c>
      <c r="D7" s="54">
        <v>0</v>
      </c>
      <c r="E7" s="54">
        <v>0</v>
      </c>
      <c r="F7" s="54">
        <v>0</v>
      </c>
      <c r="G7" s="54">
        <v>0</v>
      </c>
      <c r="H7" s="54">
        <v>0</v>
      </c>
    </row>
    <row r="8" spans="1:9" x14ac:dyDescent="0.2">
      <c r="A8" s="33">
        <v>48</v>
      </c>
      <c r="B8" s="33" t="s">
        <v>29</v>
      </c>
      <c r="C8" s="54">
        <v>0</v>
      </c>
      <c r="D8" s="54">
        <v>0</v>
      </c>
      <c r="E8" s="54">
        <v>0</v>
      </c>
      <c r="F8" s="54">
        <v>0</v>
      </c>
      <c r="G8" s="54">
        <v>0</v>
      </c>
      <c r="H8" s="54">
        <v>0</v>
      </c>
    </row>
    <row r="9" spans="1:9" x14ac:dyDescent="0.2">
      <c r="A9" s="33">
        <v>90</v>
      </c>
      <c r="B9" s="33" t="s">
        <v>30</v>
      </c>
      <c r="C9" s="54">
        <v>-8408</v>
      </c>
      <c r="D9" s="54">
        <v>-8408</v>
      </c>
      <c r="E9" s="54">
        <v>-8408</v>
      </c>
      <c r="F9" s="54">
        <v>-7016</v>
      </c>
      <c r="G9" s="54">
        <v>-3548</v>
      </c>
      <c r="H9" s="54">
        <v>-749</v>
      </c>
    </row>
    <row r="10" spans="1:9" x14ac:dyDescent="0.2">
      <c r="A10" s="33">
        <v>91</v>
      </c>
      <c r="B10" s="33" t="s">
        <v>31</v>
      </c>
      <c r="C10" s="54">
        <v>1896</v>
      </c>
      <c r="D10" s="54">
        <v>1896</v>
      </c>
      <c r="E10" s="54">
        <v>1896</v>
      </c>
      <c r="F10" s="54">
        <v>-6096</v>
      </c>
      <c r="G10" s="54">
        <v>-5520</v>
      </c>
      <c r="H10" s="54">
        <v>-993</v>
      </c>
    </row>
    <row r="11" spans="1:9" x14ac:dyDescent="0.2">
      <c r="A11" s="33">
        <v>100</v>
      </c>
      <c r="B11" s="33" t="s">
        <v>32</v>
      </c>
      <c r="C11" s="54">
        <v>-238892</v>
      </c>
      <c r="D11" s="54">
        <v>-238892</v>
      </c>
      <c r="E11" s="54">
        <v>-238892</v>
      </c>
      <c r="F11" s="54">
        <v>-192718</v>
      </c>
      <c r="G11" s="54">
        <v>-94036</v>
      </c>
      <c r="H11" s="54">
        <v>-19762</v>
      </c>
    </row>
    <row r="12" spans="1:9" x14ac:dyDescent="0.2">
      <c r="A12" s="33">
        <v>101</v>
      </c>
      <c r="B12" s="33" t="s">
        <v>33</v>
      </c>
      <c r="C12" s="54">
        <v>-430744</v>
      </c>
      <c r="D12" s="54">
        <v>-430744</v>
      </c>
      <c r="E12" s="54">
        <v>-430744</v>
      </c>
      <c r="F12" s="54">
        <v>-356287</v>
      </c>
      <c r="G12" s="54">
        <v>-181520</v>
      </c>
      <c r="H12" s="54">
        <v>-38422</v>
      </c>
    </row>
    <row r="13" spans="1:9" x14ac:dyDescent="0.2">
      <c r="A13" s="33">
        <v>102</v>
      </c>
      <c r="B13" s="33" t="s">
        <v>34</v>
      </c>
      <c r="C13" s="54">
        <v>0</v>
      </c>
      <c r="D13" s="54">
        <v>0</v>
      </c>
      <c r="E13" s="54">
        <v>0</v>
      </c>
      <c r="F13" s="54">
        <v>0</v>
      </c>
      <c r="G13" s="54">
        <v>0</v>
      </c>
      <c r="H13" s="54">
        <v>0</v>
      </c>
    </row>
    <row r="14" spans="1:9" x14ac:dyDescent="0.2">
      <c r="A14" s="33">
        <v>103</v>
      </c>
      <c r="B14" s="33" t="s">
        <v>35</v>
      </c>
      <c r="C14" s="54">
        <v>-732117</v>
      </c>
      <c r="D14" s="54">
        <v>-732117</v>
      </c>
      <c r="E14" s="54">
        <v>-732117</v>
      </c>
      <c r="F14" s="54">
        <v>-605418</v>
      </c>
      <c r="G14" s="54">
        <v>-318506</v>
      </c>
      <c r="H14" s="54">
        <v>-68406</v>
      </c>
    </row>
    <row r="15" spans="1:9" x14ac:dyDescent="0.2">
      <c r="A15" s="33">
        <v>107</v>
      </c>
      <c r="B15" s="33" t="s">
        <v>36</v>
      </c>
      <c r="C15" s="54">
        <v>-141260</v>
      </c>
      <c r="D15" s="54">
        <v>-141260</v>
      </c>
      <c r="E15" s="54">
        <v>-141260</v>
      </c>
      <c r="F15" s="54">
        <v>-119509</v>
      </c>
      <c r="G15" s="54">
        <v>-58230</v>
      </c>
      <c r="H15" s="54">
        <v>-11925</v>
      </c>
    </row>
    <row r="16" spans="1:9" x14ac:dyDescent="0.2">
      <c r="A16" s="33">
        <v>109</v>
      </c>
      <c r="B16" s="33" t="s">
        <v>37</v>
      </c>
      <c r="C16" s="54">
        <v>-55210</v>
      </c>
      <c r="D16" s="54">
        <v>-55210</v>
      </c>
      <c r="E16" s="54">
        <v>-55210</v>
      </c>
      <c r="F16" s="54">
        <v>-43063</v>
      </c>
      <c r="G16" s="54">
        <v>-22035</v>
      </c>
      <c r="H16" s="54">
        <v>-4813</v>
      </c>
    </row>
    <row r="17" spans="1:8" x14ac:dyDescent="0.2">
      <c r="A17" s="33">
        <v>110</v>
      </c>
      <c r="B17" s="33" t="s">
        <v>38</v>
      </c>
      <c r="C17" s="54">
        <v>-58689</v>
      </c>
      <c r="D17" s="54">
        <v>-58689</v>
      </c>
      <c r="E17" s="54">
        <v>-58689</v>
      </c>
      <c r="F17" s="54">
        <v>-47855</v>
      </c>
      <c r="G17" s="54">
        <v>-27385</v>
      </c>
      <c r="H17" s="54">
        <v>-6124</v>
      </c>
    </row>
    <row r="18" spans="1:8" x14ac:dyDescent="0.2">
      <c r="A18" s="33">
        <v>111</v>
      </c>
      <c r="B18" s="33" t="s">
        <v>39</v>
      </c>
      <c r="C18" s="54">
        <v>-576756</v>
      </c>
      <c r="D18" s="54">
        <v>-576756</v>
      </c>
      <c r="E18" s="54">
        <v>-576756</v>
      </c>
      <c r="F18" s="54">
        <v>-475565</v>
      </c>
      <c r="G18" s="54">
        <v>-236172</v>
      </c>
      <c r="H18" s="54">
        <v>-49478</v>
      </c>
    </row>
    <row r="19" spans="1:8" x14ac:dyDescent="0.2">
      <c r="A19" s="33">
        <v>112</v>
      </c>
      <c r="B19" s="33" t="s">
        <v>40</v>
      </c>
      <c r="C19" s="54">
        <v>-4954</v>
      </c>
      <c r="D19" s="54">
        <v>-4954</v>
      </c>
      <c r="E19" s="54">
        <v>-4954</v>
      </c>
      <c r="F19" s="54">
        <v>-4240</v>
      </c>
      <c r="G19" s="54">
        <v>-3926</v>
      </c>
      <c r="H19" s="54">
        <v>-994</v>
      </c>
    </row>
    <row r="20" spans="1:8" x14ac:dyDescent="0.2">
      <c r="A20" s="33">
        <v>113</v>
      </c>
      <c r="B20" s="33" t="s">
        <v>41</v>
      </c>
      <c r="C20" s="54">
        <v>-385133</v>
      </c>
      <c r="D20" s="54">
        <v>-385133</v>
      </c>
      <c r="E20" s="54">
        <v>-385133</v>
      </c>
      <c r="F20" s="54">
        <v>-316635</v>
      </c>
      <c r="G20" s="54">
        <v>-156771</v>
      </c>
      <c r="H20" s="54">
        <v>-32845</v>
      </c>
    </row>
    <row r="21" spans="1:8" x14ac:dyDescent="0.2">
      <c r="A21" s="33">
        <v>114</v>
      </c>
      <c r="B21" s="33" t="s">
        <v>42</v>
      </c>
      <c r="C21" s="54">
        <v>-1904606</v>
      </c>
      <c r="D21" s="54">
        <v>-1904606</v>
      </c>
      <c r="E21" s="54">
        <v>-1904606</v>
      </c>
      <c r="F21" s="54">
        <v>-1561624</v>
      </c>
      <c r="G21" s="54">
        <v>-778698</v>
      </c>
      <c r="H21" s="54">
        <v>-163938</v>
      </c>
    </row>
    <row r="22" spans="1:8" x14ac:dyDescent="0.2">
      <c r="A22" s="33">
        <v>115</v>
      </c>
      <c r="B22" s="33" t="s">
        <v>43</v>
      </c>
      <c r="C22" s="54">
        <v>-1299230</v>
      </c>
      <c r="D22" s="54">
        <v>-1299230</v>
      </c>
      <c r="E22" s="54">
        <v>-1299230</v>
      </c>
      <c r="F22" s="54">
        <v>-1059166</v>
      </c>
      <c r="G22" s="54">
        <v>-497848</v>
      </c>
      <c r="H22" s="54">
        <v>-102165</v>
      </c>
    </row>
    <row r="23" spans="1:8" x14ac:dyDescent="0.2">
      <c r="A23" s="33">
        <v>116</v>
      </c>
      <c r="B23" s="33" t="s">
        <v>44</v>
      </c>
      <c r="C23" s="54">
        <v>-374584</v>
      </c>
      <c r="D23" s="54">
        <v>-374584</v>
      </c>
      <c r="E23" s="54">
        <v>-374584</v>
      </c>
      <c r="F23" s="54">
        <v>-317915</v>
      </c>
      <c r="G23" s="54">
        <v>-175121</v>
      </c>
      <c r="H23" s="54">
        <v>-37914</v>
      </c>
    </row>
    <row r="24" spans="1:8" x14ac:dyDescent="0.2">
      <c r="A24" s="33">
        <v>117</v>
      </c>
      <c r="B24" s="33" t="s">
        <v>45</v>
      </c>
      <c r="C24" s="54">
        <v>-199154</v>
      </c>
      <c r="D24" s="54">
        <v>-199154</v>
      </c>
      <c r="E24" s="54">
        <v>-199154</v>
      </c>
      <c r="F24" s="54">
        <v>-172555</v>
      </c>
      <c r="G24" s="54">
        <v>-84602</v>
      </c>
      <c r="H24" s="54">
        <v>-17172</v>
      </c>
    </row>
    <row r="25" spans="1:8" x14ac:dyDescent="0.2">
      <c r="A25" s="33">
        <v>119</v>
      </c>
      <c r="B25" s="33" t="s">
        <v>46</v>
      </c>
      <c r="C25" s="54">
        <v>-3671</v>
      </c>
      <c r="D25" s="54">
        <v>-3671</v>
      </c>
      <c r="E25" s="54">
        <v>-3671</v>
      </c>
      <c r="F25" s="54">
        <v>-2031</v>
      </c>
      <c r="G25" s="54">
        <v>316</v>
      </c>
      <c r="H25" s="54">
        <v>142</v>
      </c>
    </row>
    <row r="26" spans="1:8" x14ac:dyDescent="0.2">
      <c r="A26" s="33">
        <v>121</v>
      </c>
      <c r="B26" s="33" t="s">
        <v>47</v>
      </c>
      <c r="C26" s="54">
        <v>-49927</v>
      </c>
      <c r="D26" s="54">
        <v>-49927</v>
      </c>
      <c r="E26" s="54">
        <v>-49927</v>
      </c>
      <c r="F26" s="54">
        <v>-40166</v>
      </c>
      <c r="G26" s="54">
        <v>-18764</v>
      </c>
      <c r="H26" s="54">
        <v>-3867</v>
      </c>
    </row>
    <row r="27" spans="1:8" x14ac:dyDescent="0.2">
      <c r="A27" s="33">
        <v>122</v>
      </c>
      <c r="B27" s="33" t="s">
        <v>48</v>
      </c>
      <c r="C27" s="54">
        <v>-96853</v>
      </c>
      <c r="D27" s="54">
        <v>-96853</v>
      </c>
      <c r="E27" s="54">
        <v>-96853</v>
      </c>
      <c r="F27" s="54">
        <v>-78040</v>
      </c>
      <c r="G27" s="54">
        <v>-38070</v>
      </c>
      <c r="H27" s="54">
        <v>-8003</v>
      </c>
    </row>
    <row r="28" spans="1:8" x14ac:dyDescent="0.2">
      <c r="A28" s="33">
        <v>123</v>
      </c>
      <c r="B28" s="33" t="s">
        <v>49</v>
      </c>
      <c r="C28" s="54">
        <v>-531845</v>
      </c>
      <c r="D28" s="54">
        <v>-531845</v>
      </c>
      <c r="E28" s="54">
        <v>-531845</v>
      </c>
      <c r="F28" s="54">
        <v>-432338</v>
      </c>
      <c r="G28" s="54">
        <v>-214353</v>
      </c>
      <c r="H28" s="54">
        <v>-45206</v>
      </c>
    </row>
    <row r="29" spans="1:8" x14ac:dyDescent="0.2">
      <c r="A29" s="33">
        <v>124</v>
      </c>
      <c r="B29" s="33" t="s">
        <v>50</v>
      </c>
      <c r="C29" s="54">
        <v>0</v>
      </c>
      <c r="D29" s="54">
        <v>0</v>
      </c>
      <c r="E29" s="54">
        <v>0</v>
      </c>
      <c r="F29" s="54">
        <v>0</v>
      </c>
      <c r="G29" s="54">
        <v>0</v>
      </c>
      <c r="H29" s="54">
        <v>0</v>
      </c>
    </row>
    <row r="30" spans="1:8" x14ac:dyDescent="0.2">
      <c r="A30" s="33">
        <v>125</v>
      </c>
      <c r="B30" s="33" t="s">
        <v>51</v>
      </c>
      <c r="C30" s="54">
        <v>-133917</v>
      </c>
      <c r="D30" s="54">
        <v>-133917</v>
      </c>
      <c r="E30" s="54">
        <v>-133917</v>
      </c>
      <c r="F30" s="54">
        <v>-114589</v>
      </c>
      <c r="G30" s="54">
        <v>-60385</v>
      </c>
      <c r="H30" s="54">
        <v>-12775</v>
      </c>
    </row>
    <row r="31" spans="1:8" x14ac:dyDescent="0.2">
      <c r="A31" s="33">
        <v>126</v>
      </c>
      <c r="B31" s="33" t="s">
        <v>52</v>
      </c>
      <c r="C31" s="54">
        <v>0</v>
      </c>
      <c r="D31" s="54">
        <v>0</v>
      </c>
      <c r="E31" s="54">
        <v>0</v>
      </c>
      <c r="F31" s="54">
        <v>0</v>
      </c>
      <c r="G31" s="54">
        <v>0</v>
      </c>
      <c r="H31" s="54">
        <v>0</v>
      </c>
    </row>
    <row r="32" spans="1:8" x14ac:dyDescent="0.2">
      <c r="A32" s="33">
        <v>127</v>
      </c>
      <c r="B32" s="33" t="s">
        <v>53</v>
      </c>
      <c r="C32" s="54">
        <v>-212051</v>
      </c>
      <c r="D32" s="54">
        <v>-212051</v>
      </c>
      <c r="E32" s="54">
        <v>-212051</v>
      </c>
      <c r="F32" s="54">
        <v>-182145</v>
      </c>
      <c r="G32" s="54">
        <v>-107563</v>
      </c>
      <c r="H32" s="54">
        <v>-23837</v>
      </c>
    </row>
    <row r="33" spans="1:8" x14ac:dyDescent="0.2">
      <c r="A33" s="33">
        <v>128</v>
      </c>
      <c r="B33" s="33" t="s">
        <v>54</v>
      </c>
      <c r="C33" s="54">
        <v>-458622</v>
      </c>
      <c r="D33" s="54">
        <v>-458622</v>
      </c>
      <c r="E33" s="54">
        <v>-458622</v>
      </c>
      <c r="F33" s="54">
        <v>-367613</v>
      </c>
      <c r="G33" s="54">
        <v>-182752</v>
      </c>
      <c r="H33" s="54">
        <v>-38872</v>
      </c>
    </row>
    <row r="34" spans="1:8" x14ac:dyDescent="0.2">
      <c r="A34" s="33">
        <v>129</v>
      </c>
      <c r="B34" s="33" t="s">
        <v>55</v>
      </c>
      <c r="C34" s="54">
        <v>-200660</v>
      </c>
      <c r="D34" s="54">
        <v>-200660</v>
      </c>
      <c r="E34" s="54">
        <v>-200660</v>
      </c>
      <c r="F34" s="54">
        <v>-170115</v>
      </c>
      <c r="G34" s="54">
        <v>-94800</v>
      </c>
      <c r="H34" s="54">
        <v>-20635</v>
      </c>
    </row>
    <row r="35" spans="1:8" x14ac:dyDescent="0.2">
      <c r="A35" s="33">
        <v>131</v>
      </c>
      <c r="B35" s="33" t="s">
        <v>56</v>
      </c>
      <c r="C35" s="54">
        <v>0</v>
      </c>
      <c r="D35" s="54">
        <v>0</v>
      </c>
      <c r="E35" s="54">
        <v>0</v>
      </c>
      <c r="F35" s="54">
        <v>0</v>
      </c>
      <c r="G35" s="54">
        <v>0</v>
      </c>
      <c r="H35" s="54">
        <v>0</v>
      </c>
    </row>
    <row r="36" spans="1:8" x14ac:dyDescent="0.2">
      <c r="A36" s="33">
        <v>132</v>
      </c>
      <c r="B36" s="33" t="s">
        <v>57</v>
      </c>
      <c r="C36" s="54">
        <v>-41442</v>
      </c>
      <c r="D36" s="54">
        <v>-41442</v>
      </c>
      <c r="E36" s="54">
        <v>-41442</v>
      </c>
      <c r="F36" s="54">
        <v>-32843</v>
      </c>
      <c r="G36" s="54">
        <v>-11146</v>
      </c>
      <c r="H36" s="54">
        <v>-1897</v>
      </c>
    </row>
    <row r="37" spans="1:8" x14ac:dyDescent="0.2">
      <c r="A37" s="33">
        <v>133</v>
      </c>
      <c r="B37" s="33" t="s">
        <v>58</v>
      </c>
      <c r="C37" s="54">
        <v>-214462</v>
      </c>
      <c r="D37" s="54">
        <v>-214462</v>
      </c>
      <c r="E37" s="54">
        <v>-214462</v>
      </c>
      <c r="F37" s="54">
        <v>-172100</v>
      </c>
      <c r="G37" s="54">
        <v>-85515</v>
      </c>
      <c r="H37" s="54">
        <v>-18177</v>
      </c>
    </row>
    <row r="38" spans="1:8" x14ac:dyDescent="0.2">
      <c r="A38" s="33">
        <v>135</v>
      </c>
      <c r="B38" s="33" t="s">
        <v>59</v>
      </c>
      <c r="C38" s="54">
        <v>0</v>
      </c>
      <c r="D38" s="54">
        <v>0</v>
      </c>
      <c r="E38" s="54">
        <v>0</v>
      </c>
      <c r="F38" s="54">
        <v>0</v>
      </c>
      <c r="G38" s="54">
        <v>0</v>
      </c>
      <c r="H38" s="54">
        <v>0</v>
      </c>
    </row>
    <row r="39" spans="1:8" x14ac:dyDescent="0.2">
      <c r="A39" s="33">
        <v>136</v>
      </c>
      <c r="B39" s="33" t="s">
        <v>60</v>
      </c>
      <c r="C39" s="54">
        <v>-476488</v>
      </c>
      <c r="D39" s="54">
        <v>-476488</v>
      </c>
      <c r="E39" s="54">
        <v>-476488</v>
      </c>
      <c r="F39" s="54">
        <v>-391986</v>
      </c>
      <c r="G39" s="54">
        <v>-202712</v>
      </c>
      <c r="H39" s="54">
        <v>-43314</v>
      </c>
    </row>
    <row r="40" spans="1:8" x14ac:dyDescent="0.2">
      <c r="A40" s="33">
        <v>137</v>
      </c>
      <c r="B40" s="33" t="s">
        <v>61</v>
      </c>
      <c r="C40" s="54">
        <v>0</v>
      </c>
      <c r="D40" s="54">
        <v>0</v>
      </c>
      <c r="E40" s="54">
        <v>0</v>
      </c>
      <c r="F40" s="54">
        <v>0</v>
      </c>
      <c r="G40" s="54">
        <v>0</v>
      </c>
      <c r="H40" s="54">
        <v>0</v>
      </c>
    </row>
    <row r="41" spans="1:8" x14ac:dyDescent="0.2">
      <c r="A41" s="33">
        <v>138</v>
      </c>
      <c r="B41" s="33" t="s">
        <v>62</v>
      </c>
      <c r="C41" s="54">
        <v>0</v>
      </c>
      <c r="D41" s="54">
        <v>0</v>
      </c>
      <c r="E41" s="54">
        <v>0</v>
      </c>
      <c r="F41" s="54">
        <v>0</v>
      </c>
      <c r="G41" s="54">
        <v>0</v>
      </c>
      <c r="H41" s="54">
        <v>0</v>
      </c>
    </row>
    <row r="42" spans="1:8" x14ac:dyDescent="0.2">
      <c r="A42" s="33">
        <v>140</v>
      </c>
      <c r="B42" s="33" t="s">
        <v>63</v>
      </c>
      <c r="C42" s="54">
        <v>-215333</v>
      </c>
      <c r="D42" s="54">
        <v>-215333</v>
      </c>
      <c r="E42" s="54">
        <v>-215333</v>
      </c>
      <c r="F42" s="54">
        <v>-181586</v>
      </c>
      <c r="G42" s="54">
        <v>-97874</v>
      </c>
      <c r="H42" s="54">
        <v>-21050</v>
      </c>
    </row>
    <row r="43" spans="1:8" x14ac:dyDescent="0.2">
      <c r="A43" s="33">
        <v>141</v>
      </c>
      <c r="B43" s="33" t="s">
        <v>64</v>
      </c>
      <c r="C43" s="54">
        <v>-831237</v>
      </c>
      <c r="D43" s="54">
        <v>-831237</v>
      </c>
      <c r="E43" s="54">
        <v>-831237</v>
      </c>
      <c r="F43" s="54">
        <v>-692910</v>
      </c>
      <c r="G43" s="54">
        <v>-353975</v>
      </c>
      <c r="H43" s="54">
        <v>-74739</v>
      </c>
    </row>
    <row r="44" spans="1:8" x14ac:dyDescent="0.2">
      <c r="A44" s="33">
        <v>142</v>
      </c>
      <c r="B44" s="33" t="s">
        <v>65</v>
      </c>
      <c r="C44" s="54">
        <v>0</v>
      </c>
      <c r="D44" s="54">
        <v>0</v>
      </c>
      <c r="E44" s="54">
        <v>0</v>
      </c>
      <c r="F44" s="54">
        <v>0</v>
      </c>
      <c r="G44" s="54">
        <v>0</v>
      </c>
      <c r="H44" s="54">
        <v>0</v>
      </c>
    </row>
    <row r="45" spans="1:8" x14ac:dyDescent="0.2">
      <c r="A45" s="33">
        <v>143</v>
      </c>
      <c r="B45" s="33" t="s">
        <v>66</v>
      </c>
      <c r="C45" s="54">
        <v>-57336</v>
      </c>
      <c r="D45" s="54">
        <v>-57336</v>
      </c>
      <c r="E45" s="54">
        <v>-57336</v>
      </c>
      <c r="F45" s="54">
        <v>-43648</v>
      </c>
      <c r="G45" s="54">
        <v>-22088</v>
      </c>
      <c r="H45" s="54">
        <v>-4862</v>
      </c>
    </row>
    <row r="46" spans="1:8" x14ac:dyDescent="0.2">
      <c r="A46" s="33">
        <v>146</v>
      </c>
      <c r="B46" s="33" t="s">
        <v>67</v>
      </c>
      <c r="C46" s="54">
        <v>-121754</v>
      </c>
      <c r="D46" s="54">
        <v>-121754</v>
      </c>
      <c r="E46" s="54">
        <v>-121754</v>
      </c>
      <c r="F46" s="54">
        <v>-97993</v>
      </c>
      <c r="G46" s="54">
        <v>-46751</v>
      </c>
      <c r="H46" s="54">
        <v>-9735</v>
      </c>
    </row>
    <row r="47" spans="1:8" x14ac:dyDescent="0.2">
      <c r="A47" s="33">
        <v>147</v>
      </c>
      <c r="B47" s="33" t="s">
        <v>68</v>
      </c>
      <c r="C47" s="54">
        <v>-64410</v>
      </c>
      <c r="D47" s="54">
        <v>-64410</v>
      </c>
      <c r="E47" s="54">
        <v>-64410</v>
      </c>
      <c r="F47" s="54">
        <v>-54028</v>
      </c>
      <c r="G47" s="54">
        <v>-32117</v>
      </c>
      <c r="H47" s="54">
        <v>-7204</v>
      </c>
    </row>
    <row r="48" spans="1:8" x14ac:dyDescent="0.2">
      <c r="A48" s="33">
        <v>148</v>
      </c>
      <c r="B48" s="33" t="s">
        <v>69</v>
      </c>
      <c r="C48" s="54">
        <v>-10539</v>
      </c>
      <c r="D48" s="54">
        <v>-10539</v>
      </c>
      <c r="E48" s="54">
        <v>-10539</v>
      </c>
      <c r="F48" s="54">
        <v>-7442</v>
      </c>
      <c r="G48" s="54">
        <v>-2177</v>
      </c>
      <c r="H48" s="54">
        <v>-371</v>
      </c>
    </row>
    <row r="49" spans="1:8" x14ac:dyDescent="0.2">
      <c r="A49" s="33">
        <v>149</v>
      </c>
      <c r="B49" s="33" t="s">
        <v>70</v>
      </c>
      <c r="C49" s="54">
        <v>0</v>
      </c>
      <c r="D49" s="54">
        <v>0</v>
      </c>
      <c r="E49" s="54">
        <v>0</v>
      </c>
      <c r="F49" s="54">
        <v>0</v>
      </c>
      <c r="G49" s="54">
        <v>0</v>
      </c>
      <c r="H49" s="54">
        <v>0</v>
      </c>
    </row>
    <row r="50" spans="1:8" x14ac:dyDescent="0.2">
      <c r="A50" s="33">
        <v>150</v>
      </c>
      <c r="B50" s="33" t="s">
        <v>71</v>
      </c>
      <c r="C50" s="54">
        <v>0</v>
      </c>
      <c r="D50" s="54">
        <v>0</v>
      </c>
      <c r="E50" s="54">
        <v>0</v>
      </c>
      <c r="F50" s="54">
        <v>0</v>
      </c>
      <c r="G50" s="54">
        <v>0</v>
      </c>
      <c r="H50" s="54">
        <v>0</v>
      </c>
    </row>
    <row r="51" spans="1:8" x14ac:dyDescent="0.2">
      <c r="A51" s="33">
        <v>151</v>
      </c>
      <c r="B51" s="33" t="s">
        <v>72</v>
      </c>
      <c r="C51" s="54">
        <v>-300301</v>
      </c>
      <c r="D51" s="54">
        <v>-300301</v>
      </c>
      <c r="E51" s="54">
        <v>-300301</v>
      </c>
      <c r="F51" s="54">
        <v>-260229</v>
      </c>
      <c r="G51" s="54">
        <v>-135930</v>
      </c>
      <c r="H51" s="54">
        <v>-28468</v>
      </c>
    </row>
    <row r="52" spans="1:8" x14ac:dyDescent="0.2">
      <c r="A52" s="33">
        <v>152</v>
      </c>
      <c r="B52" s="33" t="s">
        <v>73</v>
      </c>
      <c r="C52" s="54">
        <v>-198611</v>
      </c>
      <c r="D52" s="54">
        <v>-198611</v>
      </c>
      <c r="E52" s="54">
        <v>-198611</v>
      </c>
      <c r="F52" s="54">
        <v>-160213</v>
      </c>
      <c r="G52" s="54">
        <v>-72347</v>
      </c>
      <c r="H52" s="54">
        <v>-14633</v>
      </c>
    </row>
    <row r="53" spans="1:8" x14ac:dyDescent="0.2">
      <c r="A53" s="33">
        <v>154</v>
      </c>
      <c r="B53" s="33" t="s">
        <v>74</v>
      </c>
      <c r="C53" s="54">
        <v>-3664611</v>
      </c>
      <c r="D53" s="54">
        <v>-3664611</v>
      </c>
      <c r="E53" s="54">
        <v>-3664611</v>
      </c>
      <c r="F53" s="54">
        <v>-3005650</v>
      </c>
      <c r="G53" s="54">
        <v>-1456367</v>
      </c>
      <c r="H53" s="54">
        <v>-302389</v>
      </c>
    </row>
    <row r="54" spans="1:8" x14ac:dyDescent="0.2">
      <c r="A54" s="33">
        <v>156</v>
      </c>
      <c r="B54" s="33" t="s">
        <v>75</v>
      </c>
      <c r="C54" s="54">
        <v>-6320142</v>
      </c>
      <c r="D54" s="54">
        <v>-6320142</v>
      </c>
      <c r="E54" s="54">
        <v>-6320142</v>
      </c>
      <c r="F54" s="54">
        <v>-5112017</v>
      </c>
      <c r="G54" s="54">
        <v>-2354740</v>
      </c>
      <c r="H54" s="54">
        <v>-480437</v>
      </c>
    </row>
    <row r="55" spans="1:8" x14ac:dyDescent="0.2">
      <c r="A55" s="33">
        <v>157</v>
      </c>
      <c r="B55" s="33" t="s">
        <v>76</v>
      </c>
      <c r="C55" s="54">
        <v>-32111</v>
      </c>
      <c r="D55" s="54">
        <v>-32111</v>
      </c>
      <c r="E55" s="54">
        <v>-32111</v>
      </c>
      <c r="F55" s="54">
        <v>-23807</v>
      </c>
      <c r="G55" s="54">
        <v>-7390</v>
      </c>
      <c r="H55" s="54">
        <v>-1248</v>
      </c>
    </row>
    <row r="56" spans="1:8" x14ac:dyDescent="0.2">
      <c r="A56" s="33">
        <v>158</v>
      </c>
      <c r="B56" s="33" t="s">
        <v>423</v>
      </c>
      <c r="C56" s="54">
        <v>0</v>
      </c>
      <c r="D56" s="54">
        <v>0</v>
      </c>
      <c r="E56" s="54">
        <v>0</v>
      </c>
      <c r="F56" s="54">
        <v>0</v>
      </c>
      <c r="G56" s="54">
        <v>0</v>
      </c>
      <c r="H56" s="54">
        <v>0</v>
      </c>
    </row>
    <row r="57" spans="1:8" x14ac:dyDescent="0.2">
      <c r="A57" s="33">
        <v>160</v>
      </c>
      <c r="B57" s="33" t="s">
        <v>77</v>
      </c>
      <c r="C57" s="54">
        <v>-15290</v>
      </c>
      <c r="D57" s="54">
        <v>-15290</v>
      </c>
      <c r="E57" s="54">
        <v>-15290</v>
      </c>
      <c r="F57" s="54">
        <v>-11547</v>
      </c>
      <c r="G57" s="54">
        <v>-2590</v>
      </c>
      <c r="H57" s="54">
        <v>-286</v>
      </c>
    </row>
    <row r="58" spans="1:8" x14ac:dyDescent="0.2">
      <c r="A58" s="33">
        <v>161</v>
      </c>
      <c r="B58" s="33" t="s">
        <v>78</v>
      </c>
      <c r="C58" s="54">
        <v>-1651494</v>
      </c>
      <c r="D58" s="54">
        <v>-1651494</v>
      </c>
      <c r="E58" s="54">
        <v>-1651494</v>
      </c>
      <c r="F58" s="54">
        <v>-1369801</v>
      </c>
      <c r="G58" s="54">
        <v>-675253</v>
      </c>
      <c r="H58" s="54">
        <v>-140549</v>
      </c>
    </row>
    <row r="59" spans="1:8" x14ac:dyDescent="0.2">
      <c r="A59" s="33">
        <v>162</v>
      </c>
      <c r="B59" s="33" t="s">
        <v>79</v>
      </c>
      <c r="C59" s="54">
        <v>-3391</v>
      </c>
      <c r="D59" s="54">
        <v>-3391</v>
      </c>
      <c r="E59" s="54">
        <v>-3391</v>
      </c>
      <c r="F59" s="54">
        <v>-2781</v>
      </c>
      <c r="G59" s="54">
        <v>-1364</v>
      </c>
      <c r="H59" s="54">
        <v>-285</v>
      </c>
    </row>
    <row r="60" spans="1:8" x14ac:dyDescent="0.2">
      <c r="A60" s="33">
        <v>163</v>
      </c>
      <c r="B60" s="33" t="s">
        <v>80</v>
      </c>
      <c r="C60" s="54">
        <v>0</v>
      </c>
      <c r="D60" s="54">
        <v>0</v>
      </c>
      <c r="E60" s="54">
        <v>0</v>
      </c>
      <c r="F60" s="54">
        <v>0</v>
      </c>
      <c r="G60" s="54">
        <v>0</v>
      </c>
      <c r="H60" s="54">
        <v>0</v>
      </c>
    </row>
    <row r="61" spans="1:8" x14ac:dyDescent="0.2">
      <c r="A61" s="33">
        <v>164</v>
      </c>
      <c r="B61" s="33" t="s">
        <v>81</v>
      </c>
      <c r="C61" s="54">
        <v>3266</v>
      </c>
      <c r="D61" s="54">
        <v>3266</v>
      </c>
      <c r="E61" s="54">
        <v>3266</v>
      </c>
      <c r="F61" s="54">
        <v>4881</v>
      </c>
      <c r="G61" s="54">
        <v>6371</v>
      </c>
      <c r="H61" s="54">
        <v>1607</v>
      </c>
    </row>
    <row r="62" spans="1:8" x14ac:dyDescent="0.2">
      <c r="A62" s="33">
        <v>165</v>
      </c>
      <c r="B62" s="33" t="s">
        <v>82</v>
      </c>
      <c r="C62" s="54">
        <v>-189683</v>
      </c>
      <c r="D62" s="54">
        <v>-189683</v>
      </c>
      <c r="E62" s="54">
        <v>-189683</v>
      </c>
      <c r="F62" s="54">
        <v>-154224</v>
      </c>
      <c r="G62" s="54">
        <v>-73371</v>
      </c>
      <c r="H62" s="54">
        <v>-15168</v>
      </c>
    </row>
    <row r="63" spans="1:8" x14ac:dyDescent="0.2">
      <c r="A63" s="33">
        <v>166</v>
      </c>
      <c r="B63" s="33" t="s">
        <v>83</v>
      </c>
      <c r="C63" s="54">
        <v>-38972</v>
      </c>
      <c r="D63" s="54">
        <v>-38972</v>
      </c>
      <c r="E63" s="54">
        <v>-38972</v>
      </c>
      <c r="F63" s="54">
        <v>-33364</v>
      </c>
      <c r="G63" s="54">
        <v>-15975</v>
      </c>
      <c r="H63" s="54">
        <v>-3222</v>
      </c>
    </row>
    <row r="64" spans="1:8" x14ac:dyDescent="0.2">
      <c r="A64" s="33">
        <v>169</v>
      </c>
      <c r="B64" s="33" t="s">
        <v>84</v>
      </c>
      <c r="C64" s="54">
        <v>0</v>
      </c>
      <c r="D64" s="54">
        <v>0</v>
      </c>
      <c r="E64" s="54">
        <v>0</v>
      </c>
      <c r="F64" s="54">
        <v>0</v>
      </c>
      <c r="G64" s="54">
        <v>0</v>
      </c>
      <c r="H64" s="54">
        <v>0</v>
      </c>
    </row>
    <row r="65" spans="1:8" x14ac:dyDescent="0.2">
      <c r="A65" s="33">
        <v>170</v>
      </c>
      <c r="B65" s="33" t="s">
        <v>85</v>
      </c>
      <c r="C65" s="54">
        <v>0</v>
      </c>
      <c r="D65" s="54">
        <v>0</v>
      </c>
      <c r="E65" s="54">
        <v>0</v>
      </c>
      <c r="F65" s="54">
        <v>0</v>
      </c>
      <c r="G65" s="54">
        <v>0</v>
      </c>
      <c r="H65" s="54">
        <v>0</v>
      </c>
    </row>
    <row r="66" spans="1:8" x14ac:dyDescent="0.2">
      <c r="A66" s="33">
        <v>171</v>
      </c>
      <c r="B66" s="33" t="s">
        <v>86</v>
      </c>
      <c r="C66" s="54">
        <v>-1371142</v>
      </c>
      <c r="D66" s="54">
        <v>-1371142</v>
      </c>
      <c r="E66" s="54">
        <v>-1371142</v>
      </c>
      <c r="F66" s="54">
        <v>-1134209</v>
      </c>
      <c r="G66" s="54">
        <v>-567013</v>
      </c>
      <c r="H66" s="54">
        <v>-118975</v>
      </c>
    </row>
    <row r="67" spans="1:8" x14ac:dyDescent="0.2">
      <c r="A67" s="33">
        <v>172</v>
      </c>
      <c r="B67" s="33" t="s">
        <v>87</v>
      </c>
      <c r="C67" s="54">
        <v>-605450</v>
      </c>
      <c r="D67" s="54">
        <v>-605450</v>
      </c>
      <c r="E67" s="54">
        <v>-605450</v>
      </c>
      <c r="F67" s="54">
        <v>-494432</v>
      </c>
      <c r="G67" s="54">
        <v>-232748</v>
      </c>
      <c r="H67" s="54">
        <v>-47752</v>
      </c>
    </row>
    <row r="68" spans="1:8" x14ac:dyDescent="0.2">
      <c r="A68" s="33">
        <v>173</v>
      </c>
      <c r="B68" s="33" t="s">
        <v>88</v>
      </c>
      <c r="C68" s="54">
        <v>0</v>
      </c>
      <c r="D68" s="54">
        <v>0</v>
      </c>
      <c r="E68" s="54">
        <v>0</v>
      </c>
      <c r="F68" s="54">
        <v>0</v>
      </c>
      <c r="G68" s="54">
        <v>0</v>
      </c>
      <c r="H68" s="54">
        <v>0</v>
      </c>
    </row>
    <row r="69" spans="1:8" x14ac:dyDescent="0.2">
      <c r="A69" s="33">
        <v>174</v>
      </c>
      <c r="B69" s="33" t="s">
        <v>89</v>
      </c>
      <c r="C69" s="54">
        <v>-205663</v>
      </c>
      <c r="D69" s="54">
        <v>-205663</v>
      </c>
      <c r="E69" s="54">
        <v>-205663</v>
      </c>
      <c r="F69" s="54">
        <v>-166440</v>
      </c>
      <c r="G69" s="54">
        <v>-78664</v>
      </c>
      <c r="H69" s="54">
        <v>-16252</v>
      </c>
    </row>
    <row r="70" spans="1:8" x14ac:dyDescent="0.2">
      <c r="A70" s="33">
        <v>175</v>
      </c>
      <c r="B70" s="33" t="s">
        <v>90</v>
      </c>
      <c r="C70" s="54">
        <v>0</v>
      </c>
      <c r="D70" s="54">
        <v>0</v>
      </c>
      <c r="E70" s="54">
        <v>0</v>
      </c>
      <c r="F70" s="54">
        <v>0</v>
      </c>
      <c r="G70" s="54">
        <v>0</v>
      </c>
      <c r="H70" s="54">
        <v>0</v>
      </c>
    </row>
    <row r="71" spans="1:8" x14ac:dyDescent="0.2">
      <c r="A71" s="33">
        <v>180</v>
      </c>
      <c r="B71" s="33" t="s">
        <v>91</v>
      </c>
      <c r="C71" s="54">
        <v>-14115</v>
      </c>
      <c r="D71" s="54">
        <v>-14115</v>
      </c>
      <c r="E71" s="54">
        <v>-14115</v>
      </c>
      <c r="F71" s="54">
        <v>-11042</v>
      </c>
      <c r="G71" s="54">
        <v>-3573</v>
      </c>
      <c r="H71" s="54">
        <v>-592</v>
      </c>
    </row>
    <row r="72" spans="1:8" x14ac:dyDescent="0.2">
      <c r="A72" s="33">
        <v>181</v>
      </c>
      <c r="B72" s="33" t="s">
        <v>92</v>
      </c>
      <c r="C72" s="54">
        <v>-305255</v>
      </c>
      <c r="D72" s="54">
        <v>-305255</v>
      </c>
      <c r="E72" s="54">
        <v>-305255</v>
      </c>
      <c r="F72" s="54">
        <v>-259695</v>
      </c>
      <c r="G72" s="54">
        <v>-135662</v>
      </c>
      <c r="H72" s="54">
        <v>-28659</v>
      </c>
    </row>
    <row r="73" spans="1:8" x14ac:dyDescent="0.2">
      <c r="A73" s="33">
        <v>182</v>
      </c>
      <c r="B73" s="33" t="s">
        <v>93</v>
      </c>
      <c r="C73" s="54">
        <v>-1266183</v>
      </c>
      <c r="D73" s="54">
        <v>-1266183</v>
      </c>
      <c r="E73" s="54">
        <v>-1266183</v>
      </c>
      <c r="F73" s="54">
        <v>-996913</v>
      </c>
      <c r="G73" s="54">
        <v>-476642</v>
      </c>
      <c r="H73" s="54">
        <v>-100561</v>
      </c>
    </row>
    <row r="74" spans="1:8" x14ac:dyDescent="0.2">
      <c r="A74" s="33">
        <v>183</v>
      </c>
      <c r="B74" s="33" t="s">
        <v>94</v>
      </c>
      <c r="C74" s="54">
        <v>-9554</v>
      </c>
      <c r="D74" s="54">
        <v>-9554</v>
      </c>
      <c r="E74" s="54">
        <v>-9554</v>
      </c>
      <c r="F74" s="54">
        <v>-8077</v>
      </c>
      <c r="G74" s="54">
        <v>-5584</v>
      </c>
      <c r="H74" s="54">
        <v>-1317</v>
      </c>
    </row>
    <row r="75" spans="1:8" x14ac:dyDescent="0.2">
      <c r="A75" s="33">
        <v>184</v>
      </c>
      <c r="B75" s="33" t="s">
        <v>95</v>
      </c>
      <c r="C75" s="54">
        <v>-4849</v>
      </c>
      <c r="D75" s="54">
        <v>-4849</v>
      </c>
      <c r="E75" s="54">
        <v>-4849</v>
      </c>
      <c r="F75" s="54">
        <v>-4369</v>
      </c>
      <c r="G75" s="54">
        <v>-3760</v>
      </c>
      <c r="H75" s="54">
        <v>-927</v>
      </c>
    </row>
    <row r="76" spans="1:8" x14ac:dyDescent="0.2">
      <c r="A76" s="33">
        <v>185</v>
      </c>
      <c r="B76" s="33" t="s">
        <v>96</v>
      </c>
      <c r="C76" s="54">
        <v>-8187</v>
      </c>
      <c r="D76" s="54">
        <v>-8187</v>
      </c>
      <c r="E76" s="54">
        <v>-8187</v>
      </c>
      <c r="F76" s="54">
        <v>-5897</v>
      </c>
      <c r="G76" s="54">
        <v>-2624</v>
      </c>
      <c r="H76" s="54">
        <v>-563</v>
      </c>
    </row>
    <row r="77" spans="1:8" x14ac:dyDescent="0.2">
      <c r="A77" s="33">
        <v>186</v>
      </c>
      <c r="B77" s="33" t="s">
        <v>97</v>
      </c>
      <c r="C77" s="54">
        <v>-9083</v>
      </c>
      <c r="D77" s="54">
        <v>-9083</v>
      </c>
      <c r="E77" s="54">
        <v>-9083</v>
      </c>
      <c r="F77" s="54">
        <v>-8509</v>
      </c>
      <c r="G77" s="54">
        <v>-5333</v>
      </c>
      <c r="H77" s="54">
        <v>-1170</v>
      </c>
    </row>
    <row r="78" spans="1:8" x14ac:dyDescent="0.2">
      <c r="A78" s="33">
        <v>187</v>
      </c>
      <c r="B78" s="33" t="s">
        <v>98</v>
      </c>
      <c r="C78" s="54">
        <v>-10731</v>
      </c>
      <c r="D78" s="54">
        <v>-10731</v>
      </c>
      <c r="E78" s="54">
        <v>-10731</v>
      </c>
      <c r="F78" s="54">
        <v>-6524</v>
      </c>
      <c r="G78" s="54">
        <v>-1394</v>
      </c>
      <c r="H78" s="54">
        <v>-235</v>
      </c>
    </row>
    <row r="79" spans="1:8" x14ac:dyDescent="0.2">
      <c r="A79" s="33">
        <v>188</v>
      </c>
      <c r="B79" s="33" t="s">
        <v>99</v>
      </c>
      <c r="C79" s="54">
        <v>-10359</v>
      </c>
      <c r="D79" s="54">
        <v>-10359</v>
      </c>
      <c r="E79" s="54">
        <v>-10359</v>
      </c>
      <c r="F79" s="54">
        <v>-9333</v>
      </c>
      <c r="G79" s="54">
        <v>-4753</v>
      </c>
      <c r="H79" s="54">
        <v>-967</v>
      </c>
    </row>
    <row r="80" spans="1:8" x14ac:dyDescent="0.2">
      <c r="A80" s="33">
        <v>190</v>
      </c>
      <c r="B80" s="33" t="s">
        <v>100</v>
      </c>
      <c r="C80" s="54">
        <v>-5889</v>
      </c>
      <c r="D80" s="54">
        <v>-5889</v>
      </c>
      <c r="E80" s="54">
        <v>-5889</v>
      </c>
      <c r="F80" s="54">
        <v>-4989</v>
      </c>
      <c r="G80" s="54">
        <v>-2379</v>
      </c>
      <c r="H80" s="54">
        <v>-483</v>
      </c>
    </row>
    <row r="81" spans="1:8" x14ac:dyDescent="0.2">
      <c r="A81" s="33">
        <v>191</v>
      </c>
      <c r="B81" s="33" t="s">
        <v>101</v>
      </c>
      <c r="C81" s="54">
        <v>-598318</v>
      </c>
      <c r="D81" s="54">
        <v>-598318</v>
      </c>
      <c r="E81" s="54">
        <v>-598318</v>
      </c>
      <c r="F81" s="54">
        <v>-504763</v>
      </c>
      <c r="G81" s="54">
        <v>-271533</v>
      </c>
      <c r="H81" s="54">
        <v>-58349</v>
      </c>
    </row>
    <row r="82" spans="1:8" x14ac:dyDescent="0.2">
      <c r="A82" s="33">
        <v>192</v>
      </c>
      <c r="B82" s="33" t="s">
        <v>102</v>
      </c>
      <c r="C82" s="54">
        <v>-11146</v>
      </c>
      <c r="D82" s="54">
        <v>-11146</v>
      </c>
      <c r="E82" s="54">
        <v>-11146</v>
      </c>
      <c r="F82" s="54">
        <v>-5882</v>
      </c>
      <c r="G82" s="54">
        <v>3222</v>
      </c>
      <c r="H82" s="54">
        <v>1108</v>
      </c>
    </row>
    <row r="83" spans="1:8" x14ac:dyDescent="0.2">
      <c r="A83" s="33">
        <v>193</v>
      </c>
      <c r="B83" s="33" t="s">
        <v>103</v>
      </c>
      <c r="C83" s="54">
        <v>-4314</v>
      </c>
      <c r="D83" s="54">
        <v>-4314</v>
      </c>
      <c r="E83" s="54">
        <v>-4314</v>
      </c>
      <c r="F83" s="54">
        <v>-1188</v>
      </c>
      <c r="G83" s="54">
        <v>962</v>
      </c>
      <c r="H83" s="54">
        <v>231</v>
      </c>
    </row>
    <row r="84" spans="1:8" x14ac:dyDescent="0.2">
      <c r="A84" s="33">
        <v>194</v>
      </c>
      <c r="B84" s="33" t="s">
        <v>104</v>
      </c>
      <c r="C84" s="54">
        <v>-1239824</v>
      </c>
      <c r="D84" s="54">
        <v>-1239824</v>
      </c>
      <c r="E84" s="54">
        <v>-1239824</v>
      </c>
      <c r="F84" s="54">
        <v>-1017570</v>
      </c>
      <c r="G84" s="54">
        <v>-491372</v>
      </c>
      <c r="H84" s="54">
        <v>-101820</v>
      </c>
    </row>
    <row r="85" spans="1:8" x14ac:dyDescent="0.2">
      <c r="A85" s="33">
        <v>197</v>
      </c>
      <c r="B85" s="33" t="s">
        <v>105</v>
      </c>
      <c r="C85" s="54">
        <v>0</v>
      </c>
      <c r="D85" s="54">
        <v>0</v>
      </c>
      <c r="E85" s="54">
        <v>0</v>
      </c>
      <c r="F85" s="54">
        <v>0</v>
      </c>
      <c r="G85" s="54">
        <v>0</v>
      </c>
      <c r="H85" s="54">
        <v>0</v>
      </c>
    </row>
    <row r="86" spans="1:8" x14ac:dyDescent="0.2">
      <c r="A86" s="33">
        <v>199</v>
      </c>
      <c r="B86" s="33" t="s">
        <v>106</v>
      </c>
      <c r="C86" s="54">
        <v>-849581</v>
      </c>
      <c r="D86" s="54">
        <v>-849581</v>
      </c>
      <c r="E86" s="54">
        <v>-849581</v>
      </c>
      <c r="F86" s="54">
        <v>-687183</v>
      </c>
      <c r="G86" s="54">
        <v>-338190</v>
      </c>
      <c r="H86" s="54">
        <v>-71266</v>
      </c>
    </row>
    <row r="87" spans="1:8" x14ac:dyDescent="0.2">
      <c r="A87" s="33">
        <v>200</v>
      </c>
      <c r="B87" s="33" t="s">
        <v>107</v>
      </c>
      <c r="C87" s="54">
        <v>-23916</v>
      </c>
      <c r="D87" s="54">
        <v>-23916</v>
      </c>
      <c r="E87" s="54">
        <v>-23916</v>
      </c>
      <c r="F87" s="54">
        <v>-19674</v>
      </c>
      <c r="G87" s="54">
        <v>-10698</v>
      </c>
      <c r="H87" s="54">
        <v>-2335</v>
      </c>
    </row>
    <row r="88" spans="1:8" x14ac:dyDescent="0.2">
      <c r="A88" s="33">
        <v>201</v>
      </c>
      <c r="B88" s="33" t="s">
        <v>108</v>
      </c>
      <c r="C88" s="54">
        <v>-508996</v>
      </c>
      <c r="D88" s="54">
        <v>-508996</v>
      </c>
      <c r="E88" s="54">
        <v>-508996</v>
      </c>
      <c r="F88" s="54">
        <v>-421258</v>
      </c>
      <c r="G88" s="54">
        <v>-217120</v>
      </c>
      <c r="H88" s="54">
        <v>-46187</v>
      </c>
    </row>
    <row r="89" spans="1:8" x14ac:dyDescent="0.2">
      <c r="A89" s="33">
        <v>202</v>
      </c>
      <c r="B89" s="33" t="s">
        <v>109</v>
      </c>
      <c r="C89" s="54">
        <v>-227709</v>
      </c>
      <c r="D89" s="54">
        <v>-227709</v>
      </c>
      <c r="E89" s="54">
        <v>-227709</v>
      </c>
      <c r="F89" s="54">
        <v>-188932</v>
      </c>
      <c r="G89" s="54">
        <v>-90300</v>
      </c>
      <c r="H89" s="54">
        <v>-18506</v>
      </c>
    </row>
    <row r="90" spans="1:8" x14ac:dyDescent="0.2">
      <c r="A90" s="33">
        <v>203</v>
      </c>
      <c r="B90" s="33" t="s">
        <v>110</v>
      </c>
      <c r="C90" s="54">
        <v>-567403</v>
      </c>
      <c r="D90" s="54">
        <v>-567403</v>
      </c>
      <c r="E90" s="54">
        <v>-567403</v>
      </c>
      <c r="F90" s="54">
        <v>-477847</v>
      </c>
      <c r="G90" s="54">
        <v>-267729</v>
      </c>
      <c r="H90" s="54">
        <v>-58569</v>
      </c>
    </row>
    <row r="91" spans="1:8" x14ac:dyDescent="0.2">
      <c r="A91" s="33">
        <v>204</v>
      </c>
      <c r="B91" s="33" t="s">
        <v>111</v>
      </c>
      <c r="C91" s="54">
        <v>-3918728</v>
      </c>
      <c r="D91" s="54">
        <v>-3918728</v>
      </c>
      <c r="E91" s="54">
        <v>-3918728</v>
      </c>
      <c r="F91" s="54">
        <v>-3243026</v>
      </c>
      <c r="G91" s="54">
        <v>-1646863</v>
      </c>
      <c r="H91" s="54">
        <v>-348008</v>
      </c>
    </row>
    <row r="92" spans="1:8" x14ac:dyDescent="0.2">
      <c r="A92" s="33">
        <v>206</v>
      </c>
      <c r="B92" s="33" t="s">
        <v>112</v>
      </c>
      <c r="C92" s="54">
        <v>-1077063</v>
      </c>
      <c r="D92" s="54">
        <v>-1077063</v>
      </c>
      <c r="E92" s="54">
        <v>-1077063</v>
      </c>
      <c r="F92" s="54">
        <v>-874315</v>
      </c>
      <c r="G92" s="54">
        <v>-425409</v>
      </c>
      <c r="H92" s="54">
        <v>-88998</v>
      </c>
    </row>
    <row r="93" spans="1:8" x14ac:dyDescent="0.2">
      <c r="A93" s="33">
        <v>207</v>
      </c>
      <c r="B93" s="33" t="s">
        <v>113</v>
      </c>
      <c r="C93" s="54">
        <v>0</v>
      </c>
      <c r="D93" s="54">
        <v>0</v>
      </c>
      <c r="E93" s="54">
        <v>0</v>
      </c>
      <c r="F93" s="54">
        <v>0</v>
      </c>
      <c r="G93" s="54">
        <v>0</v>
      </c>
      <c r="H93" s="54">
        <v>0</v>
      </c>
    </row>
    <row r="94" spans="1:8" x14ac:dyDescent="0.2">
      <c r="A94" s="33">
        <v>208</v>
      </c>
      <c r="B94" s="33" t="s">
        <v>114</v>
      </c>
      <c r="C94" s="54">
        <v>-13308980</v>
      </c>
      <c r="D94" s="54">
        <v>-13308980</v>
      </c>
      <c r="E94" s="54">
        <v>-13308980</v>
      </c>
      <c r="F94" s="54">
        <v>-10809847</v>
      </c>
      <c r="G94" s="54">
        <v>-5317208</v>
      </c>
      <c r="H94" s="54">
        <v>-1117758</v>
      </c>
    </row>
    <row r="95" spans="1:8" x14ac:dyDescent="0.2">
      <c r="A95" s="33">
        <v>209</v>
      </c>
      <c r="B95" s="33" t="s">
        <v>115</v>
      </c>
      <c r="C95" s="54">
        <v>0</v>
      </c>
      <c r="D95" s="54">
        <v>0</v>
      </c>
      <c r="E95" s="54">
        <v>0</v>
      </c>
      <c r="F95" s="54">
        <v>0</v>
      </c>
      <c r="G95" s="54">
        <v>0</v>
      </c>
      <c r="H95" s="54">
        <v>0</v>
      </c>
    </row>
    <row r="96" spans="1:8" x14ac:dyDescent="0.2">
      <c r="A96" s="33">
        <v>211</v>
      </c>
      <c r="B96" s="33" t="s">
        <v>116</v>
      </c>
      <c r="C96" s="54">
        <v>-1158143</v>
      </c>
      <c r="D96" s="54">
        <v>-1158143</v>
      </c>
      <c r="E96" s="54">
        <v>-1158143</v>
      </c>
      <c r="F96" s="54">
        <v>-957857</v>
      </c>
      <c r="G96" s="54">
        <v>-473464</v>
      </c>
      <c r="H96" s="54">
        <v>-98823</v>
      </c>
    </row>
    <row r="97" spans="1:8" x14ac:dyDescent="0.2">
      <c r="A97" s="33">
        <v>212</v>
      </c>
      <c r="B97" s="33" t="s">
        <v>117</v>
      </c>
      <c r="C97" s="54">
        <v>-1284231</v>
      </c>
      <c r="D97" s="54">
        <v>-1284231</v>
      </c>
      <c r="E97" s="54">
        <v>-1284231</v>
      </c>
      <c r="F97" s="54">
        <v>-1036587</v>
      </c>
      <c r="G97" s="54">
        <v>-493336</v>
      </c>
      <c r="H97" s="54">
        <v>-102432</v>
      </c>
    </row>
    <row r="98" spans="1:8" x14ac:dyDescent="0.2">
      <c r="A98" s="33">
        <v>213</v>
      </c>
      <c r="B98" s="33" t="s">
        <v>118</v>
      </c>
      <c r="C98" s="54">
        <v>-1589085</v>
      </c>
      <c r="D98" s="54">
        <v>-1589085</v>
      </c>
      <c r="E98" s="54">
        <v>-1589085</v>
      </c>
      <c r="F98" s="54">
        <v>-1286918</v>
      </c>
      <c r="G98" s="54">
        <v>-591146</v>
      </c>
      <c r="H98" s="54">
        <v>-120355</v>
      </c>
    </row>
    <row r="99" spans="1:8" x14ac:dyDescent="0.2">
      <c r="A99" s="33">
        <v>214</v>
      </c>
      <c r="B99" s="33" t="s">
        <v>119</v>
      </c>
      <c r="C99" s="54">
        <v>-1570240</v>
      </c>
      <c r="D99" s="54">
        <v>-1570240</v>
      </c>
      <c r="E99" s="54">
        <v>-1570240</v>
      </c>
      <c r="F99" s="54">
        <v>-1277259</v>
      </c>
      <c r="G99" s="54">
        <v>-641271</v>
      </c>
      <c r="H99" s="54">
        <v>-135984</v>
      </c>
    </row>
    <row r="100" spans="1:8" x14ac:dyDescent="0.2">
      <c r="A100" s="33">
        <v>215</v>
      </c>
      <c r="B100" s="33" t="s">
        <v>120</v>
      </c>
      <c r="C100" s="54">
        <v>-1335064</v>
      </c>
      <c r="D100" s="54">
        <v>-1335064</v>
      </c>
      <c r="E100" s="54">
        <v>-1335064</v>
      </c>
      <c r="F100" s="54">
        <v>-1108169</v>
      </c>
      <c r="G100" s="54">
        <v>-584392</v>
      </c>
      <c r="H100" s="54">
        <v>-125419</v>
      </c>
    </row>
    <row r="101" spans="1:8" x14ac:dyDescent="0.2">
      <c r="A101" s="33">
        <v>216</v>
      </c>
      <c r="B101" s="33" t="s">
        <v>121</v>
      </c>
      <c r="C101" s="54">
        <v>-6110377</v>
      </c>
      <c r="D101" s="54">
        <v>-6110377</v>
      </c>
      <c r="E101" s="54">
        <v>-6110377</v>
      </c>
      <c r="F101" s="54">
        <v>-5021202</v>
      </c>
      <c r="G101" s="54">
        <v>-2415369</v>
      </c>
      <c r="H101" s="54">
        <v>-499212</v>
      </c>
    </row>
    <row r="102" spans="1:8" x14ac:dyDescent="0.2">
      <c r="A102" s="33">
        <v>217</v>
      </c>
      <c r="B102" s="33" t="s">
        <v>122</v>
      </c>
      <c r="C102" s="54">
        <v>-2680282</v>
      </c>
      <c r="D102" s="54">
        <v>-2680282</v>
      </c>
      <c r="E102" s="54">
        <v>-2680282</v>
      </c>
      <c r="F102" s="54">
        <v>-2251623</v>
      </c>
      <c r="G102" s="54">
        <v>-1133137</v>
      </c>
      <c r="H102" s="54">
        <v>-236659</v>
      </c>
    </row>
    <row r="103" spans="1:8" x14ac:dyDescent="0.2">
      <c r="A103" s="33">
        <v>218</v>
      </c>
      <c r="B103" s="33" t="s">
        <v>123</v>
      </c>
      <c r="C103" s="54">
        <v>-309083</v>
      </c>
      <c r="D103" s="54">
        <v>-309083</v>
      </c>
      <c r="E103" s="54">
        <v>-309083</v>
      </c>
      <c r="F103" s="54">
        <v>-248803</v>
      </c>
      <c r="G103" s="54">
        <v>-113284</v>
      </c>
      <c r="H103" s="54">
        <v>-23039</v>
      </c>
    </row>
    <row r="104" spans="1:8" x14ac:dyDescent="0.2">
      <c r="A104" s="33">
        <v>219</v>
      </c>
      <c r="B104" s="33" t="s">
        <v>124</v>
      </c>
      <c r="C104" s="54">
        <v>0</v>
      </c>
      <c r="D104" s="54">
        <v>0</v>
      </c>
      <c r="E104" s="54">
        <v>0</v>
      </c>
      <c r="F104" s="54">
        <v>0</v>
      </c>
      <c r="G104" s="54">
        <v>0</v>
      </c>
      <c r="H104" s="54">
        <v>0</v>
      </c>
    </row>
    <row r="105" spans="1:8" x14ac:dyDescent="0.2">
      <c r="A105" s="33">
        <v>220</v>
      </c>
      <c r="B105" s="33" t="s">
        <v>125</v>
      </c>
      <c r="C105" s="54">
        <v>0</v>
      </c>
      <c r="D105" s="54">
        <v>0</v>
      </c>
      <c r="E105" s="54">
        <v>0</v>
      </c>
      <c r="F105" s="54">
        <v>0</v>
      </c>
      <c r="G105" s="54">
        <v>0</v>
      </c>
      <c r="H105" s="54">
        <v>0</v>
      </c>
    </row>
    <row r="106" spans="1:8" x14ac:dyDescent="0.2">
      <c r="A106" s="33">
        <v>221</v>
      </c>
      <c r="B106" s="33" t="s">
        <v>126</v>
      </c>
      <c r="C106" s="54">
        <v>-4568943</v>
      </c>
      <c r="D106" s="54">
        <v>-4568943</v>
      </c>
      <c r="E106" s="54">
        <v>-4568943</v>
      </c>
      <c r="F106" s="54">
        <v>-3792309</v>
      </c>
      <c r="G106" s="54">
        <v>-1887739</v>
      </c>
      <c r="H106" s="54">
        <v>-394602</v>
      </c>
    </row>
    <row r="107" spans="1:8" x14ac:dyDescent="0.2">
      <c r="A107" s="33">
        <v>222</v>
      </c>
      <c r="B107" s="33" t="s">
        <v>127</v>
      </c>
      <c r="C107" s="54">
        <v>-335482</v>
      </c>
      <c r="D107" s="54">
        <v>-335482</v>
      </c>
      <c r="E107" s="54">
        <v>-335482</v>
      </c>
      <c r="F107" s="54">
        <v>-270689</v>
      </c>
      <c r="G107" s="54">
        <v>-138741</v>
      </c>
      <c r="H107" s="54">
        <v>-29813</v>
      </c>
    </row>
    <row r="108" spans="1:8" x14ac:dyDescent="0.2">
      <c r="A108" s="33">
        <v>223</v>
      </c>
      <c r="B108" s="33" t="s">
        <v>128</v>
      </c>
      <c r="C108" s="54">
        <v>-392420</v>
      </c>
      <c r="D108" s="54">
        <v>-392420</v>
      </c>
      <c r="E108" s="54">
        <v>-392420</v>
      </c>
      <c r="F108" s="54">
        <v>-320543</v>
      </c>
      <c r="G108" s="54">
        <v>-144084</v>
      </c>
      <c r="H108" s="54">
        <v>-28850</v>
      </c>
    </row>
    <row r="109" spans="1:8" x14ac:dyDescent="0.2">
      <c r="A109" s="33">
        <v>226</v>
      </c>
      <c r="B109" s="33" t="s">
        <v>129</v>
      </c>
      <c r="C109" s="54">
        <v>-19451</v>
      </c>
      <c r="D109" s="54">
        <v>-19451</v>
      </c>
      <c r="E109" s="54">
        <v>-19451</v>
      </c>
      <c r="F109" s="54">
        <v>-18975</v>
      </c>
      <c r="G109" s="54">
        <v>-10085</v>
      </c>
      <c r="H109" s="54">
        <v>-2018</v>
      </c>
    </row>
    <row r="110" spans="1:8" x14ac:dyDescent="0.2">
      <c r="A110" s="33">
        <v>229</v>
      </c>
      <c r="B110" s="33" t="s">
        <v>130</v>
      </c>
      <c r="C110" s="54">
        <v>-1949656</v>
      </c>
      <c r="D110" s="54">
        <v>-1949656</v>
      </c>
      <c r="E110" s="54">
        <v>-1949656</v>
      </c>
      <c r="F110" s="54">
        <v>-1588202</v>
      </c>
      <c r="G110" s="54">
        <v>-731138</v>
      </c>
      <c r="H110" s="54">
        <v>-148512</v>
      </c>
    </row>
    <row r="111" spans="1:8" x14ac:dyDescent="0.2">
      <c r="A111" s="33">
        <v>230</v>
      </c>
      <c r="B111" s="33" t="s">
        <v>131</v>
      </c>
      <c r="C111" s="54">
        <v>0</v>
      </c>
      <c r="D111" s="54">
        <v>0</v>
      </c>
      <c r="E111" s="54">
        <v>0</v>
      </c>
      <c r="F111" s="54">
        <v>0</v>
      </c>
      <c r="G111" s="54">
        <v>0</v>
      </c>
      <c r="H111" s="54">
        <v>0</v>
      </c>
    </row>
    <row r="112" spans="1:8" x14ac:dyDescent="0.2">
      <c r="A112" s="33">
        <v>231</v>
      </c>
      <c r="B112" s="33" t="s">
        <v>132</v>
      </c>
      <c r="C112" s="54">
        <v>0</v>
      </c>
      <c r="D112" s="54">
        <v>0</v>
      </c>
      <c r="E112" s="54">
        <v>0</v>
      </c>
      <c r="F112" s="54">
        <v>0</v>
      </c>
      <c r="G112" s="54">
        <v>0</v>
      </c>
      <c r="H112" s="54">
        <v>0</v>
      </c>
    </row>
    <row r="113" spans="1:8" x14ac:dyDescent="0.2">
      <c r="A113" s="33">
        <v>232</v>
      </c>
      <c r="B113" s="33" t="s">
        <v>133</v>
      </c>
      <c r="C113" s="54">
        <v>0</v>
      </c>
      <c r="D113" s="54">
        <v>0</v>
      </c>
      <c r="E113" s="54">
        <v>0</v>
      </c>
      <c r="F113" s="54">
        <v>0</v>
      </c>
      <c r="G113" s="54">
        <v>0</v>
      </c>
      <c r="H113" s="54">
        <v>0</v>
      </c>
    </row>
    <row r="114" spans="1:8" x14ac:dyDescent="0.2">
      <c r="A114" s="33">
        <v>233</v>
      </c>
      <c r="B114" s="33" t="s">
        <v>134</v>
      </c>
      <c r="C114" s="54">
        <v>-17971</v>
      </c>
      <c r="D114" s="54">
        <v>-17971</v>
      </c>
      <c r="E114" s="54">
        <v>-17971</v>
      </c>
      <c r="F114" s="54">
        <v>-14913</v>
      </c>
      <c r="G114" s="54">
        <v>-9093</v>
      </c>
      <c r="H114" s="54">
        <v>-2064</v>
      </c>
    </row>
    <row r="115" spans="1:8" x14ac:dyDescent="0.2">
      <c r="A115" s="33">
        <v>234</v>
      </c>
      <c r="B115" s="33" t="s">
        <v>135</v>
      </c>
      <c r="C115" s="54">
        <v>-152108</v>
      </c>
      <c r="D115" s="54">
        <v>-152108</v>
      </c>
      <c r="E115" s="54">
        <v>-152108</v>
      </c>
      <c r="F115" s="54">
        <v>-122253</v>
      </c>
      <c r="G115" s="54">
        <v>-51612</v>
      </c>
      <c r="H115" s="54">
        <v>-10079</v>
      </c>
    </row>
    <row r="116" spans="1:8" x14ac:dyDescent="0.2">
      <c r="A116" s="33">
        <v>236</v>
      </c>
      <c r="B116" s="33" t="s">
        <v>136</v>
      </c>
      <c r="C116" s="54">
        <v>-11786434</v>
      </c>
      <c r="D116" s="54">
        <v>-11786434</v>
      </c>
      <c r="E116" s="54">
        <v>-11786434</v>
      </c>
      <c r="F116" s="54">
        <v>-9580756</v>
      </c>
      <c r="G116" s="54">
        <v>-4698815</v>
      </c>
      <c r="H116" s="54">
        <v>-985998</v>
      </c>
    </row>
    <row r="117" spans="1:8" x14ac:dyDescent="0.2">
      <c r="A117" s="33">
        <v>238</v>
      </c>
      <c r="B117" s="33" t="s">
        <v>137</v>
      </c>
      <c r="C117" s="54">
        <v>-328801</v>
      </c>
      <c r="D117" s="54">
        <v>-328801</v>
      </c>
      <c r="E117" s="54">
        <v>-328801</v>
      </c>
      <c r="F117" s="54">
        <v>-264115</v>
      </c>
      <c r="G117" s="54">
        <v>-130380</v>
      </c>
      <c r="H117" s="54">
        <v>-27612</v>
      </c>
    </row>
    <row r="118" spans="1:8" x14ac:dyDescent="0.2">
      <c r="A118" s="33">
        <v>239</v>
      </c>
      <c r="B118" s="33" t="s">
        <v>138</v>
      </c>
      <c r="C118" s="54">
        <v>-57960</v>
      </c>
      <c r="D118" s="54">
        <v>-57960</v>
      </c>
      <c r="E118" s="54">
        <v>-57960</v>
      </c>
      <c r="F118" s="54">
        <v>-46302</v>
      </c>
      <c r="G118" s="54">
        <v>-22338</v>
      </c>
      <c r="H118" s="54">
        <v>-4692</v>
      </c>
    </row>
    <row r="119" spans="1:8" x14ac:dyDescent="0.2">
      <c r="A119" s="33">
        <v>241</v>
      </c>
      <c r="B119" s="33" t="s">
        <v>139</v>
      </c>
      <c r="C119" s="54">
        <v>-204341</v>
      </c>
      <c r="D119" s="54">
        <v>-204341</v>
      </c>
      <c r="E119" s="54">
        <v>-204341</v>
      </c>
      <c r="F119" s="54">
        <v>-195434</v>
      </c>
      <c r="G119" s="54">
        <v>-124321</v>
      </c>
      <c r="H119" s="54">
        <v>-27303</v>
      </c>
    </row>
    <row r="120" spans="1:8" x14ac:dyDescent="0.2">
      <c r="A120" s="33">
        <v>242</v>
      </c>
      <c r="B120" s="33" t="s">
        <v>140</v>
      </c>
      <c r="C120" s="54">
        <v>-1670514</v>
      </c>
      <c r="D120" s="54">
        <v>-1670514</v>
      </c>
      <c r="E120" s="54">
        <v>-1670514</v>
      </c>
      <c r="F120" s="54">
        <v>-1363616</v>
      </c>
      <c r="G120" s="54">
        <v>-662009</v>
      </c>
      <c r="H120" s="54">
        <v>-137936</v>
      </c>
    </row>
    <row r="121" spans="1:8" x14ac:dyDescent="0.2">
      <c r="A121" s="33">
        <v>245</v>
      </c>
      <c r="B121" s="33" t="s">
        <v>141</v>
      </c>
      <c r="C121" s="54">
        <v>-72159</v>
      </c>
      <c r="D121" s="54">
        <v>-72159</v>
      </c>
      <c r="E121" s="54">
        <v>-72159</v>
      </c>
      <c r="F121" s="54">
        <v>-58400</v>
      </c>
      <c r="G121" s="54">
        <v>-28088</v>
      </c>
      <c r="H121" s="54">
        <v>-5853</v>
      </c>
    </row>
    <row r="122" spans="1:8" x14ac:dyDescent="0.2">
      <c r="A122" s="33">
        <v>246</v>
      </c>
      <c r="B122" s="33" t="s">
        <v>142</v>
      </c>
      <c r="C122" s="54">
        <v>-139</v>
      </c>
      <c r="D122" s="54">
        <v>-139</v>
      </c>
      <c r="E122" s="54">
        <v>-139</v>
      </c>
      <c r="F122" s="54">
        <v>-59</v>
      </c>
      <c r="G122" s="54">
        <v>0</v>
      </c>
      <c r="H122" s="54">
        <v>0</v>
      </c>
    </row>
    <row r="123" spans="1:8" x14ac:dyDescent="0.2">
      <c r="A123" s="33">
        <v>247</v>
      </c>
      <c r="B123" s="33" t="s">
        <v>143</v>
      </c>
      <c r="C123" s="54">
        <v>-7283164</v>
      </c>
      <c r="D123" s="54">
        <v>-7283164</v>
      </c>
      <c r="E123" s="54">
        <v>-7283164</v>
      </c>
      <c r="F123" s="54">
        <v>-5853374</v>
      </c>
      <c r="G123" s="54">
        <v>-2808826</v>
      </c>
      <c r="H123" s="54">
        <v>-586918</v>
      </c>
    </row>
    <row r="124" spans="1:8" x14ac:dyDescent="0.2">
      <c r="A124" s="33">
        <v>261</v>
      </c>
      <c r="B124" s="33" t="s">
        <v>144</v>
      </c>
      <c r="C124" s="54">
        <v>-424634</v>
      </c>
      <c r="D124" s="54">
        <v>-424634</v>
      </c>
      <c r="E124" s="54">
        <v>-424634</v>
      </c>
      <c r="F124" s="54">
        <v>-389137</v>
      </c>
      <c r="G124" s="54">
        <v>-219957</v>
      </c>
      <c r="H124" s="54">
        <v>-46641</v>
      </c>
    </row>
    <row r="125" spans="1:8" x14ac:dyDescent="0.2">
      <c r="A125" s="33">
        <v>262</v>
      </c>
      <c r="B125" s="33" t="s">
        <v>145</v>
      </c>
      <c r="C125" s="54">
        <v>-1750133</v>
      </c>
      <c r="D125" s="54">
        <v>-1750133</v>
      </c>
      <c r="E125" s="54">
        <v>-1750133</v>
      </c>
      <c r="F125" s="54">
        <v>-1459621</v>
      </c>
      <c r="G125" s="54">
        <v>-765059</v>
      </c>
      <c r="H125" s="54">
        <v>-163385</v>
      </c>
    </row>
    <row r="126" spans="1:8" x14ac:dyDescent="0.2">
      <c r="A126" s="33">
        <v>263</v>
      </c>
      <c r="B126" s="33" t="s">
        <v>146</v>
      </c>
      <c r="C126" s="54">
        <v>-39601</v>
      </c>
      <c r="D126" s="54">
        <v>-39601</v>
      </c>
      <c r="E126" s="54">
        <v>-39601</v>
      </c>
      <c r="F126" s="54">
        <v>-38157</v>
      </c>
      <c r="G126" s="54">
        <v>-25632</v>
      </c>
      <c r="H126" s="54">
        <v>-5740</v>
      </c>
    </row>
    <row r="127" spans="1:8" x14ac:dyDescent="0.2">
      <c r="A127" s="33">
        <v>268</v>
      </c>
      <c r="B127" s="33" t="s">
        <v>147</v>
      </c>
      <c r="C127" s="54">
        <v>-634195</v>
      </c>
      <c r="D127" s="54">
        <v>-634195</v>
      </c>
      <c r="E127" s="54">
        <v>-634195</v>
      </c>
      <c r="F127" s="54">
        <v>-530282</v>
      </c>
      <c r="G127" s="54">
        <v>-259339</v>
      </c>
      <c r="H127" s="54">
        <v>-53542</v>
      </c>
    </row>
    <row r="128" spans="1:8" x14ac:dyDescent="0.2">
      <c r="A128" s="33">
        <v>270</v>
      </c>
      <c r="B128" s="33" t="s">
        <v>148</v>
      </c>
      <c r="C128" s="54">
        <v>69260</v>
      </c>
      <c r="D128" s="54">
        <v>69260</v>
      </c>
      <c r="E128" s="54">
        <v>69260</v>
      </c>
      <c r="F128" s="54">
        <v>102625</v>
      </c>
      <c r="G128" s="54">
        <v>58988</v>
      </c>
      <c r="H128" s="54">
        <v>10712</v>
      </c>
    </row>
    <row r="129" spans="1:8" x14ac:dyDescent="0.2">
      <c r="A129" s="33">
        <v>275</v>
      </c>
      <c r="B129" s="33" t="s">
        <v>149</v>
      </c>
      <c r="C129" s="54">
        <v>-298038</v>
      </c>
      <c r="D129" s="54">
        <v>-298038</v>
      </c>
      <c r="E129" s="54">
        <v>-298038</v>
      </c>
      <c r="F129" s="54">
        <v>-239421</v>
      </c>
      <c r="G129" s="54">
        <v>-116647</v>
      </c>
      <c r="H129" s="54">
        <v>-24556</v>
      </c>
    </row>
    <row r="130" spans="1:8" x14ac:dyDescent="0.2">
      <c r="A130" s="33">
        <v>276</v>
      </c>
      <c r="B130" s="33" t="s">
        <v>150</v>
      </c>
      <c r="C130" s="54">
        <v>-459427</v>
      </c>
      <c r="D130" s="54">
        <v>-459427</v>
      </c>
      <c r="E130" s="54">
        <v>-459427</v>
      </c>
      <c r="F130" s="54">
        <v>-357220</v>
      </c>
      <c r="G130" s="54">
        <v>-151471</v>
      </c>
      <c r="H130" s="54">
        <v>-30322</v>
      </c>
    </row>
    <row r="131" spans="1:8" x14ac:dyDescent="0.2">
      <c r="A131" s="33">
        <v>277</v>
      </c>
      <c r="B131" s="33" t="s">
        <v>151</v>
      </c>
      <c r="C131" s="54">
        <v>-139717</v>
      </c>
      <c r="D131" s="54">
        <v>-139717</v>
      </c>
      <c r="E131" s="54">
        <v>-139717</v>
      </c>
      <c r="F131" s="54">
        <v>-115877</v>
      </c>
      <c r="G131" s="54">
        <v>-56181</v>
      </c>
      <c r="H131" s="54">
        <v>-11600</v>
      </c>
    </row>
    <row r="132" spans="1:8" x14ac:dyDescent="0.2">
      <c r="A132" s="33">
        <v>278</v>
      </c>
      <c r="B132" s="33" t="s">
        <v>152</v>
      </c>
      <c r="C132" s="54">
        <v>-205482</v>
      </c>
      <c r="D132" s="54">
        <v>-205482</v>
      </c>
      <c r="E132" s="54">
        <v>-205482</v>
      </c>
      <c r="F132" s="54">
        <v>-159813</v>
      </c>
      <c r="G132" s="54">
        <v>-66764</v>
      </c>
      <c r="H132" s="54">
        <v>-13257</v>
      </c>
    </row>
    <row r="133" spans="1:8" x14ac:dyDescent="0.2">
      <c r="A133" s="33">
        <v>279</v>
      </c>
      <c r="B133" s="33" t="s">
        <v>153</v>
      </c>
      <c r="C133" s="54">
        <v>-329714</v>
      </c>
      <c r="D133" s="54">
        <v>-329714</v>
      </c>
      <c r="E133" s="54">
        <v>-329714</v>
      </c>
      <c r="F133" s="54">
        <v>-276476</v>
      </c>
      <c r="G133" s="54">
        <v>-143102</v>
      </c>
      <c r="H133" s="54">
        <v>-30312</v>
      </c>
    </row>
    <row r="134" spans="1:8" x14ac:dyDescent="0.2">
      <c r="A134" s="33">
        <v>280</v>
      </c>
      <c r="B134" s="33" t="s">
        <v>154</v>
      </c>
      <c r="C134" s="54">
        <v>-3457306</v>
      </c>
      <c r="D134" s="54">
        <v>-3457306</v>
      </c>
      <c r="E134" s="54">
        <v>-3457306</v>
      </c>
      <c r="F134" s="54">
        <v>-2773135</v>
      </c>
      <c r="G134" s="54">
        <v>-1253548</v>
      </c>
      <c r="H134" s="54">
        <v>-254544</v>
      </c>
    </row>
    <row r="135" spans="1:8" x14ac:dyDescent="0.2">
      <c r="A135" s="33">
        <v>282</v>
      </c>
      <c r="B135" s="33" t="s">
        <v>155</v>
      </c>
      <c r="C135" s="54">
        <v>-352977</v>
      </c>
      <c r="D135" s="54">
        <v>-352977</v>
      </c>
      <c r="E135" s="54">
        <v>-352977</v>
      </c>
      <c r="F135" s="54">
        <v>-286736</v>
      </c>
      <c r="G135" s="54">
        <v>-151149</v>
      </c>
      <c r="H135" s="54">
        <v>-32769</v>
      </c>
    </row>
    <row r="136" spans="1:8" x14ac:dyDescent="0.2">
      <c r="A136" s="33">
        <v>283</v>
      </c>
      <c r="B136" s="33" t="s">
        <v>156</v>
      </c>
      <c r="C136" s="54">
        <v>-1023182</v>
      </c>
      <c r="D136" s="54">
        <v>-1023182</v>
      </c>
      <c r="E136" s="54">
        <v>-1023182</v>
      </c>
      <c r="F136" s="54">
        <v>-838099</v>
      </c>
      <c r="G136" s="54">
        <v>-403912</v>
      </c>
      <c r="H136" s="54">
        <v>-83702</v>
      </c>
    </row>
    <row r="137" spans="1:8" x14ac:dyDescent="0.2">
      <c r="A137" s="33">
        <v>284</v>
      </c>
      <c r="B137" s="33" t="s">
        <v>157</v>
      </c>
      <c r="C137" s="54">
        <v>-120563</v>
      </c>
      <c r="D137" s="54">
        <v>-120563</v>
      </c>
      <c r="E137" s="54">
        <v>-120563</v>
      </c>
      <c r="F137" s="54">
        <v>-104617</v>
      </c>
      <c r="G137" s="54">
        <v>-52869</v>
      </c>
      <c r="H137" s="54">
        <v>-10886</v>
      </c>
    </row>
    <row r="138" spans="1:8" x14ac:dyDescent="0.2">
      <c r="A138" s="33">
        <v>285</v>
      </c>
      <c r="B138" s="33" t="s">
        <v>158</v>
      </c>
      <c r="C138" s="54">
        <v>-356766</v>
      </c>
      <c r="D138" s="54">
        <v>-356766</v>
      </c>
      <c r="E138" s="54">
        <v>-356766</v>
      </c>
      <c r="F138" s="54">
        <v>-305732</v>
      </c>
      <c r="G138" s="54">
        <v>-153759</v>
      </c>
      <c r="H138" s="54">
        <v>-31786</v>
      </c>
    </row>
    <row r="139" spans="1:8" x14ac:dyDescent="0.2">
      <c r="A139" s="33">
        <v>286</v>
      </c>
      <c r="B139" s="33" t="s">
        <v>159</v>
      </c>
      <c r="C139" s="54">
        <v>-574910</v>
      </c>
      <c r="D139" s="54">
        <v>-574910</v>
      </c>
      <c r="E139" s="54">
        <v>-574910</v>
      </c>
      <c r="F139" s="54">
        <v>-465879</v>
      </c>
      <c r="G139" s="54">
        <v>-231347</v>
      </c>
      <c r="H139" s="54">
        <v>-48906</v>
      </c>
    </row>
    <row r="140" spans="1:8" x14ac:dyDescent="0.2">
      <c r="A140" s="33">
        <v>287</v>
      </c>
      <c r="B140" s="33" t="s">
        <v>160</v>
      </c>
      <c r="C140" s="54">
        <v>-157177</v>
      </c>
      <c r="D140" s="54">
        <v>-157177</v>
      </c>
      <c r="E140" s="54">
        <v>-157177</v>
      </c>
      <c r="F140" s="54">
        <v>-132033</v>
      </c>
      <c r="G140" s="54">
        <v>-66393</v>
      </c>
      <c r="H140" s="54">
        <v>-13862</v>
      </c>
    </row>
    <row r="141" spans="1:8" x14ac:dyDescent="0.2">
      <c r="A141" s="33">
        <v>288</v>
      </c>
      <c r="B141" s="33" t="s">
        <v>161</v>
      </c>
      <c r="C141" s="54">
        <v>-260530</v>
      </c>
      <c r="D141" s="54">
        <v>-260530</v>
      </c>
      <c r="E141" s="54">
        <v>-260530</v>
      </c>
      <c r="F141" s="54">
        <v>-219285</v>
      </c>
      <c r="G141" s="54">
        <v>-114380</v>
      </c>
      <c r="H141" s="54">
        <v>-24267</v>
      </c>
    </row>
    <row r="142" spans="1:8" x14ac:dyDescent="0.2">
      <c r="A142" s="33">
        <v>290</v>
      </c>
      <c r="B142" s="33" t="s">
        <v>162</v>
      </c>
      <c r="C142" s="54">
        <v>-623568</v>
      </c>
      <c r="D142" s="54">
        <v>-623568</v>
      </c>
      <c r="E142" s="54">
        <v>-623568</v>
      </c>
      <c r="F142" s="54">
        <v>-511012</v>
      </c>
      <c r="G142" s="54">
        <v>-223767</v>
      </c>
      <c r="H142" s="54">
        <v>-44077</v>
      </c>
    </row>
    <row r="143" spans="1:8" x14ac:dyDescent="0.2">
      <c r="A143" s="33">
        <v>291</v>
      </c>
      <c r="B143" s="33" t="s">
        <v>163</v>
      </c>
      <c r="C143" s="54">
        <v>-411657</v>
      </c>
      <c r="D143" s="54">
        <v>-411657</v>
      </c>
      <c r="E143" s="54">
        <v>-411657</v>
      </c>
      <c r="F143" s="54">
        <v>-322787</v>
      </c>
      <c r="G143" s="54">
        <v>-133016</v>
      </c>
      <c r="H143" s="54">
        <v>-26054</v>
      </c>
    </row>
    <row r="144" spans="1:8" x14ac:dyDescent="0.2">
      <c r="A144" s="33">
        <v>292</v>
      </c>
      <c r="B144" s="33" t="s">
        <v>164</v>
      </c>
      <c r="C144" s="54">
        <v>-311151</v>
      </c>
      <c r="D144" s="54">
        <v>-311151</v>
      </c>
      <c r="E144" s="54">
        <v>-311151</v>
      </c>
      <c r="F144" s="54">
        <v>-248974</v>
      </c>
      <c r="G144" s="54">
        <v>-115637</v>
      </c>
      <c r="H144" s="54">
        <v>-23843</v>
      </c>
    </row>
    <row r="145" spans="1:8" x14ac:dyDescent="0.2">
      <c r="A145" s="33">
        <v>293</v>
      </c>
      <c r="B145" s="33" t="s">
        <v>165</v>
      </c>
      <c r="C145" s="54">
        <v>-781936</v>
      </c>
      <c r="D145" s="54">
        <v>-781936</v>
      </c>
      <c r="E145" s="54">
        <v>-781936</v>
      </c>
      <c r="F145" s="54">
        <v>-673563</v>
      </c>
      <c r="G145" s="54">
        <v>-362830</v>
      </c>
      <c r="H145" s="54">
        <v>-77277</v>
      </c>
    </row>
    <row r="146" spans="1:8" x14ac:dyDescent="0.2">
      <c r="A146" s="33">
        <v>294</v>
      </c>
      <c r="B146" s="33" t="s">
        <v>166</v>
      </c>
      <c r="C146" s="54">
        <v>-281983</v>
      </c>
      <c r="D146" s="54">
        <v>-281983</v>
      </c>
      <c r="E146" s="54">
        <v>-281983</v>
      </c>
      <c r="F146" s="54">
        <v>-244996</v>
      </c>
      <c r="G146" s="54">
        <v>-118257</v>
      </c>
      <c r="H146" s="54">
        <v>-23766</v>
      </c>
    </row>
    <row r="147" spans="1:8" x14ac:dyDescent="0.2">
      <c r="A147" s="33">
        <v>295</v>
      </c>
      <c r="B147" s="33" t="s">
        <v>167</v>
      </c>
      <c r="C147" s="54">
        <v>-2073582</v>
      </c>
      <c r="D147" s="54">
        <v>-2073582</v>
      </c>
      <c r="E147" s="54">
        <v>-2073582</v>
      </c>
      <c r="F147" s="54">
        <v>-1772249</v>
      </c>
      <c r="G147" s="54">
        <v>-962068</v>
      </c>
      <c r="H147" s="54">
        <v>-206339</v>
      </c>
    </row>
    <row r="148" spans="1:8" x14ac:dyDescent="0.2">
      <c r="A148" s="33">
        <v>296</v>
      </c>
      <c r="B148" s="33" t="s">
        <v>168</v>
      </c>
      <c r="C148" s="54">
        <v>-250300</v>
      </c>
      <c r="D148" s="54">
        <v>-250300</v>
      </c>
      <c r="E148" s="54">
        <v>-250300</v>
      </c>
      <c r="F148" s="54">
        <v>-213104</v>
      </c>
      <c r="G148" s="54">
        <v>-108501</v>
      </c>
      <c r="H148" s="54">
        <v>-22639</v>
      </c>
    </row>
    <row r="149" spans="1:8" x14ac:dyDescent="0.2">
      <c r="A149" s="33">
        <v>297</v>
      </c>
      <c r="B149" s="33" t="s">
        <v>169</v>
      </c>
      <c r="C149" s="54">
        <v>-440823</v>
      </c>
      <c r="D149" s="54">
        <v>-440823</v>
      </c>
      <c r="E149" s="54">
        <v>-440823</v>
      </c>
      <c r="F149" s="54">
        <v>-371387</v>
      </c>
      <c r="G149" s="54">
        <v>-176431</v>
      </c>
      <c r="H149" s="54">
        <v>-35745</v>
      </c>
    </row>
    <row r="150" spans="1:8" x14ac:dyDescent="0.2">
      <c r="A150" s="33">
        <v>298</v>
      </c>
      <c r="B150" s="33" t="s">
        <v>170</v>
      </c>
      <c r="C150" s="54">
        <v>-510693</v>
      </c>
      <c r="D150" s="54">
        <v>-510693</v>
      </c>
      <c r="E150" s="54">
        <v>-510693</v>
      </c>
      <c r="F150" s="54">
        <v>-428628</v>
      </c>
      <c r="G150" s="54">
        <v>-191506</v>
      </c>
      <c r="H150" s="54">
        <v>-37601</v>
      </c>
    </row>
    <row r="151" spans="1:8" x14ac:dyDescent="0.2">
      <c r="A151" s="33">
        <v>299</v>
      </c>
      <c r="B151" s="33" t="s">
        <v>171</v>
      </c>
      <c r="C151" s="54">
        <v>-270373</v>
      </c>
      <c r="D151" s="54">
        <v>-270373</v>
      </c>
      <c r="E151" s="54">
        <v>-270373</v>
      </c>
      <c r="F151" s="54">
        <v>-215798</v>
      </c>
      <c r="G151" s="54">
        <v>-104762</v>
      </c>
      <c r="H151" s="54">
        <v>-22096</v>
      </c>
    </row>
    <row r="152" spans="1:8" x14ac:dyDescent="0.2">
      <c r="A152" s="33">
        <v>301</v>
      </c>
      <c r="B152" s="33" t="s">
        <v>172</v>
      </c>
      <c r="C152" s="54">
        <v>-949963</v>
      </c>
      <c r="D152" s="54">
        <v>-949963</v>
      </c>
      <c r="E152" s="54">
        <v>-949963</v>
      </c>
      <c r="F152" s="54">
        <v>-778782</v>
      </c>
      <c r="G152" s="54">
        <v>-377933</v>
      </c>
      <c r="H152" s="54">
        <v>-78549</v>
      </c>
    </row>
    <row r="153" spans="1:8" x14ac:dyDescent="0.2">
      <c r="A153" s="33">
        <v>305</v>
      </c>
      <c r="B153" s="33" t="s">
        <v>173</v>
      </c>
      <c r="C153" s="54">
        <v>0</v>
      </c>
      <c r="D153" s="54">
        <v>0</v>
      </c>
      <c r="E153" s="54">
        <v>0</v>
      </c>
      <c r="F153" s="54">
        <v>0</v>
      </c>
      <c r="G153" s="54">
        <v>0</v>
      </c>
      <c r="H153" s="54">
        <v>0</v>
      </c>
    </row>
    <row r="154" spans="1:8" x14ac:dyDescent="0.2">
      <c r="A154" s="33">
        <v>310</v>
      </c>
      <c r="B154" s="33" t="s">
        <v>174</v>
      </c>
      <c r="C154" s="54">
        <v>-203803</v>
      </c>
      <c r="D154" s="54">
        <v>-203803</v>
      </c>
      <c r="E154" s="54">
        <v>-203803</v>
      </c>
      <c r="F154" s="54">
        <v>-171693</v>
      </c>
      <c r="G154" s="54">
        <v>-106094</v>
      </c>
      <c r="H154" s="54">
        <v>-24096</v>
      </c>
    </row>
    <row r="155" spans="1:8" x14ac:dyDescent="0.2">
      <c r="A155" s="33">
        <v>311</v>
      </c>
      <c r="B155" s="33" t="s">
        <v>175</v>
      </c>
      <c r="C155" s="54">
        <v>0</v>
      </c>
      <c r="D155" s="54">
        <v>0</v>
      </c>
      <c r="E155" s="54">
        <v>0</v>
      </c>
      <c r="F155" s="54">
        <v>0</v>
      </c>
      <c r="G155" s="54">
        <v>0</v>
      </c>
      <c r="H155" s="54">
        <v>0</v>
      </c>
    </row>
    <row r="156" spans="1:8" x14ac:dyDescent="0.2">
      <c r="A156" s="33">
        <v>319</v>
      </c>
      <c r="B156" s="33" t="s">
        <v>176</v>
      </c>
      <c r="C156" s="54">
        <v>0</v>
      </c>
      <c r="D156" s="54">
        <v>0</v>
      </c>
      <c r="E156" s="54">
        <v>0</v>
      </c>
      <c r="F156" s="54">
        <v>0</v>
      </c>
      <c r="G156" s="54">
        <v>0</v>
      </c>
      <c r="H156" s="54">
        <v>0</v>
      </c>
    </row>
    <row r="157" spans="1:8" x14ac:dyDescent="0.2">
      <c r="A157" s="33">
        <v>320</v>
      </c>
      <c r="B157" s="33" t="s">
        <v>177</v>
      </c>
      <c r="C157" s="54">
        <v>-131918</v>
      </c>
      <c r="D157" s="54">
        <v>-131918</v>
      </c>
      <c r="E157" s="54">
        <v>-131918</v>
      </c>
      <c r="F157" s="54">
        <v>-102594</v>
      </c>
      <c r="G157" s="54">
        <v>-47309</v>
      </c>
      <c r="H157" s="54">
        <v>-9885</v>
      </c>
    </row>
    <row r="158" spans="1:8" x14ac:dyDescent="0.2">
      <c r="A158" s="33">
        <v>325</v>
      </c>
      <c r="B158" s="33" t="s">
        <v>178</v>
      </c>
      <c r="C158" s="54">
        <v>0</v>
      </c>
      <c r="D158" s="54">
        <v>0</v>
      </c>
      <c r="E158" s="54">
        <v>0</v>
      </c>
      <c r="F158" s="54">
        <v>0</v>
      </c>
      <c r="G158" s="54">
        <v>0</v>
      </c>
      <c r="H158" s="54">
        <v>0</v>
      </c>
    </row>
    <row r="159" spans="1:8" x14ac:dyDescent="0.2">
      <c r="A159" s="33">
        <v>326</v>
      </c>
      <c r="B159" s="33" t="s">
        <v>179</v>
      </c>
      <c r="C159" s="54">
        <v>0</v>
      </c>
      <c r="D159" s="54">
        <v>0</v>
      </c>
      <c r="E159" s="54">
        <v>0</v>
      </c>
      <c r="F159" s="54">
        <v>0</v>
      </c>
      <c r="G159" s="54">
        <v>0</v>
      </c>
      <c r="H159" s="54">
        <v>0</v>
      </c>
    </row>
    <row r="160" spans="1:8" x14ac:dyDescent="0.2">
      <c r="A160" s="33">
        <v>330</v>
      </c>
      <c r="B160" s="33" t="s">
        <v>180</v>
      </c>
      <c r="C160" s="54">
        <v>-2733</v>
      </c>
      <c r="D160" s="54">
        <v>-2733</v>
      </c>
      <c r="E160" s="54">
        <v>-2733</v>
      </c>
      <c r="F160" s="54">
        <v>-2504</v>
      </c>
      <c r="G160" s="54">
        <v>-1</v>
      </c>
      <c r="H160" s="54">
        <v>135</v>
      </c>
    </row>
    <row r="161" spans="1:8" x14ac:dyDescent="0.2">
      <c r="A161" s="33">
        <v>350</v>
      </c>
      <c r="B161" s="33" t="s">
        <v>181</v>
      </c>
      <c r="C161" s="54">
        <v>-50280</v>
      </c>
      <c r="D161" s="54">
        <v>-50280</v>
      </c>
      <c r="E161" s="54">
        <v>-50280</v>
      </c>
      <c r="F161" s="54">
        <v>-41854</v>
      </c>
      <c r="G161" s="54">
        <v>-17819</v>
      </c>
      <c r="H161" s="54">
        <v>-3415</v>
      </c>
    </row>
    <row r="162" spans="1:8" x14ac:dyDescent="0.2">
      <c r="A162" s="33">
        <v>360</v>
      </c>
      <c r="B162" s="33" t="s">
        <v>182</v>
      </c>
      <c r="C162" s="54">
        <v>-38882</v>
      </c>
      <c r="D162" s="54">
        <v>-38882</v>
      </c>
      <c r="E162" s="54">
        <v>-38882</v>
      </c>
      <c r="F162" s="54">
        <v>-29760</v>
      </c>
      <c r="G162" s="54">
        <v>-25778</v>
      </c>
      <c r="H162" s="54">
        <v>-6615</v>
      </c>
    </row>
    <row r="163" spans="1:8" x14ac:dyDescent="0.2">
      <c r="A163" s="33">
        <v>400</v>
      </c>
      <c r="B163" s="33" t="s">
        <v>183</v>
      </c>
      <c r="C163" s="54">
        <v>5606</v>
      </c>
      <c r="D163" s="54">
        <v>5606</v>
      </c>
      <c r="E163" s="54">
        <v>5606</v>
      </c>
      <c r="F163" s="54">
        <v>4213</v>
      </c>
      <c r="G163" s="54">
        <v>1774</v>
      </c>
      <c r="H163" s="54">
        <v>363</v>
      </c>
    </row>
    <row r="164" spans="1:8" x14ac:dyDescent="0.2">
      <c r="A164" s="33">
        <v>402</v>
      </c>
      <c r="B164" s="33" t="s">
        <v>184</v>
      </c>
      <c r="C164" s="54">
        <v>-338607</v>
      </c>
      <c r="D164" s="54">
        <v>-338607</v>
      </c>
      <c r="E164" s="54">
        <v>-338607</v>
      </c>
      <c r="F164" s="54">
        <v>-274618</v>
      </c>
      <c r="G164" s="54">
        <v>-126324</v>
      </c>
      <c r="H164" s="54">
        <v>-25713</v>
      </c>
    </row>
    <row r="165" spans="1:8" x14ac:dyDescent="0.2">
      <c r="A165" s="33">
        <v>403</v>
      </c>
      <c r="B165" s="33" t="s">
        <v>185</v>
      </c>
      <c r="C165" s="54">
        <v>-964489</v>
      </c>
      <c r="D165" s="54">
        <v>-964489</v>
      </c>
      <c r="E165" s="54">
        <v>-964489</v>
      </c>
      <c r="F165" s="54">
        <v>-802358</v>
      </c>
      <c r="G165" s="54">
        <v>-412211</v>
      </c>
      <c r="H165" s="54">
        <v>-87343</v>
      </c>
    </row>
    <row r="166" spans="1:8" x14ac:dyDescent="0.2">
      <c r="A166" s="33">
        <v>405</v>
      </c>
      <c r="B166" s="33" t="s">
        <v>186</v>
      </c>
      <c r="C166" s="54">
        <v>-5093</v>
      </c>
      <c r="D166" s="54">
        <v>-5093</v>
      </c>
      <c r="E166" s="54">
        <v>-5093</v>
      </c>
      <c r="F166" s="54">
        <v>-3029</v>
      </c>
      <c r="G166" s="54">
        <v>-1840</v>
      </c>
      <c r="H166" s="54">
        <v>-479</v>
      </c>
    </row>
    <row r="167" spans="1:8" x14ac:dyDescent="0.2">
      <c r="A167" s="33">
        <v>407</v>
      </c>
      <c r="B167" s="33" t="s">
        <v>187</v>
      </c>
      <c r="C167" s="54">
        <v>-12478</v>
      </c>
      <c r="D167" s="54">
        <v>-12478</v>
      </c>
      <c r="E167" s="54">
        <v>-12478</v>
      </c>
      <c r="F167" s="54">
        <v>-9803</v>
      </c>
      <c r="G167" s="54">
        <v>-5557</v>
      </c>
      <c r="H167" s="54">
        <v>-1259</v>
      </c>
    </row>
    <row r="168" spans="1:8" x14ac:dyDescent="0.2">
      <c r="A168" s="33">
        <v>408</v>
      </c>
      <c r="B168" s="33" t="s">
        <v>188</v>
      </c>
      <c r="C168" s="54">
        <v>0</v>
      </c>
      <c r="D168" s="54">
        <v>0</v>
      </c>
      <c r="E168" s="54">
        <v>0</v>
      </c>
      <c r="F168" s="54">
        <v>0</v>
      </c>
      <c r="G168" s="54">
        <v>0</v>
      </c>
      <c r="H168" s="54">
        <v>0</v>
      </c>
    </row>
    <row r="169" spans="1:8" x14ac:dyDescent="0.2">
      <c r="A169" s="33">
        <v>409</v>
      </c>
      <c r="B169" s="33" t="s">
        <v>189</v>
      </c>
      <c r="C169" s="54">
        <v>-458543</v>
      </c>
      <c r="D169" s="54">
        <v>-458543</v>
      </c>
      <c r="E169" s="54">
        <v>-458543</v>
      </c>
      <c r="F169" s="54">
        <v>-377697</v>
      </c>
      <c r="G169" s="54">
        <v>-191721</v>
      </c>
      <c r="H169" s="54">
        <v>-40600</v>
      </c>
    </row>
    <row r="170" spans="1:8" x14ac:dyDescent="0.2">
      <c r="A170" s="33">
        <v>411</v>
      </c>
      <c r="B170" s="33" t="s">
        <v>190</v>
      </c>
      <c r="C170" s="54">
        <v>-545507</v>
      </c>
      <c r="D170" s="54">
        <v>-545507</v>
      </c>
      <c r="E170" s="54">
        <v>-545507</v>
      </c>
      <c r="F170" s="54">
        <v>-449047</v>
      </c>
      <c r="G170" s="54">
        <v>-213609</v>
      </c>
      <c r="H170" s="54">
        <v>-43862</v>
      </c>
    </row>
    <row r="171" spans="1:8" x14ac:dyDescent="0.2">
      <c r="A171" s="33">
        <v>413</v>
      </c>
      <c r="B171" s="33" t="s">
        <v>191</v>
      </c>
      <c r="C171" s="54">
        <v>-16945</v>
      </c>
      <c r="D171" s="54">
        <v>-16945</v>
      </c>
      <c r="E171" s="54">
        <v>-16945</v>
      </c>
      <c r="F171" s="54">
        <v>-14589</v>
      </c>
      <c r="G171" s="54">
        <v>-9302</v>
      </c>
      <c r="H171" s="54">
        <v>-2118</v>
      </c>
    </row>
    <row r="172" spans="1:8" x14ac:dyDescent="0.2">
      <c r="A172" s="33">
        <v>417</v>
      </c>
      <c r="B172" s="33" t="s">
        <v>192</v>
      </c>
      <c r="C172" s="54">
        <v>-9421</v>
      </c>
      <c r="D172" s="54">
        <v>-9421</v>
      </c>
      <c r="E172" s="54">
        <v>-9421</v>
      </c>
      <c r="F172" s="54">
        <v>-7248</v>
      </c>
      <c r="G172" s="54">
        <v>-4776</v>
      </c>
      <c r="H172" s="54">
        <v>-1145</v>
      </c>
    </row>
    <row r="173" spans="1:8" x14ac:dyDescent="0.2">
      <c r="A173" s="33">
        <v>423</v>
      </c>
      <c r="B173" s="33" t="s">
        <v>193</v>
      </c>
      <c r="C173" s="54">
        <v>-67070</v>
      </c>
      <c r="D173" s="54">
        <v>-67070</v>
      </c>
      <c r="E173" s="54">
        <v>-67070</v>
      </c>
      <c r="F173" s="54">
        <v>-50925</v>
      </c>
      <c r="G173" s="54">
        <v>-25781</v>
      </c>
      <c r="H173" s="54">
        <v>-5685</v>
      </c>
    </row>
    <row r="174" spans="1:8" x14ac:dyDescent="0.2">
      <c r="A174" s="33">
        <v>425</v>
      </c>
      <c r="B174" s="33" t="s">
        <v>194</v>
      </c>
      <c r="C174" s="54">
        <v>-202633</v>
      </c>
      <c r="D174" s="54">
        <v>-202633</v>
      </c>
      <c r="E174" s="54">
        <v>-202633</v>
      </c>
      <c r="F174" s="54">
        <v>-159739</v>
      </c>
      <c r="G174" s="54">
        <v>-83838</v>
      </c>
      <c r="H174" s="54">
        <v>-18406</v>
      </c>
    </row>
    <row r="175" spans="1:8" x14ac:dyDescent="0.2">
      <c r="A175" s="33">
        <v>440</v>
      </c>
      <c r="B175" s="33" t="s">
        <v>195</v>
      </c>
      <c r="C175" s="54">
        <v>-1755164</v>
      </c>
      <c r="D175" s="54">
        <v>-1755164</v>
      </c>
      <c r="E175" s="54">
        <v>-1755164</v>
      </c>
      <c r="F175" s="54">
        <v>-1424542</v>
      </c>
      <c r="G175" s="54">
        <v>-701279</v>
      </c>
      <c r="H175" s="54">
        <v>-147532</v>
      </c>
    </row>
    <row r="176" spans="1:8" x14ac:dyDescent="0.2">
      <c r="A176" s="33">
        <v>450</v>
      </c>
      <c r="B176" s="33" t="s">
        <v>196</v>
      </c>
      <c r="C176" s="54">
        <v>0</v>
      </c>
      <c r="D176" s="54">
        <v>0</v>
      </c>
      <c r="E176" s="54">
        <v>0</v>
      </c>
      <c r="F176" s="54">
        <v>0</v>
      </c>
      <c r="G176" s="54">
        <v>0</v>
      </c>
      <c r="H176" s="54">
        <v>0</v>
      </c>
    </row>
    <row r="177" spans="1:8" x14ac:dyDescent="0.2">
      <c r="A177" s="33">
        <v>451</v>
      </c>
      <c r="B177" s="33" t="s">
        <v>197</v>
      </c>
      <c r="C177" s="54">
        <v>0</v>
      </c>
      <c r="D177" s="54">
        <v>0</v>
      </c>
      <c r="E177" s="54">
        <v>0</v>
      </c>
      <c r="F177" s="54">
        <v>0</v>
      </c>
      <c r="G177" s="54">
        <v>0</v>
      </c>
      <c r="H177" s="54">
        <v>0</v>
      </c>
    </row>
    <row r="178" spans="1:8" x14ac:dyDescent="0.2">
      <c r="A178" s="33">
        <v>452</v>
      </c>
      <c r="B178" s="33" t="s">
        <v>198</v>
      </c>
      <c r="C178" s="54">
        <v>0</v>
      </c>
      <c r="D178" s="54">
        <v>0</v>
      </c>
      <c r="E178" s="54">
        <v>0</v>
      </c>
      <c r="F178" s="54">
        <v>0</v>
      </c>
      <c r="G178" s="54">
        <v>0</v>
      </c>
      <c r="H178" s="54">
        <v>0</v>
      </c>
    </row>
    <row r="179" spans="1:8" x14ac:dyDescent="0.2">
      <c r="A179" s="33">
        <v>453</v>
      </c>
      <c r="B179" s="33" t="s">
        <v>199</v>
      </c>
      <c r="C179" s="54">
        <v>0</v>
      </c>
      <c r="D179" s="54">
        <v>0</v>
      </c>
      <c r="E179" s="54">
        <v>0</v>
      </c>
      <c r="F179" s="54">
        <v>0</v>
      </c>
      <c r="G179" s="54">
        <v>0</v>
      </c>
      <c r="H179" s="54">
        <v>0</v>
      </c>
    </row>
    <row r="180" spans="1:8" x14ac:dyDescent="0.2">
      <c r="A180" s="33">
        <v>454</v>
      </c>
      <c r="B180" s="33" t="s">
        <v>200</v>
      </c>
      <c r="C180" s="54">
        <v>-3350</v>
      </c>
      <c r="D180" s="54">
        <v>-3350</v>
      </c>
      <c r="E180" s="54">
        <v>-3350</v>
      </c>
      <c r="F180" s="54">
        <v>-1904</v>
      </c>
      <c r="G180" s="54">
        <v>-1233</v>
      </c>
      <c r="H180" s="54">
        <v>-336</v>
      </c>
    </row>
    <row r="181" spans="1:8" x14ac:dyDescent="0.2">
      <c r="A181" s="33">
        <v>501</v>
      </c>
      <c r="B181" s="33" t="s">
        <v>201</v>
      </c>
      <c r="C181" s="54">
        <v>-16356905</v>
      </c>
      <c r="D181" s="54">
        <v>-16356905</v>
      </c>
      <c r="E181" s="54">
        <v>-16356905</v>
      </c>
      <c r="F181" s="54">
        <v>-13661750</v>
      </c>
      <c r="G181" s="54">
        <v>-7022895</v>
      </c>
      <c r="H181" s="54">
        <v>-1485676</v>
      </c>
    </row>
    <row r="182" spans="1:8" x14ac:dyDescent="0.2">
      <c r="A182" s="33">
        <v>502</v>
      </c>
      <c r="B182" s="33" t="s">
        <v>202</v>
      </c>
      <c r="C182" s="54">
        <v>0</v>
      </c>
      <c r="D182" s="54">
        <v>0</v>
      </c>
      <c r="E182" s="54">
        <v>0</v>
      </c>
      <c r="F182" s="54">
        <v>0</v>
      </c>
      <c r="G182" s="54">
        <v>0</v>
      </c>
      <c r="H182" s="54">
        <v>0</v>
      </c>
    </row>
    <row r="183" spans="1:8" x14ac:dyDescent="0.2">
      <c r="A183" s="33">
        <v>505</v>
      </c>
      <c r="B183" s="33" t="s">
        <v>203</v>
      </c>
      <c r="C183" s="54">
        <v>-91438</v>
      </c>
      <c r="D183" s="54">
        <v>-91438</v>
      </c>
      <c r="E183" s="54">
        <v>-91438</v>
      </c>
      <c r="F183" s="54">
        <v>-81847</v>
      </c>
      <c r="G183" s="54">
        <v>-48913</v>
      </c>
      <c r="H183" s="54">
        <v>-10723</v>
      </c>
    </row>
    <row r="184" spans="1:8" x14ac:dyDescent="0.2">
      <c r="A184" s="33">
        <v>506</v>
      </c>
      <c r="B184" s="33" t="s">
        <v>204</v>
      </c>
      <c r="C184" s="54">
        <v>-45378</v>
      </c>
      <c r="D184" s="54">
        <v>-45378</v>
      </c>
      <c r="E184" s="54">
        <v>-45378</v>
      </c>
      <c r="F184" s="54">
        <v>-40676</v>
      </c>
      <c r="G184" s="54">
        <v>-22209</v>
      </c>
      <c r="H184" s="54">
        <v>-4677</v>
      </c>
    </row>
    <row r="185" spans="1:8" x14ac:dyDescent="0.2">
      <c r="A185" s="33">
        <v>507</v>
      </c>
      <c r="B185" s="33" t="s">
        <v>205</v>
      </c>
      <c r="C185" s="54">
        <v>0</v>
      </c>
      <c r="D185" s="54">
        <v>0</v>
      </c>
      <c r="E185" s="54">
        <v>0</v>
      </c>
      <c r="F185" s="54">
        <v>0</v>
      </c>
      <c r="G185" s="54">
        <v>0</v>
      </c>
      <c r="H185" s="54">
        <v>0</v>
      </c>
    </row>
    <row r="186" spans="1:8" x14ac:dyDescent="0.2">
      <c r="A186" s="33">
        <v>601</v>
      </c>
      <c r="B186" s="33" t="s">
        <v>206</v>
      </c>
      <c r="C186" s="54">
        <v>-6588059</v>
      </c>
      <c r="D186" s="54">
        <v>-6588059</v>
      </c>
      <c r="E186" s="54">
        <v>-6588059</v>
      </c>
      <c r="F186" s="54">
        <v>-5350021</v>
      </c>
      <c r="G186" s="54">
        <v>-2594592</v>
      </c>
      <c r="H186" s="54">
        <v>-541835</v>
      </c>
    </row>
    <row r="187" spans="1:8" x14ac:dyDescent="0.2">
      <c r="A187" s="33">
        <v>602</v>
      </c>
      <c r="B187" s="33" t="s">
        <v>207</v>
      </c>
      <c r="C187" s="54">
        <v>-769025</v>
      </c>
      <c r="D187" s="54">
        <v>-769025</v>
      </c>
      <c r="E187" s="54">
        <v>-769025</v>
      </c>
      <c r="F187" s="54">
        <v>-626533</v>
      </c>
      <c r="G187" s="54">
        <v>-312457</v>
      </c>
      <c r="H187" s="54">
        <v>-65998</v>
      </c>
    </row>
    <row r="188" spans="1:8" x14ac:dyDescent="0.2">
      <c r="A188" s="33">
        <v>606</v>
      </c>
      <c r="B188" s="33" t="s">
        <v>208</v>
      </c>
      <c r="C188" s="54">
        <v>-18559</v>
      </c>
      <c r="D188" s="54">
        <v>-18559</v>
      </c>
      <c r="E188" s="54">
        <v>-18559</v>
      </c>
      <c r="F188" s="54">
        <v>-12720</v>
      </c>
      <c r="G188" s="54">
        <v>-6235</v>
      </c>
      <c r="H188" s="54">
        <v>-1439</v>
      </c>
    </row>
    <row r="189" spans="1:8" x14ac:dyDescent="0.2">
      <c r="A189" s="33">
        <v>701</v>
      </c>
      <c r="B189" s="33" t="s">
        <v>209</v>
      </c>
      <c r="C189" s="54">
        <v>-640015</v>
      </c>
      <c r="D189" s="54">
        <v>-640015</v>
      </c>
      <c r="E189" s="54">
        <v>-640015</v>
      </c>
      <c r="F189" s="54">
        <v>-529643</v>
      </c>
      <c r="G189" s="54">
        <v>-266936</v>
      </c>
      <c r="H189" s="54">
        <v>-56215</v>
      </c>
    </row>
    <row r="190" spans="1:8" x14ac:dyDescent="0.2">
      <c r="A190" s="33">
        <v>702</v>
      </c>
      <c r="B190" s="33" t="s">
        <v>210</v>
      </c>
      <c r="C190" s="54">
        <v>-448433</v>
      </c>
      <c r="D190" s="54">
        <v>-448433</v>
      </c>
      <c r="E190" s="54">
        <v>-448433</v>
      </c>
      <c r="F190" s="54">
        <v>-384087</v>
      </c>
      <c r="G190" s="54">
        <v>-213375</v>
      </c>
      <c r="H190" s="54">
        <v>-46181</v>
      </c>
    </row>
    <row r="191" spans="1:8" x14ac:dyDescent="0.2">
      <c r="A191" s="33">
        <v>703</v>
      </c>
      <c r="B191" s="33" t="s">
        <v>211</v>
      </c>
      <c r="C191" s="54">
        <v>-1581847</v>
      </c>
      <c r="D191" s="54">
        <v>-1581847</v>
      </c>
      <c r="E191" s="54">
        <v>-1581847</v>
      </c>
      <c r="F191" s="54">
        <v>-1254616</v>
      </c>
      <c r="G191" s="54">
        <v>-604692</v>
      </c>
      <c r="H191" s="54">
        <v>-127538</v>
      </c>
    </row>
    <row r="192" spans="1:8" x14ac:dyDescent="0.2">
      <c r="A192" s="33">
        <v>704</v>
      </c>
      <c r="B192" s="33" t="s">
        <v>212</v>
      </c>
      <c r="C192" s="54">
        <v>-1492070</v>
      </c>
      <c r="D192" s="54">
        <v>-1492070</v>
      </c>
      <c r="E192" s="54">
        <v>-1492070</v>
      </c>
      <c r="F192" s="54">
        <v>-1203335</v>
      </c>
      <c r="G192" s="54">
        <v>-632650</v>
      </c>
      <c r="H192" s="54">
        <v>-137468</v>
      </c>
    </row>
    <row r="193" spans="1:8" x14ac:dyDescent="0.2">
      <c r="A193" s="33">
        <v>705</v>
      </c>
      <c r="B193" s="33" t="s">
        <v>213</v>
      </c>
      <c r="C193" s="54">
        <v>-988824</v>
      </c>
      <c r="D193" s="54">
        <v>-988824</v>
      </c>
      <c r="E193" s="54">
        <v>-988824</v>
      </c>
      <c r="F193" s="54">
        <v>-827615</v>
      </c>
      <c r="G193" s="54">
        <v>-416665</v>
      </c>
      <c r="H193" s="54">
        <v>-87197</v>
      </c>
    </row>
    <row r="194" spans="1:8" x14ac:dyDescent="0.2">
      <c r="A194" s="33">
        <v>706</v>
      </c>
      <c r="B194" s="33" t="s">
        <v>214</v>
      </c>
      <c r="C194" s="54">
        <v>-1224856</v>
      </c>
      <c r="D194" s="54">
        <v>-1224856</v>
      </c>
      <c r="E194" s="54">
        <v>-1224856</v>
      </c>
      <c r="F194" s="54">
        <v>-1024002</v>
      </c>
      <c r="G194" s="54">
        <v>-506248</v>
      </c>
      <c r="H194" s="54">
        <v>-105083</v>
      </c>
    </row>
    <row r="195" spans="1:8" x14ac:dyDescent="0.2">
      <c r="A195" s="33">
        <v>707</v>
      </c>
      <c r="B195" s="33" t="s">
        <v>215</v>
      </c>
      <c r="C195" s="54">
        <v>-2032969</v>
      </c>
      <c r="D195" s="54">
        <v>-2032969</v>
      </c>
      <c r="E195" s="54">
        <v>-2032969</v>
      </c>
      <c r="F195" s="54">
        <v>-1611273</v>
      </c>
      <c r="G195" s="54">
        <v>-767601</v>
      </c>
      <c r="H195" s="54">
        <v>-161083</v>
      </c>
    </row>
    <row r="196" spans="1:8" x14ac:dyDescent="0.2">
      <c r="A196" s="33">
        <v>708</v>
      </c>
      <c r="B196" s="33" t="s">
        <v>216</v>
      </c>
      <c r="C196" s="54">
        <v>-223869</v>
      </c>
      <c r="D196" s="54">
        <v>-223869</v>
      </c>
      <c r="E196" s="54">
        <v>-223869</v>
      </c>
      <c r="F196" s="54">
        <v>-157847</v>
      </c>
      <c r="G196" s="54">
        <v>-62530</v>
      </c>
      <c r="H196" s="54">
        <v>-12966</v>
      </c>
    </row>
    <row r="197" spans="1:8" x14ac:dyDescent="0.2">
      <c r="A197" s="33">
        <v>709</v>
      </c>
      <c r="B197" s="33" t="s">
        <v>217</v>
      </c>
      <c r="C197" s="54">
        <v>0</v>
      </c>
      <c r="D197" s="54">
        <v>0</v>
      </c>
      <c r="E197" s="54">
        <v>0</v>
      </c>
      <c r="F197" s="54">
        <v>0</v>
      </c>
      <c r="G197" s="54">
        <v>0</v>
      </c>
      <c r="H197" s="54">
        <v>0</v>
      </c>
    </row>
    <row r="198" spans="1:8" x14ac:dyDescent="0.2">
      <c r="A198" s="33">
        <v>711</v>
      </c>
      <c r="B198" s="33" t="s">
        <v>218</v>
      </c>
      <c r="C198" s="54">
        <v>-341159</v>
      </c>
      <c r="D198" s="54">
        <v>-341159</v>
      </c>
      <c r="E198" s="54">
        <v>-341159</v>
      </c>
      <c r="F198" s="54">
        <v>-272365</v>
      </c>
      <c r="G198" s="54">
        <v>-140312</v>
      </c>
      <c r="H198" s="54">
        <v>-30379</v>
      </c>
    </row>
    <row r="199" spans="1:8" x14ac:dyDescent="0.2">
      <c r="A199" s="33">
        <v>716</v>
      </c>
      <c r="B199" s="33" t="s">
        <v>219</v>
      </c>
      <c r="C199" s="54">
        <v>-542363</v>
      </c>
      <c r="D199" s="54">
        <v>-542363</v>
      </c>
      <c r="E199" s="54">
        <v>-542363</v>
      </c>
      <c r="F199" s="54">
        <v>-423749</v>
      </c>
      <c r="G199" s="54">
        <v>-162878</v>
      </c>
      <c r="H199" s="54">
        <v>-30670</v>
      </c>
    </row>
    <row r="200" spans="1:8" x14ac:dyDescent="0.2">
      <c r="A200" s="33">
        <v>717</v>
      </c>
      <c r="B200" s="33" t="s">
        <v>220</v>
      </c>
      <c r="C200" s="54">
        <v>0</v>
      </c>
      <c r="D200" s="54">
        <v>0</v>
      </c>
      <c r="E200" s="54">
        <v>0</v>
      </c>
      <c r="F200" s="54">
        <v>0</v>
      </c>
      <c r="G200" s="54">
        <v>0</v>
      </c>
      <c r="H200" s="54">
        <v>0</v>
      </c>
    </row>
    <row r="201" spans="1:8" x14ac:dyDescent="0.2">
      <c r="A201" s="33">
        <v>718</v>
      </c>
      <c r="B201" s="33" t="s">
        <v>221</v>
      </c>
      <c r="C201" s="54">
        <v>-572554</v>
      </c>
      <c r="D201" s="54">
        <v>-572554</v>
      </c>
      <c r="E201" s="54">
        <v>-572554</v>
      </c>
      <c r="F201" s="54">
        <v>-463621</v>
      </c>
      <c r="G201" s="54">
        <v>-236161</v>
      </c>
      <c r="H201" s="54">
        <v>-50521</v>
      </c>
    </row>
    <row r="202" spans="1:8" x14ac:dyDescent="0.2">
      <c r="A202" s="33">
        <v>719</v>
      </c>
      <c r="B202" s="33" t="s">
        <v>222</v>
      </c>
      <c r="C202" s="54">
        <v>0</v>
      </c>
      <c r="D202" s="54">
        <v>0</v>
      </c>
      <c r="E202" s="54">
        <v>0</v>
      </c>
      <c r="F202" s="54">
        <v>0</v>
      </c>
      <c r="G202" s="54">
        <v>0</v>
      </c>
      <c r="H202" s="54">
        <v>0</v>
      </c>
    </row>
    <row r="203" spans="1:8" x14ac:dyDescent="0.2">
      <c r="A203" s="33">
        <v>720</v>
      </c>
      <c r="B203" s="33" t="s">
        <v>223</v>
      </c>
      <c r="C203" s="54">
        <v>-626997</v>
      </c>
      <c r="D203" s="54">
        <v>-626997</v>
      </c>
      <c r="E203" s="54">
        <v>-626997</v>
      </c>
      <c r="F203" s="54">
        <v>-534936</v>
      </c>
      <c r="G203" s="54">
        <v>-293003</v>
      </c>
      <c r="H203" s="54">
        <v>-63133</v>
      </c>
    </row>
    <row r="204" spans="1:8" x14ac:dyDescent="0.2">
      <c r="A204" s="33">
        <v>721</v>
      </c>
      <c r="B204" s="33" t="s">
        <v>224</v>
      </c>
      <c r="C204" s="54">
        <v>0</v>
      </c>
      <c r="D204" s="54">
        <v>0</v>
      </c>
      <c r="E204" s="54">
        <v>0</v>
      </c>
      <c r="F204" s="54">
        <v>0</v>
      </c>
      <c r="G204" s="54">
        <v>0</v>
      </c>
      <c r="H204" s="54">
        <v>0</v>
      </c>
    </row>
    <row r="205" spans="1:8" x14ac:dyDescent="0.2">
      <c r="A205" s="33">
        <v>722</v>
      </c>
      <c r="B205" s="33" t="s">
        <v>225</v>
      </c>
      <c r="C205" s="54">
        <v>0</v>
      </c>
      <c r="D205" s="54">
        <v>0</v>
      </c>
      <c r="E205" s="54">
        <v>0</v>
      </c>
      <c r="F205" s="54">
        <v>0</v>
      </c>
      <c r="G205" s="54">
        <v>0</v>
      </c>
      <c r="H205" s="54">
        <v>0</v>
      </c>
    </row>
    <row r="206" spans="1:8" x14ac:dyDescent="0.2">
      <c r="A206" s="33">
        <v>723</v>
      </c>
      <c r="B206" s="33" t="s">
        <v>226</v>
      </c>
      <c r="C206" s="54">
        <v>-622349</v>
      </c>
      <c r="D206" s="54">
        <v>-622349</v>
      </c>
      <c r="E206" s="54">
        <v>-622349</v>
      </c>
      <c r="F206" s="54">
        <v>-508573</v>
      </c>
      <c r="G206" s="54">
        <v>-220124</v>
      </c>
      <c r="H206" s="54">
        <v>-43150</v>
      </c>
    </row>
    <row r="207" spans="1:8" x14ac:dyDescent="0.2">
      <c r="A207" s="33">
        <v>724</v>
      </c>
      <c r="B207" s="33" t="s">
        <v>227</v>
      </c>
      <c r="C207" s="54">
        <v>-494697</v>
      </c>
      <c r="D207" s="54">
        <v>-494697</v>
      </c>
      <c r="E207" s="54">
        <v>-494697</v>
      </c>
      <c r="F207" s="54">
        <v>-391813</v>
      </c>
      <c r="G207" s="54">
        <v>-177292</v>
      </c>
      <c r="H207" s="54">
        <v>-36294</v>
      </c>
    </row>
    <row r="208" spans="1:8" x14ac:dyDescent="0.2">
      <c r="A208" s="33">
        <v>725</v>
      </c>
      <c r="B208" s="33" t="s">
        <v>228</v>
      </c>
      <c r="C208" s="54">
        <v>-709007</v>
      </c>
      <c r="D208" s="54">
        <v>-709007</v>
      </c>
      <c r="E208" s="54">
        <v>-709007</v>
      </c>
      <c r="F208" s="54">
        <v>-414512</v>
      </c>
      <c r="G208" s="54">
        <v>-37491</v>
      </c>
      <c r="H208" s="54">
        <v>-292</v>
      </c>
    </row>
    <row r="209" spans="1:8" x14ac:dyDescent="0.2">
      <c r="A209" s="33">
        <v>726</v>
      </c>
      <c r="B209" s="33" t="s">
        <v>229</v>
      </c>
      <c r="C209" s="54">
        <v>-995</v>
      </c>
      <c r="D209" s="54">
        <v>-995</v>
      </c>
      <c r="E209" s="54">
        <v>-995</v>
      </c>
      <c r="F209" s="54">
        <v>-431</v>
      </c>
      <c r="G209" s="54">
        <v>0</v>
      </c>
      <c r="H209" s="54">
        <v>0</v>
      </c>
    </row>
    <row r="210" spans="1:8" x14ac:dyDescent="0.2">
      <c r="A210" s="33">
        <v>728</v>
      </c>
      <c r="B210" s="33" t="s">
        <v>230</v>
      </c>
      <c r="C210" s="54">
        <v>-575624</v>
      </c>
      <c r="D210" s="54">
        <v>-575624</v>
      </c>
      <c r="E210" s="54">
        <v>-575624</v>
      </c>
      <c r="F210" s="54">
        <v>-451918</v>
      </c>
      <c r="G210" s="54">
        <v>-229931</v>
      </c>
      <c r="H210" s="54">
        <v>-49938</v>
      </c>
    </row>
    <row r="211" spans="1:8" x14ac:dyDescent="0.2">
      <c r="A211" s="33">
        <v>729</v>
      </c>
      <c r="B211" s="33" t="s">
        <v>231</v>
      </c>
      <c r="C211" s="54">
        <v>-677763</v>
      </c>
      <c r="D211" s="54">
        <v>-677763</v>
      </c>
      <c r="E211" s="54">
        <v>-677763</v>
      </c>
      <c r="F211" s="54">
        <v>-558504</v>
      </c>
      <c r="G211" s="54">
        <v>-267437</v>
      </c>
      <c r="H211" s="54">
        <v>-55066</v>
      </c>
    </row>
    <row r="212" spans="1:8" x14ac:dyDescent="0.2">
      <c r="A212" s="33">
        <v>730</v>
      </c>
      <c r="B212" s="33" t="s">
        <v>232</v>
      </c>
      <c r="C212" s="54">
        <v>0</v>
      </c>
      <c r="D212" s="54">
        <v>0</v>
      </c>
      <c r="E212" s="54">
        <v>0</v>
      </c>
      <c r="F212" s="54">
        <v>0</v>
      </c>
      <c r="G212" s="54">
        <v>0</v>
      </c>
      <c r="H212" s="54">
        <v>0</v>
      </c>
    </row>
    <row r="213" spans="1:8" x14ac:dyDescent="0.2">
      <c r="A213" s="33">
        <v>731</v>
      </c>
      <c r="B213" s="33" t="s">
        <v>233</v>
      </c>
      <c r="C213" s="54">
        <v>0</v>
      </c>
      <c r="D213" s="54">
        <v>0</v>
      </c>
      <c r="E213" s="54">
        <v>0</v>
      </c>
      <c r="F213" s="54">
        <v>0</v>
      </c>
      <c r="G213" s="54">
        <v>0</v>
      </c>
      <c r="H213" s="54">
        <v>0</v>
      </c>
    </row>
    <row r="214" spans="1:8" x14ac:dyDescent="0.2">
      <c r="A214" s="33">
        <v>733</v>
      </c>
      <c r="B214" s="33" t="s">
        <v>234</v>
      </c>
      <c r="C214" s="54">
        <v>-703218</v>
      </c>
      <c r="D214" s="54">
        <v>-703218</v>
      </c>
      <c r="E214" s="54">
        <v>-703218</v>
      </c>
      <c r="F214" s="54">
        <v>-598437</v>
      </c>
      <c r="G214" s="54">
        <v>-299932</v>
      </c>
      <c r="H214" s="54">
        <v>-62111</v>
      </c>
    </row>
    <row r="215" spans="1:8" x14ac:dyDescent="0.2">
      <c r="A215" s="33">
        <v>734</v>
      </c>
      <c r="B215" s="33" t="s">
        <v>235</v>
      </c>
      <c r="C215" s="54">
        <v>-693665</v>
      </c>
      <c r="D215" s="54">
        <v>-693665</v>
      </c>
      <c r="E215" s="54">
        <v>-693665</v>
      </c>
      <c r="F215" s="54">
        <v>-564059</v>
      </c>
      <c r="G215" s="54">
        <v>-237271</v>
      </c>
      <c r="H215" s="54">
        <v>-45891</v>
      </c>
    </row>
    <row r="216" spans="1:8" x14ac:dyDescent="0.2">
      <c r="A216" s="33">
        <v>735</v>
      </c>
      <c r="B216" s="33" t="s">
        <v>236</v>
      </c>
      <c r="C216" s="54">
        <v>-1046876</v>
      </c>
      <c r="D216" s="54">
        <v>-1046876</v>
      </c>
      <c r="E216" s="54">
        <v>-1046876</v>
      </c>
      <c r="F216" s="54">
        <v>-856855</v>
      </c>
      <c r="G216" s="54">
        <v>-415525</v>
      </c>
      <c r="H216" s="54">
        <v>-86406</v>
      </c>
    </row>
    <row r="217" spans="1:8" x14ac:dyDescent="0.2">
      <c r="A217" s="33">
        <v>736</v>
      </c>
      <c r="B217" s="33" t="s">
        <v>237</v>
      </c>
      <c r="C217" s="54">
        <v>0</v>
      </c>
      <c r="D217" s="54">
        <v>0</v>
      </c>
      <c r="E217" s="54">
        <v>0</v>
      </c>
      <c r="F217" s="54">
        <v>0</v>
      </c>
      <c r="G217" s="54">
        <v>0</v>
      </c>
      <c r="H217" s="54">
        <v>0</v>
      </c>
    </row>
    <row r="218" spans="1:8" x14ac:dyDescent="0.2">
      <c r="A218" s="33">
        <v>737</v>
      </c>
      <c r="B218" s="33" t="s">
        <v>238</v>
      </c>
      <c r="C218" s="54">
        <v>-522086</v>
      </c>
      <c r="D218" s="54">
        <v>-522086</v>
      </c>
      <c r="E218" s="54">
        <v>-522086</v>
      </c>
      <c r="F218" s="54">
        <v>-440275</v>
      </c>
      <c r="G218" s="54">
        <v>-244213</v>
      </c>
      <c r="H218" s="54">
        <v>-53172</v>
      </c>
    </row>
    <row r="219" spans="1:8" x14ac:dyDescent="0.2">
      <c r="A219" s="33">
        <v>738</v>
      </c>
      <c r="B219" s="33" t="s">
        <v>239</v>
      </c>
      <c r="C219" s="54">
        <v>-911998</v>
      </c>
      <c r="D219" s="54">
        <v>-911998</v>
      </c>
      <c r="E219" s="54">
        <v>-911998</v>
      </c>
      <c r="F219" s="54">
        <v>-784848</v>
      </c>
      <c r="G219" s="54">
        <v>-516969</v>
      </c>
      <c r="H219" s="54">
        <v>-119161</v>
      </c>
    </row>
    <row r="220" spans="1:8" x14ac:dyDescent="0.2">
      <c r="A220" s="33">
        <v>739</v>
      </c>
      <c r="B220" s="33" t="s">
        <v>240</v>
      </c>
      <c r="C220" s="54">
        <v>-345576</v>
      </c>
      <c r="D220" s="54">
        <v>-345576</v>
      </c>
      <c r="E220" s="54">
        <v>-345576</v>
      </c>
      <c r="F220" s="54">
        <v>-277802</v>
      </c>
      <c r="G220" s="54">
        <v>-133975</v>
      </c>
      <c r="H220" s="54">
        <v>-28059</v>
      </c>
    </row>
    <row r="221" spans="1:8" x14ac:dyDescent="0.2">
      <c r="A221" s="33">
        <v>740</v>
      </c>
      <c r="B221" s="33" t="s">
        <v>241</v>
      </c>
      <c r="C221" s="54">
        <v>0</v>
      </c>
      <c r="D221" s="54">
        <v>0</v>
      </c>
      <c r="E221" s="54">
        <v>0</v>
      </c>
      <c r="F221" s="54">
        <v>0</v>
      </c>
      <c r="G221" s="54">
        <v>0</v>
      </c>
      <c r="H221" s="54">
        <v>0</v>
      </c>
    </row>
    <row r="222" spans="1:8" x14ac:dyDescent="0.2">
      <c r="A222" s="33">
        <v>741</v>
      </c>
      <c r="B222" s="33" t="s">
        <v>242</v>
      </c>
      <c r="C222" s="54">
        <v>-1037723</v>
      </c>
      <c r="D222" s="54">
        <v>-1037723</v>
      </c>
      <c r="E222" s="54">
        <v>-1037723</v>
      </c>
      <c r="F222" s="54">
        <v>-874712</v>
      </c>
      <c r="G222" s="54">
        <v>-464841</v>
      </c>
      <c r="H222" s="54">
        <v>-99386</v>
      </c>
    </row>
    <row r="223" spans="1:8" x14ac:dyDescent="0.2">
      <c r="A223" s="33">
        <v>742</v>
      </c>
      <c r="B223" s="33" t="s">
        <v>243</v>
      </c>
      <c r="C223" s="54">
        <v>-222796</v>
      </c>
      <c r="D223" s="54">
        <v>-222796</v>
      </c>
      <c r="E223" s="54">
        <v>-222796</v>
      </c>
      <c r="F223" s="54">
        <v>-180164</v>
      </c>
      <c r="G223" s="54">
        <v>-89441</v>
      </c>
      <c r="H223" s="54">
        <v>-18925</v>
      </c>
    </row>
    <row r="224" spans="1:8" x14ac:dyDescent="0.2">
      <c r="A224" s="33">
        <v>743</v>
      </c>
      <c r="B224" s="33" t="s">
        <v>244</v>
      </c>
      <c r="C224" s="54">
        <v>-660349</v>
      </c>
      <c r="D224" s="54">
        <v>-660349</v>
      </c>
      <c r="E224" s="54">
        <v>-660349</v>
      </c>
      <c r="F224" s="54">
        <v>-513872</v>
      </c>
      <c r="G224" s="54">
        <v>-214976</v>
      </c>
      <c r="H224" s="54">
        <v>-42696</v>
      </c>
    </row>
    <row r="225" spans="1:8" x14ac:dyDescent="0.2">
      <c r="A225" s="33">
        <v>744</v>
      </c>
      <c r="B225" s="33" t="s">
        <v>245</v>
      </c>
      <c r="C225" s="54">
        <v>0</v>
      </c>
      <c r="D225" s="54">
        <v>0</v>
      </c>
      <c r="E225" s="54">
        <v>0</v>
      </c>
      <c r="F225" s="54">
        <v>0</v>
      </c>
      <c r="G225" s="54">
        <v>0</v>
      </c>
      <c r="H225" s="54">
        <v>0</v>
      </c>
    </row>
    <row r="226" spans="1:8" x14ac:dyDescent="0.2">
      <c r="A226" s="33">
        <v>745</v>
      </c>
      <c r="B226" s="33" t="s">
        <v>246</v>
      </c>
      <c r="C226" s="54">
        <v>-803405</v>
      </c>
      <c r="D226" s="54">
        <v>-803405</v>
      </c>
      <c r="E226" s="54">
        <v>-803405</v>
      </c>
      <c r="F226" s="54">
        <v>-663801</v>
      </c>
      <c r="G226" s="54">
        <v>-344944</v>
      </c>
      <c r="H226" s="54">
        <v>-73714</v>
      </c>
    </row>
    <row r="227" spans="1:8" x14ac:dyDescent="0.2">
      <c r="A227" s="33">
        <v>747</v>
      </c>
      <c r="B227" s="33" t="s">
        <v>247</v>
      </c>
      <c r="C227" s="54">
        <v>-500418</v>
      </c>
      <c r="D227" s="54">
        <v>-500418</v>
      </c>
      <c r="E227" s="54">
        <v>-500418</v>
      </c>
      <c r="F227" s="54">
        <v>-405055</v>
      </c>
      <c r="G227" s="54">
        <v>-208877</v>
      </c>
      <c r="H227" s="54">
        <v>-44933</v>
      </c>
    </row>
    <row r="228" spans="1:8" x14ac:dyDescent="0.2">
      <c r="A228" s="33">
        <v>748</v>
      </c>
      <c r="B228" s="33" t="s">
        <v>248</v>
      </c>
      <c r="C228" s="54">
        <v>-323102</v>
      </c>
      <c r="D228" s="54">
        <v>-323102</v>
      </c>
      <c r="E228" s="54">
        <v>-323102</v>
      </c>
      <c r="F228" s="54">
        <v>-273687</v>
      </c>
      <c r="G228" s="54">
        <v>-134396</v>
      </c>
      <c r="H228" s="54">
        <v>-27617</v>
      </c>
    </row>
    <row r="229" spans="1:8" x14ac:dyDescent="0.2">
      <c r="A229" s="33">
        <v>749</v>
      </c>
      <c r="B229" s="33" t="s">
        <v>249</v>
      </c>
      <c r="C229" s="54">
        <v>-805438</v>
      </c>
      <c r="D229" s="54">
        <v>-805438</v>
      </c>
      <c r="E229" s="54">
        <v>-805438</v>
      </c>
      <c r="F229" s="54">
        <v>-653852</v>
      </c>
      <c r="G229" s="54">
        <v>-309865</v>
      </c>
      <c r="H229" s="54">
        <v>-63998</v>
      </c>
    </row>
    <row r="230" spans="1:8" x14ac:dyDescent="0.2">
      <c r="A230" s="33">
        <v>750</v>
      </c>
      <c r="B230" s="33" t="s">
        <v>250</v>
      </c>
      <c r="C230" s="54">
        <v>0</v>
      </c>
      <c r="D230" s="54">
        <v>0</v>
      </c>
      <c r="E230" s="54">
        <v>0</v>
      </c>
      <c r="F230" s="54">
        <v>0</v>
      </c>
      <c r="G230" s="54">
        <v>0</v>
      </c>
      <c r="H230" s="54">
        <v>0</v>
      </c>
    </row>
    <row r="231" spans="1:8" x14ac:dyDescent="0.2">
      <c r="A231" s="33">
        <v>751</v>
      </c>
      <c r="B231" s="33" t="s">
        <v>251</v>
      </c>
      <c r="C231" s="54">
        <v>-14514</v>
      </c>
      <c r="D231" s="54">
        <v>-14514</v>
      </c>
      <c r="E231" s="54">
        <v>-14514</v>
      </c>
      <c r="F231" s="54">
        <v>-12830</v>
      </c>
      <c r="G231" s="54">
        <v>-6868</v>
      </c>
      <c r="H231" s="54">
        <v>-1444</v>
      </c>
    </row>
    <row r="232" spans="1:8" x14ac:dyDescent="0.2">
      <c r="A232" s="33">
        <v>752</v>
      </c>
      <c r="B232" s="33" t="s">
        <v>252</v>
      </c>
      <c r="C232" s="54">
        <v>-1174831</v>
      </c>
      <c r="D232" s="54">
        <v>-1174831</v>
      </c>
      <c r="E232" s="54">
        <v>-1174831</v>
      </c>
      <c r="F232" s="54">
        <v>-991983</v>
      </c>
      <c r="G232" s="54">
        <v>-518589</v>
      </c>
      <c r="H232" s="54">
        <v>-109979</v>
      </c>
    </row>
    <row r="233" spans="1:8" x14ac:dyDescent="0.2">
      <c r="A233" s="33">
        <v>753</v>
      </c>
      <c r="B233" s="33" t="s">
        <v>253</v>
      </c>
      <c r="C233" s="54">
        <v>-909041</v>
      </c>
      <c r="D233" s="54">
        <v>-909041</v>
      </c>
      <c r="E233" s="54">
        <v>-909041</v>
      </c>
      <c r="F233" s="54">
        <v>-763928</v>
      </c>
      <c r="G233" s="54">
        <v>-372965</v>
      </c>
      <c r="H233" s="54">
        <v>-76736</v>
      </c>
    </row>
    <row r="234" spans="1:8" x14ac:dyDescent="0.2">
      <c r="A234" s="33">
        <v>754</v>
      </c>
      <c r="B234" s="33" t="s">
        <v>254</v>
      </c>
      <c r="C234" s="54">
        <v>-662725</v>
      </c>
      <c r="D234" s="54">
        <v>-662725</v>
      </c>
      <c r="E234" s="54">
        <v>-662725</v>
      </c>
      <c r="F234" s="54">
        <v>-555450</v>
      </c>
      <c r="G234" s="54">
        <v>-240498</v>
      </c>
      <c r="H234" s="54">
        <v>-46399</v>
      </c>
    </row>
    <row r="235" spans="1:8" x14ac:dyDescent="0.2">
      <c r="A235" s="33">
        <v>756</v>
      </c>
      <c r="B235" s="33" t="s">
        <v>255</v>
      </c>
      <c r="C235" s="54">
        <v>-1135968</v>
      </c>
      <c r="D235" s="54">
        <v>-1135968</v>
      </c>
      <c r="E235" s="54">
        <v>-1135968</v>
      </c>
      <c r="F235" s="54">
        <v>-914430</v>
      </c>
      <c r="G235" s="54">
        <v>-450775</v>
      </c>
      <c r="H235" s="54">
        <v>-95307</v>
      </c>
    </row>
    <row r="236" spans="1:8" x14ac:dyDescent="0.2">
      <c r="A236" s="33">
        <v>757</v>
      </c>
      <c r="B236" s="33" t="s">
        <v>256</v>
      </c>
      <c r="C236" s="54">
        <v>-335945</v>
      </c>
      <c r="D236" s="54">
        <v>-335945</v>
      </c>
      <c r="E236" s="54">
        <v>-335945</v>
      </c>
      <c r="F236" s="54">
        <v>-275360</v>
      </c>
      <c r="G236" s="54">
        <v>-139932</v>
      </c>
      <c r="H236" s="54">
        <v>-29722</v>
      </c>
    </row>
    <row r="237" spans="1:8" x14ac:dyDescent="0.2">
      <c r="A237" s="33">
        <v>759</v>
      </c>
      <c r="B237" s="33" t="s">
        <v>257</v>
      </c>
      <c r="C237" s="54">
        <v>0</v>
      </c>
      <c r="D237" s="54">
        <v>0</v>
      </c>
      <c r="E237" s="54">
        <v>0</v>
      </c>
      <c r="F237" s="54">
        <v>0</v>
      </c>
      <c r="G237" s="54">
        <v>0</v>
      </c>
      <c r="H237" s="54">
        <v>0</v>
      </c>
    </row>
    <row r="238" spans="1:8" x14ac:dyDescent="0.2">
      <c r="A238" s="33">
        <v>760</v>
      </c>
      <c r="B238" s="33" t="s">
        <v>258</v>
      </c>
      <c r="C238" s="54">
        <v>0</v>
      </c>
      <c r="D238" s="54">
        <v>0</v>
      </c>
      <c r="E238" s="54">
        <v>0</v>
      </c>
      <c r="F238" s="54">
        <v>0</v>
      </c>
      <c r="G238" s="54">
        <v>0</v>
      </c>
      <c r="H238" s="54">
        <v>0</v>
      </c>
    </row>
    <row r="239" spans="1:8" x14ac:dyDescent="0.2">
      <c r="A239" s="33">
        <v>761</v>
      </c>
      <c r="B239" s="33" t="s">
        <v>259</v>
      </c>
      <c r="C239" s="54">
        <v>-309424</v>
      </c>
      <c r="D239" s="54">
        <v>-309424</v>
      </c>
      <c r="E239" s="54">
        <v>-309424</v>
      </c>
      <c r="F239" s="54">
        <v>-255710</v>
      </c>
      <c r="G239" s="54">
        <v>-126099</v>
      </c>
      <c r="H239" s="54">
        <v>-26299</v>
      </c>
    </row>
    <row r="240" spans="1:8" x14ac:dyDescent="0.2">
      <c r="A240" s="33">
        <v>762</v>
      </c>
      <c r="B240" s="33" t="s">
        <v>260</v>
      </c>
      <c r="C240" s="54">
        <v>0</v>
      </c>
      <c r="D240" s="54">
        <v>0</v>
      </c>
      <c r="E240" s="54">
        <v>0</v>
      </c>
      <c r="F240" s="54">
        <v>0</v>
      </c>
      <c r="G240" s="54">
        <v>0</v>
      </c>
      <c r="H240" s="54">
        <v>0</v>
      </c>
    </row>
    <row r="241" spans="1:8" x14ac:dyDescent="0.2">
      <c r="A241" s="33">
        <v>765</v>
      </c>
      <c r="B241" s="33" t="s">
        <v>261</v>
      </c>
      <c r="C241" s="54">
        <v>-3360487</v>
      </c>
      <c r="D241" s="54">
        <v>-3360487</v>
      </c>
      <c r="E241" s="54">
        <v>-3360487</v>
      </c>
      <c r="F241" s="54">
        <v>-2717690</v>
      </c>
      <c r="G241" s="54">
        <v>-1259697</v>
      </c>
      <c r="H241" s="54">
        <v>-257859</v>
      </c>
    </row>
    <row r="242" spans="1:8" x14ac:dyDescent="0.2">
      <c r="A242" s="33">
        <v>766</v>
      </c>
      <c r="B242" s="33" t="s">
        <v>262</v>
      </c>
      <c r="C242" s="54">
        <v>-26075</v>
      </c>
      <c r="D242" s="54">
        <v>-26075</v>
      </c>
      <c r="E242" s="54">
        <v>-26075</v>
      </c>
      <c r="F242" s="54">
        <v>-21735</v>
      </c>
      <c r="G242" s="54">
        <v>-12563</v>
      </c>
      <c r="H242" s="54">
        <v>-2797</v>
      </c>
    </row>
    <row r="243" spans="1:8" x14ac:dyDescent="0.2">
      <c r="A243" s="33">
        <v>767</v>
      </c>
      <c r="B243" s="33" t="s">
        <v>263</v>
      </c>
      <c r="C243" s="54">
        <v>-2597315</v>
      </c>
      <c r="D243" s="54">
        <v>-2597315</v>
      </c>
      <c r="E243" s="54">
        <v>-2597315</v>
      </c>
      <c r="F243" s="54">
        <v>-2068717</v>
      </c>
      <c r="G243" s="54">
        <v>-999161</v>
      </c>
      <c r="H243" s="54">
        <v>-210455</v>
      </c>
    </row>
    <row r="244" spans="1:8" x14ac:dyDescent="0.2">
      <c r="A244" s="33">
        <v>768</v>
      </c>
      <c r="B244" s="33" t="s">
        <v>264</v>
      </c>
      <c r="C244" s="54">
        <v>-713010</v>
      </c>
      <c r="D244" s="54">
        <v>-713010</v>
      </c>
      <c r="E244" s="54">
        <v>-713010</v>
      </c>
      <c r="F244" s="54">
        <v>-592920</v>
      </c>
      <c r="G244" s="54">
        <v>-294299</v>
      </c>
      <c r="H244" s="54">
        <v>-61373</v>
      </c>
    </row>
    <row r="245" spans="1:8" x14ac:dyDescent="0.2">
      <c r="A245" s="33">
        <v>769</v>
      </c>
      <c r="B245" s="33" t="s">
        <v>265</v>
      </c>
      <c r="C245" s="54">
        <v>-1697316</v>
      </c>
      <c r="D245" s="54">
        <v>-1697316</v>
      </c>
      <c r="E245" s="54">
        <v>-1697316</v>
      </c>
      <c r="F245" s="54">
        <v>-1389125</v>
      </c>
      <c r="G245" s="54">
        <v>-657111</v>
      </c>
      <c r="H245" s="54">
        <v>-134985</v>
      </c>
    </row>
    <row r="246" spans="1:8" x14ac:dyDescent="0.2">
      <c r="A246" s="33">
        <v>770</v>
      </c>
      <c r="B246" s="33" t="s">
        <v>266</v>
      </c>
      <c r="C246" s="54">
        <v>-778013</v>
      </c>
      <c r="D246" s="54">
        <v>-778013</v>
      </c>
      <c r="E246" s="54">
        <v>-778013</v>
      </c>
      <c r="F246" s="54">
        <v>-638090</v>
      </c>
      <c r="G246" s="54">
        <v>-316046</v>
      </c>
      <c r="H246" s="54">
        <v>-66318</v>
      </c>
    </row>
    <row r="247" spans="1:8" x14ac:dyDescent="0.2">
      <c r="A247" s="33">
        <v>771</v>
      </c>
      <c r="B247" s="33" t="s">
        <v>267</v>
      </c>
      <c r="C247" s="54">
        <v>-456334</v>
      </c>
      <c r="D247" s="54">
        <v>-456334</v>
      </c>
      <c r="E247" s="54">
        <v>-456334</v>
      </c>
      <c r="F247" s="54">
        <v>-372011</v>
      </c>
      <c r="G247" s="54">
        <v>-167224</v>
      </c>
      <c r="H247" s="54">
        <v>-33528</v>
      </c>
    </row>
    <row r="248" spans="1:8" x14ac:dyDescent="0.2">
      <c r="A248" s="33">
        <v>772</v>
      </c>
      <c r="B248" s="33" t="s">
        <v>268</v>
      </c>
      <c r="C248" s="54">
        <v>-800617</v>
      </c>
      <c r="D248" s="54">
        <v>-800617</v>
      </c>
      <c r="E248" s="54">
        <v>-800617</v>
      </c>
      <c r="F248" s="54">
        <v>-658398</v>
      </c>
      <c r="G248" s="54">
        <v>-348877</v>
      </c>
      <c r="H248" s="54">
        <v>-75359</v>
      </c>
    </row>
    <row r="249" spans="1:8" x14ac:dyDescent="0.2">
      <c r="A249" s="33">
        <v>773</v>
      </c>
      <c r="B249" s="33" t="s">
        <v>269</v>
      </c>
      <c r="C249" s="54">
        <v>-574161</v>
      </c>
      <c r="D249" s="54">
        <v>-574161</v>
      </c>
      <c r="E249" s="54">
        <v>-574161</v>
      </c>
      <c r="F249" s="54">
        <v>-468799</v>
      </c>
      <c r="G249" s="54">
        <v>-237517</v>
      </c>
      <c r="H249" s="54">
        <v>-50475</v>
      </c>
    </row>
    <row r="250" spans="1:8" x14ac:dyDescent="0.2">
      <c r="A250" s="33">
        <v>774</v>
      </c>
      <c r="B250" s="33" t="s">
        <v>270</v>
      </c>
      <c r="C250" s="54">
        <v>-557308</v>
      </c>
      <c r="D250" s="54">
        <v>-557308</v>
      </c>
      <c r="E250" s="54">
        <v>-557308</v>
      </c>
      <c r="F250" s="54">
        <v>-463020</v>
      </c>
      <c r="G250" s="54">
        <v>-229606</v>
      </c>
      <c r="H250" s="54">
        <v>-47887</v>
      </c>
    </row>
    <row r="251" spans="1:8" x14ac:dyDescent="0.2">
      <c r="A251" s="33">
        <v>775</v>
      </c>
      <c r="B251" s="33" t="s">
        <v>271</v>
      </c>
      <c r="C251" s="54">
        <v>-625441</v>
      </c>
      <c r="D251" s="54">
        <v>-625441</v>
      </c>
      <c r="E251" s="54">
        <v>-625441</v>
      </c>
      <c r="F251" s="54">
        <v>-511113</v>
      </c>
      <c r="G251" s="54">
        <v>-266174</v>
      </c>
      <c r="H251" s="54">
        <v>-57236</v>
      </c>
    </row>
    <row r="252" spans="1:8" x14ac:dyDescent="0.2">
      <c r="A252" s="33">
        <v>776</v>
      </c>
      <c r="B252" s="33" t="s">
        <v>272</v>
      </c>
      <c r="C252" s="54">
        <v>-613768</v>
      </c>
      <c r="D252" s="54">
        <v>-613768</v>
      </c>
      <c r="E252" s="54">
        <v>-613768</v>
      </c>
      <c r="F252" s="54">
        <v>-500533</v>
      </c>
      <c r="G252" s="54">
        <v>-240641</v>
      </c>
      <c r="H252" s="54">
        <v>-49930</v>
      </c>
    </row>
    <row r="253" spans="1:8" x14ac:dyDescent="0.2">
      <c r="A253" s="33">
        <v>777</v>
      </c>
      <c r="B253" s="33" t="s">
        <v>273</v>
      </c>
      <c r="C253" s="54">
        <v>-3484318</v>
      </c>
      <c r="D253" s="54">
        <v>-3484318</v>
      </c>
      <c r="E253" s="54">
        <v>-3484318</v>
      </c>
      <c r="F253" s="54">
        <v>-2791655</v>
      </c>
      <c r="G253" s="54">
        <v>-1323752</v>
      </c>
      <c r="H253" s="54">
        <v>-275498</v>
      </c>
    </row>
    <row r="254" spans="1:8" x14ac:dyDescent="0.2">
      <c r="A254" s="33">
        <v>778</v>
      </c>
      <c r="B254" s="33" t="s">
        <v>274</v>
      </c>
      <c r="C254" s="54">
        <v>-548049</v>
      </c>
      <c r="D254" s="54">
        <v>-548049</v>
      </c>
      <c r="E254" s="54">
        <v>-548049</v>
      </c>
      <c r="F254" s="54">
        <v>-455630</v>
      </c>
      <c r="G254" s="54">
        <v>-239057</v>
      </c>
      <c r="H254" s="54">
        <v>-51154</v>
      </c>
    </row>
    <row r="255" spans="1:8" x14ac:dyDescent="0.2">
      <c r="A255" s="33">
        <v>785</v>
      </c>
      <c r="B255" s="33" t="s">
        <v>275</v>
      </c>
      <c r="C255" s="54">
        <v>-656979</v>
      </c>
      <c r="D255" s="54">
        <v>-656979</v>
      </c>
      <c r="E255" s="54">
        <v>-656979</v>
      </c>
      <c r="F255" s="54">
        <v>-550208</v>
      </c>
      <c r="G255" s="54">
        <v>-307197</v>
      </c>
      <c r="H255" s="54">
        <v>-67269</v>
      </c>
    </row>
    <row r="256" spans="1:8" x14ac:dyDescent="0.2">
      <c r="A256" s="33">
        <v>786</v>
      </c>
      <c r="B256" s="33" t="s">
        <v>276</v>
      </c>
      <c r="C256" s="54">
        <v>-7022</v>
      </c>
      <c r="D256" s="54">
        <v>-7022</v>
      </c>
      <c r="E256" s="54">
        <v>-7022</v>
      </c>
      <c r="F256" s="54">
        <v>-3021</v>
      </c>
      <c r="G256" s="54">
        <v>0</v>
      </c>
      <c r="H256" s="54">
        <v>0</v>
      </c>
    </row>
    <row r="257" spans="1:8" x14ac:dyDescent="0.2">
      <c r="A257" s="33">
        <v>794</v>
      </c>
      <c r="B257" s="33" t="s">
        <v>277</v>
      </c>
      <c r="C257" s="54">
        <v>-805581</v>
      </c>
      <c r="D257" s="54">
        <v>-805581</v>
      </c>
      <c r="E257" s="54">
        <v>-805581</v>
      </c>
      <c r="F257" s="54">
        <v>-627752</v>
      </c>
      <c r="G257" s="54">
        <v>-275393</v>
      </c>
      <c r="H257" s="54">
        <v>-56052</v>
      </c>
    </row>
    <row r="258" spans="1:8" x14ac:dyDescent="0.2">
      <c r="A258" s="33">
        <v>820</v>
      </c>
      <c r="B258" s="33" t="s">
        <v>278</v>
      </c>
      <c r="C258" s="54">
        <v>0</v>
      </c>
      <c r="D258" s="54">
        <v>0</v>
      </c>
      <c r="E258" s="54">
        <v>0</v>
      </c>
      <c r="F258" s="54">
        <v>0</v>
      </c>
      <c r="G258" s="54">
        <v>0</v>
      </c>
      <c r="H258" s="54">
        <v>0</v>
      </c>
    </row>
    <row r="259" spans="1:8" x14ac:dyDescent="0.2">
      <c r="A259" s="33">
        <v>834</v>
      </c>
      <c r="B259" s="33" t="s">
        <v>279</v>
      </c>
      <c r="C259" s="54">
        <v>0</v>
      </c>
      <c r="D259" s="54">
        <v>0</v>
      </c>
      <c r="E259" s="54">
        <v>0</v>
      </c>
      <c r="F259" s="54">
        <v>0</v>
      </c>
      <c r="G259" s="54">
        <v>0</v>
      </c>
      <c r="H259" s="54">
        <v>0</v>
      </c>
    </row>
    <row r="260" spans="1:8" x14ac:dyDescent="0.2">
      <c r="A260" s="33">
        <v>837</v>
      </c>
      <c r="B260" s="33" t="s">
        <v>280</v>
      </c>
      <c r="C260" s="54">
        <v>0</v>
      </c>
      <c r="D260" s="54">
        <v>0</v>
      </c>
      <c r="E260" s="54">
        <v>0</v>
      </c>
      <c r="F260" s="54">
        <v>0</v>
      </c>
      <c r="G260" s="54">
        <v>0</v>
      </c>
      <c r="H260" s="54">
        <v>0</v>
      </c>
    </row>
    <row r="261" spans="1:8" x14ac:dyDescent="0.2">
      <c r="A261" s="33">
        <v>838</v>
      </c>
      <c r="B261" s="33" t="s">
        <v>281</v>
      </c>
      <c r="C261" s="54">
        <v>0</v>
      </c>
      <c r="D261" s="54">
        <v>0</v>
      </c>
      <c r="E261" s="54">
        <v>0</v>
      </c>
      <c r="F261" s="54">
        <v>0</v>
      </c>
      <c r="G261" s="54">
        <v>0</v>
      </c>
      <c r="H261" s="54">
        <v>0</v>
      </c>
    </row>
    <row r="262" spans="1:8" x14ac:dyDescent="0.2">
      <c r="A262" s="33">
        <v>839</v>
      </c>
      <c r="B262" s="33" t="s">
        <v>282</v>
      </c>
      <c r="C262" s="54">
        <v>0</v>
      </c>
      <c r="D262" s="54">
        <v>0</v>
      </c>
      <c r="E262" s="54">
        <v>0</v>
      </c>
      <c r="F262" s="54">
        <v>0</v>
      </c>
      <c r="G262" s="54">
        <v>0</v>
      </c>
      <c r="H262" s="54">
        <v>0</v>
      </c>
    </row>
    <row r="263" spans="1:8" x14ac:dyDescent="0.2">
      <c r="A263" s="33">
        <v>840</v>
      </c>
      <c r="B263" s="33" t="s">
        <v>283</v>
      </c>
      <c r="C263" s="54">
        <v>0</v>
      </c>
      <c r="D263" s="54">
        <v>0</v>
      </c>
      <c r="E263" s="54">
        <v>0</v>
      </c>
      <c r="F263" s="54">
        <v>0</v>
      </c>
      <c r="G263" s="54">
        <v>0</v>
      </c>
      <c r="H263" s="54">
        <v>0</v>
      </c>
    </row>
    <row r="264" spans="1:8" x14ac:dyDescent="0.2">
      <c r="A264" s="33">
        <v>841</v>
      </c>
      <c r="B264" s="33" t="s">
        <v>284</v>
      </c>
      <c r="C264" s="54">
        <v>-66873</v>
      </c>
      <c r="D264" s="54">
        <v>-66873</v>
      </c>
      <c r="E264" s="54">
        <v>-66873</v>
      </c>
      <c r="F264" s="54">
        <v>-55981</v>
      </c>
      <c r="G264" s="54">
        <v>-24569</v>
      </c>
      <c r="H264" s="54">
        <v>-4781</v>
      </c>
    </row>
    <row r="265" spans="1:8" x14ac:dyDescent="0.2">
      <c r="A265" s="33">
        <v>842</v>
      </c>
      <c r="B265" s="33" t="s">
        <v>285</v>
      </c>
      <c r="C265" s="54">
        <v>0</v>
      </c>
      <c r="D265" s="54">
        <v>0</v>
      </c>
      <c r="E265" s="54">
        <v>0</v>
      </c>
      <c r="F265" s="54">
        <v>0</v>
      </c>
      <c r="G265" s="54">
        <v>0</v>
      </c>
      <c r="H265" s="54">
        <v>0</v>
      </c>
    </row>
    <row r="266" spans="1:8" x14ac:dyDescent="0.2">
      <c r="A266" s="33">
        <v>844</v>
      </c>
      <c r="B266" s="33" t="s">
        <v>286</v>
      </c>
      <c r="C266" s="54">
        <v>0</v>
      </c>
      <c r="D266" s="54">
        <v>0</v>
      </c>
      <c r="E266" s="54">
        <v>0</v>
      </c>
      <c r="F266" s="54">
        <v>0</v>
      </c>
      <c r="G266" s="54">
        <v>0</v>
      </c>
      <c r="H266" s="54">
        <v>0</v>
      </c>
    </row>
    <row r="267" spans="1:8" x14ac:dyDescent="0.2">
      <c r="A267" s="33">
        <v>845</v>
      </c>
      <c r="B267" s="33" t="s">
        <v>287</v>
      </c>
      <c r="C267" s="54">
        <v>0</v>
      </c>
      <c r="D267" s="54">
        <v>0</v>
      </c>
      <c r="E267" s="54">
        <v>0</v>
      </c>
      <c r="F267" s="54">
        <v>0</v>
      </c>
      <c r="G267" s="54">
        <v>0</v>
      </c>
      <c r="H267" s="54">
        <v>0</v>
      </c>
    </row>
    <row r="268" spans="1:8" x14ac:dyDescent="0.2">
      <c r="A268" s="33">
        <v>847</v>
      </c>
      <c r="B268" s="33" t="s">
        <v>288</v>
      </c>
      <c r="C268" s="54">
        <v>0</v>
      </c>
      <c r="D268" s="54">
        <v>0</v>
      </c>
      <c r="E268" s="54">
        <v>0</v>
      </c>
      <c r="F268" s="54">
        <v>0</v>
      </c>
      <c r="G268" s="54">
        <v>0</v>
      </c>
      <c r="H268" s="54">
        <v>0</v>
      </c>
    </row>
    <row r="269" spans="1:8" x14ac:dyDescent="0.2">
      <c r="A269" s="33">
        <v>848</v>
      </c>
      <c r="B269" s="33" t="s">
        <v>289</v>
      </c>
      <c r="C269" s="54">
        <v>-1049119</v>
      </c>
      <c r="D269" s="54">
        <v>-1049119</v>
      </c>
      <c r="E269" s="54">
        <v>-1049119</v>
      </c>
      <c r="F269" s="54">
        <v>-863737</v>
      </c>
      <c r="G269" s="54">
        <v>-425962</v>
      </c>
      <c r="H269" s="54">
        <v>-89022</v>
      </c>
    </row>
    <row r="270" spans="1:8" x14ac:dyDescent="0.2">
      <c r="A270" s="33">
        <v>850</v>
      </c>
      <c r="B270" s="33" t="s">
        <v>290</v>
      </c>
      <c r="C270" s="54">
        <v>0</v>
      </c>
      <c r="D270" s="54">
        <v>0</v>
      </c>
      <c r="E270" s="54">
        <v>0</v>
      </c>
      <c r="F270" s="54">
        <v>0</v>
      </c>
      <c r="G270" s="54">
        <v>0</v>
      </c>
      <c r="H270" s="54">
        <v>0</v>
      </c>
    </row>
    <row r="271" spans="1:8" x14ac:dyDescent="0.2">
      <c r="A271" s="33">
        <v>851</v>
      </c>
      <c r="B271" s="33" t="s">
        <v>291</v>
      </c>
      <c r="C271" s="54">
        <v>-25361</v>
      </c>
      <c r="D271" s="54">
        <v>-25361</v>
      </c>
      <c r="E271" s="54">
        <v>-25361</v>
      </c>
      <c r="F271" s="54">
        <v>-21716</v>
      </c>
      <c r="G271" s="54">
        <v>-10542</v>
      </c>
      <c r="H271" s="54">
        <v>-2144</v>
      </c>
    </row>
    <row r="272" spans="1:8" x14ac:dyDescent="0.2">
      <c r="A272" s="33">
        <v>852</v>
      </c>
      <c r="B272" s="33" t="s">
        <v>292</v>
      </c>
      <c r="C272" s="54">
        <v>-40291</v>
      </c>
      <c r="D272" s="54">
        <v>-40291</v>
      </c>
      <c r="E272" s="54">
        <v>-40291</v>
      </c>
      <c r="F272" s="54">
        <v>-33177</v>
      </c>
      <c r="G272" s="54">
        <v>-17409</v>
      </c>
      <c r="H272" s="54">
        <v>-3745</v>
      </c>
    </row>
    <row r="273" spans="1:8" x14ac:dyDescent="0.2">
      <c r="A273" s="33">
        <v>853</v>
      </c>
      <c r="B273" s="33" t="s">
        <v>293</v>
      </c>
      <c r="C273" s="54">
        <v>0</v>
      </c>
      <c r="D273" s="54">
        <v>0</v>
      </c>
      <c r="E273" s="54">
        <v>0</v>
      </c>
      <c r="F273" s="54">
        <v>0</v>
      </c>
      <c r="G273" s="54">
        <v>0</v>
      </c>
      <c r="H273" s="54">
        <v>0</v>
      </c>
    </row>
    <row r="274" spans="1:8" x14ac:dyDescent="0.2">
      <c r="A274" s="33">
        <v>859</v>
      </c>
      <c r="B274" s="33" t="s">
        <v>294</v>
      </c>
      <c r="C274" s="54">
        <v>0</v>
      </c>
      <c r="D274" s="54">
        <v>0</v>
      </c>
      <c r="E274" s="54">
        <v>0</v>
      </c>
      <c r="F274" s="54">
        <v>0</v>
      </c>
      <c r="G274" s="54">
        <v>0</v>
      </c>
      <c r="H274" s="54">
        <v>0</v>
      </c>
    </row>
    <row r="275" spans="1:8" x14ac:dyDescent="0.2">
      <c r="A275" s="33">
        <v>861</v>
      </c>
      <c r="B275" s="33" t="s">
        <v>295</v>
      </c>
      <c r="C275" s="54">
        <v>0</v>
      </c>
      <c r="D275" s="54">
        <v>0</v>
      </c>
      <c r="E275" s="54">
        <v>0</v>
      </c>
      <c r="F275" s="54">
        <v>0</v>
      </c>
      <c r="G275" s="54">
        <v>0</v>
      </c>
      <c r="H275" s="54">
        <v>0</v>
      </c>
    </row>
    <row r="276" spans="1:8" x14ac:dyDescent="0.2">
      <c r="A276" s="33">
        <v>862</v>
      </c>
      <c r="B276" s="33" t="s">
        <v>296</v>
      </c>
      <c r="C276" s="54">
        <v>0</v>
      </c>
      <c r="D276" s="54">
        <v>0</v>
      </c>
      <c r="E276" s="54">
        <v>0</v>
      </c>
      <c r="F276" s="54">
        <v>0</v>
      </c>
      <c r="G276" s="54">
        <v>0</v>
      </c>
      <c r="H276" s="54">
        <v>0</v>
      </c>
    </row>
    <row r="277" spans="1:8" x14ac:dyDescent="0.2">
      <c r="A277" s="33">
        <v>863</v>
      </c>
      <c r="B277" s="33" t="s">
        <v>297</v>
      </c>
      <c r="C277" s="54">
        <v>0</v>
      </c>
      <c r="D277" s="54">
        <v>0</v>
      </c>
      <c r="E277" s="54">
        <v>0</v>
      </c>
      <c r="F277" s="54">
        <v>0</v>
      </c>
      <c r="G277" s="54">
        <v>0</v>
      </c>
      <c r="H277" s="54">
        <v>0</v>
      </c>
    </row>
    <row r="278" spans="1:8" x14ac:dyDescent="0.2">
      <c r="A278" s="33">
        <v>864</v>
      </c>
      <c r="B278" s="33" t="s">
        <v>298</v>
      </c>
      <c r="C278" s="54">
        <v>0</v>
      </c>
      <c r="D278" s="54">
        <v>0</v>
      </c>
      <c r="E278" s="54">
        <v>0</v>
      </c>
      <c r="F278" s="54">
        <v>0</v>
      </c>
      <c r="G278" s="54">
        <v>0</v>
      </c>
      <c r="H278" s="54">
        <v>0</v>
      </c>
    </row>
    <row r="279" spans="1:8" x14ac:dyDescent="0.2">
      <c r="A279" s="33">
        <v>865</v>
      </c>
      <c r="B279" s="33" t="s">
        <v>299</v>
      </c>
      <c r="C279" s="54">
        <v>0</v>
      </c>
      <c r="D279" s="54">
        <v>0</v>
      </c>
      <c r="E279" s="54">
        <v>0</v>
      </c>
      <c r="F279" s="54">
        <v>0</v>
      </c>
      <c r="G279" s="54">
        <v>0</v>
      </c>
      <c r="H279" s="54">
        <v>0</v>
      </c>
    </row>
    <row r="280" spans="1:8" x14ac:dyDescent="0.2">
      <c r="A280" s="33">
        <v>866</v>
      </c>
      <c r="B280" s="33" t="s">
        <v>300</v>
      </c>
      <c r="C280" s="54">
        <v>0</v>
      </c>
      <c r="D280" s="54">
        <v>0</v>
      </c>
      <c r="E280" s="54">
        <v>0</v>
      </c>
      <c r="F280" s="54">
        <v>0</v>
      </c>
      <c r="G280" s="54">
        <v>0</v>
      </c>
      <c r="H280" s="54">
        <v>0</v>
      </c>
    </row>
    <row r="281" spans="1:8" x14ac:dyDescent="0.2">
      <c r="A281" s="33">
        <v>867</v>
      </c>
      <c r="B281" s="33" t="s">
        <v>301</v>
      </c>
      <c r="C281" s="54">
        <v>0</v>
      </c>
      <c r="D281" s="54">
        <v>0</v>
      </c>
      <c r="E281" s="54">
        <v>0</v>
      </c>
      <c r="F281" s="54">
        <v>0</v>
      </c>
      <c r="G281" s="54">
        <v>0</v>
      </c>
      <c r="H281" s="54">
        <v>0</v>
      </c>
    </row>
    <row r="282" spans="1:8" x14ac:dyDescent="0.2">
      <c r="A282" s="33">
        <v>868</v>
      </c>
      <c r="B282" s="33" t="s">
        <v>302</v>
      </c>
      <c r="C282" s="54">
        <v>0</v>
      </c>
      <c r="D282" s="54">
        <v>0</v>
      </c>
      <c r="E282" s="54">
        <v>0</v>
      </c>
      <c r="F282" s="54">
        <v>0</v>
      </c>
      <c r="G282" s="54">
        <v>0</v>
      </c>
      <c r="H282" s="54">
        <v>0</v>
      </c>
    </row>
    <row r="283" spans="1:8" x14ac:dyDescent="0.2">
      <c r="A283" s="33">
        <v>869</v>
      </c>
      <c r="B283" s="33" t="s">
        <v>303</v>
      </c>
      <c r="C283" s="54">
        <v>0</v>
      </c>
      <c r="D283" s="54">
        <v>0</v>
      </c>
      <c r="E283" s="54">
        <v>0</v>
      </c>
      <c r="F283" s="54">
        <v>0</v>
      </c>
      <c r="G283" s="54">
        <v>0</v>
      </c>
      <c r="H283" s="54">
        <v>0</v>
      </c>
    </row>
    <row r="284" spans="1:8" x14ac:dyDescent="0.2">
      <c r="A284" s="33">
        <v>879</v>
      </c>
      <c r="B284" s="33" t="s">
        <v>304</v>
      </c>
      <c r="C284" s="54">
        <v>0</v>
      </c>
      <c r="D284" s="54">
        <v>0</v>
      </c>
      <c r="E284" s="54">
        <v>0</v>
      </c>
      <c r="F284" s="54">
        <v>0</v>
      </c>
      <c r="G284" s="54">
        <v>0</v>
      </c>
      <c r="H284" s="54">
        <v>0</v>
      </c>
    </row>
    <row r="285" spans="1:8" x14ac:dyDescent="0.2">
      <c r="A285" s="33">
        <v>911</v>
      </c>
      <c r="B285" s="33" t="s">
        <v>305</v>
      </c>
      <c r="C285" s="54">
        <v>0</v>
      </c>
      <c r="D285" s="54">
        <v>0</v>
      </c>
      <c r="E285" s="54">
        <v>0</v>
      </c>
      <c r="F285" s="54">
        <v>0</v>
      </c>
      <c r="G285" s="54">
        <v>0</v>
      </c>
      <c r="H285" s="54">
        <v>0</v>
      </c>
    </row>
    <row r="286" spans="1:8" x14ac:dyDescent="0.2">
      <c r="A286" s="33">
        <v>912</v>
      </c>
      <c r="B286" s="33" t="s">
        <v>306</v>
      </c>
      <c r="C286" s="54">
        <v>-213020</v>
      </c>
      <c r="D286" s="54">
        <v>-213020</v>
      </c>
      <c r="E286" s="54">
        <v>-213020</v>
      </c>
      <c r="F286" s="54">
        <v>-164730</v>
      </c>
      <c r="G286" s="54">
        <v>-105204</v>
      </c>
      <c r="H286" s="54">
        <v>-24949</v>
      </c>
    </row>
    <row r="287" spans="1:8" x14ac:dyDescent="0.2">
      <c r="A287" s="33">
        <v>913</v>
      </c>
      <c r="B287" s="33" t="s">
        <v>307</v>
      </c>
      <c r="C287" s="54">
        <v>506</v>
      </c>
      <c r="D287" s="54">
        <v>506</v>
      </c>
      <c r="E287" s="54">
        <v>506</v>
      </c>
      <c r="F287" s="54">
        <v>745</v>
      </c>
      <c r="G287" s="54">
        <v>-60</v>
      </c>
      <c r="H287" s="54">
        <v>-70</v>
      </c>
    </row>
    <row r="288" spans="1:8" x14ac:dyDescent="0.2">
      <c r="A288" s="33">
        <v>916</v>
      </c>
      <c r="B288" s="33" t="s">
        <v>308</v>
      </c>
      <c r="C288" s="54">
        <v>0</v>
      </c>
      <c r="D288" s="54">
        <v>0</v>
      </c>
      <c r="E288" s="54">
        <v>0</v>
      </c>
      <c r="F288" s="54">
        <v>0</v>
      </c>
      <c r="G288" s="54">
        <v>0</v>
      </c>
      <c r="H288" s="54">
        <v>0</v>
      </c>
    </row>
    <row r="289" spans="1:8" x14ac:dyDescent="0.2">
      <c r="A289" s="33">
        <v>920</v>
      </c>
      <c r="B289" s="33" t="s">
        <v>309</v>
      </c>
      <c r="C289" s="54">
        <v>0</v>
      </c>
      <c r="D289" s="54">
        <v>0</v>
      </c>
      <c r="E289" s="54">
        <v>0</v>
      </c>
      <c r="F289" s="54">
        <v>0</v>
      </c>
      <c r="G289" s="54">
        <v>0</v>
      </c>
      <c r="H289" s="54">
        <v>0</v>
      </c>
    </row>
    <row r="290" spans="1:8" x14ac:dyDescent="0.2">
      <c r="A290" s="33">
        <v>922</v>
      </c>
      <c r="B290" s="33" t="s">
        <v>310</v>
      </c>
      <c r="C290" s="54">
        <v>-421650</v>
      </c>
      <c r="D290" s="54">
        <v>-421650</v>
      </c>
      <c r="E290" s="54">
        <v>-421650</v>
      </c>
      <c r="F290" s="54">
        <v>-368359</v>
      </c>
      <c r="G290" s="54">
        <v>-204123</v>
      </c>
      <c r="H290" s="54">
        <v>-43758</v>
      </c>
    </row>
    <row r="291" spans="1:8" x14ac:dyDescent="0.2">
      <c r="A291" s="33">
        <v>937</v>
      </c>
      <c r="B291" s="33" t="s">
        <v>311</v>
      </c>
      <c r="C291" s="54">
        <v>-67658</v>
      </c>
      <c r="D291" s="54">
        <v>-67658</v>
      </c>
      <c r="E291" s="54">
        <v>-67658</v>
      </c>
      <c r="F291" s="54">
        <v>-57393</v>
      </c>
      <c r="G291" s="54">
        <v>-31971</v>
      </c>
      <c r="H291" s="54">
        <v>-6954</v>
      </c>
    </row>
    <row r="292" spans="1:8" x14ac:dyDescent="0.2">
      <c r="A292" s="33">
        <v>938</v>
      </c>
      <c r="B292" s="33" t="s">
        <v>312</v>
      </c>
      <c r="C292" s="54">
        <v>-21309</v>
      </c>
      <c r="D292" s="54">
        <v>-21309</v>
      </c>
      <c r="E292" s="54">
        <v>-21309</v>
      </c>
      <c r="F292" s="54">
        <v>-16446</v>
      </c>
      <c r="G292" s="54">
        <v>-7688</v>
      </c>
      <c r="H292" s="54">
        <v>-1621</v>
      </c>
    </row>
    <row r="293" spans="1:8" x14ac:dyDescent="0.2">
      <c r="A293" s="33">
        <v>942</v>
      </c>
      <c r="B293" s="33" t="s">
        <v>313</v>
      </c>
      <c r="C293" s="54">
        <v>-75764</v>
      </c>
      <c r="D293" s="54">
        <v>-75764</v>
      </c>
      <c r="E293" s="54">
        <v>-75764</v>
      </c>
      <c r="F293" s="54">
        <v>-65493</v>
      </c>
      <c r="G293" s="54">
        <v>-36757</v>
      </c>
      <c r="H293" s="54">
        <v>-7960</v>
      </c>
    </row>
    <row r="294" spans="1:8" x14ac:dyDescent="0.2">
      <c r="A294" s="33">
        <v>946</v>
      </c>
      <c r="B294" s="33" t="s">
        <v>314</v>
      </c>
      <c r="C294" s="54">
        <v>0</v>
      </c>
      <c r="D294" s="54">
        <v>0</v>
      </c>
      <c r="E294" s="54">
        <v>0</v>
      </c>
      <c r="F294" s="54">
        <v>0</v>
      </c>
      <c r="G294" s="54">
        <v>0</v>
      </c>
      <c r="H294" s="54">
        <v>0</v>
      </c>
    </row>
    <row r="295" spans="1:8" x14ac:dyDescent="0.2">
      <c r="A295" s="33">
        <v>948</v>
      </c>
      <c r="B295" s="33" t="s">
        <v>315</v>
      </c>
      <c r="C295" s="54">
        <v>-51937</v>
      </c>
      <c r="D295" s="54">
        <v>-51937</v>
      </c>
      <c r="E295" s="54">
        <v>-51937</v>
      </c>
      <c r="F295" s="54">
        <v>-42149</v>
      </c>
      <c r="G295" s="54">
        <v>-19781</v>
      </c>
      <c r="H295" s="54">
        <v>-4066</v>
      </c>
    </row>
    <row r="296" spans="1:8" x14ac:dyDescent="0.2">
      <c r="A296" s="33">
        <v>957</v>
      </c>
      <c r="B296" s="33" t="s">
        <v>316</v>
      </c>
      <c r="C296" s="54">
        <v>-12422</v>
      </c>
      <c r="D296" s="54">
        <v>-12422</v>
      </c>
      <c r="E296" s="54">
        <v>-12422</v>
      </c>
      <c r="F296" s="54">
        <v>-8664</v>
      </c>
      <c r="G296" s="54">
        <v>-4536</v>
      </c>
      <c r="H296" s="54">
        <v>-1057</v>
      </c>
    </row>
    <row r="297" spans="1:8" x14ac:dyDescent="0.2">
      <c r="A297" s="33">
        <v>960</v>
      </c>
      <c r="B297" s="33" t="s">
        <v>317</v>
      </c>
      <c r="C297" s="54">
        <v>-146499</v>
      </c>
      <c r="D297" s="54">
        <v>-146499</v>
      </c>
      <c r="E297" s="54">
        <v>-146499</v>
      </c>
      <c r="F297" s="54">
        <v>-115990</v>
      </c>
      <c r="G297" s="54">
        <v>-57073</v>
      </c>
      <c r="H297" s="54">
        <v>-12162</v>
      </c>
    </row>
    <row r="298" spans="1:8" x14ac:dyDescent="0.2">
      <c r="A298" s="33">
        <v>961</v>
      </c>
      <c r="B298" s="33" t="s">
        <v>318</v>
      </c>
      <c r="C298" s="54">
        <v>-177529</v>
      </c>
      <c r="D298" s="54">
        <v>-177529</v>
      </c>
      <c r="E298" s="54">
        <v>-177529</v>
      </c>
      <c r="F298" s="54">
        <v>-140615</v>
      </c>
      <c r="G298" s="54">
        <v>-66149</v>
      </c>
      <c r="H298" s="54">
        <v>-13799</v>
      </c>
    </row>
    <row r="299" spans="1:8" x14ac:dyDescent="0.2">
      <c r="A299" s="33">
        <v>962</v>
      </c>
      <c r="B299" s="33" t="s">
        <v>319</v>
      </c>
      <c r="C299" s="54">
        <v>0</v>
      </c>
      <c r="D299" s="54">
        <v>0</v>
      </c>
      <c r="E299" s="54">
        <v>0</v>
      </c>
      <c r="F299" s="54">
        <v>0</v>
      </c>
      <c r="G299" s="54">
        <v>0</v>
      </c>
      <c r="H299" s="54">
        <v>0</v>
      </c>
    </row>
    <row r="300" spans="1:8" x14ac:dyDescent="0.2">
      <c r="A300" s="33">
        <v>963</v>
      </c>
      <c r="B300" s="33" t="s">
        <v>320</v>
      </c>
      <c r="C300" s="54">
        <v>0</v>
      </c>
      <c r="D300" s="54">
        <v>0</v>
      </c>
      <c r="E300" s="54">
        <v>0</v>
      </c>
      <c r="F300" s="54">
        <v>0</v>
      </c>
      <c r="G300" s="54">
        <v>0</v>
      </c>
      <c r="H300" s="54">
        <v>0</v>
      </c>
    </row>
    <row r="301" spans="1:8" x14ac:dyDescent="0.2">
      <c r="A301" s="33">
        <v>964</v>
      </c>
      <c r="B301" s="33" t="s">
        <v>321</v>
      </c>
      <c r="C301" s="54">
        <v>0</v>
      </c>
      <c r="D301" s="54">
        <v>0</v>
      </c>
      <c r="E301" s="54">
        <v>0</v>
      </c>
      <c r="F301" s="54">
        <v>0</v>
      </c>
      <c r="G301" s="54">
        <v>0</v>
      </c>
      <c r="H301" s="54">
        <v>0</v>
      </c>
    </row>
    <row r="302" spans="1:8" x14ac:dyDescent="0.2">
      <c r="A302" s="33">
        <v>968</v>
      </c>
      <c r="B302" s="33" t="s">
        <v>322</v>
      </c>
      <c r="C302" s="54">
        <v>0</v>
      </c>
      <c r="D302" s="54">
        <v>0</v>
      </c>
      <c r="E302" s="54">
        <v>0</v>
      </c>
      <c r="F302" s="54">
        <v>0</v>
      </c>
      <c r="G302" s="54">
        <v>0</v>
      </c>
      <c r="H302" s="54">
        <v>0</v>
      </c>
    </row>
    <row r="303" spans="1:8" x14ac:dyDescent="0.2">
      <c r="A303" s="33">
        <v>972</v>
      </c>
      <c r="B303" s="33" t="s">
        <v>323</v>
      </c>
      <c r="C303" s="54">
        <v>0</v>
      </c>
      <c r="D303" s="54">
        <v>0</v>
      </c>
      <c r="E303" s="54">
        <v>0</v>
      </c>
      <c r="F303" s="54">
        <v>0</v>
      </c>
      <c r="G303" s="54">
        <v>0</v>
      </c>
      <c r="H303" s="54">
        <v>0</v>
      </c>
    </row>
    <row r="304" spans="1:8" x14ac:dyDescent="0.2">
      <c r="A304" s="33">
        <v>980</v>
      </c>
      <c r="B304" s="33" t="s">
        <v>324</v>
      </c>
      <c r="C304" s="54">
        <v>0</v>
      </c>
      <c r="D304" s="54">
        <v>0</v>
      </c>
      <c r="E304" s="54">
        <v>0</v>
      </c>
      <c r="F304" s="54">
        <v>0</v>
      </c>
      <c r="G304" s="54">
        <v>0</v>
      </c>
      <c r="H304" s="54">
        <v>0</v>
      </c>
    </row>
    <row r="305" spans="1:8" x14ac:dyDescent="0.2">
      <c r="A305" s="33">
        <v>986</v>
      </c>
      <c r="B305" s="33" t="s">
        <v>325</v>
      </c>
      <c r="C305" s="54">
        <v>0</v>
      </c>
      <c r="D305" s="54">
        <v>0</v>
      </c>
      <c r="E305" s="54">
        <v>0</v>
      </c>
      <c r="F305" s="54">
        <v>0</v>
      </c>
      <c r="G305" s="54">
        <v>0</v>
      </c>
      <c r="H305" s="54">
        <v>0</v>
      </c>
    </row>
    <row r="306" spans="1:8" x14ac:dyDescent="0.2">
      <c r="A306" s="33">
        <v>989</v>
      </c>
      <c r="B306" s="33" t="s">
        <v>326</v>
      </c>
      <c r="C306" s="54">
        <v>0</v>
      </c>
      <c r="D306" s="54">
        <v>0</v>
      </c>
      <c r="E306" s="54">
        <v>0</v>
      </c>
      <c r="F306" s="54">
        <v>0</v>
      </c>
      <c r="G306" s="54">
        <v>0</v>
      </c>
      <c r="H306" s="54">
        <v>0</v>
      </c>
    </row>
    <row r="307" spans="1:8" x14ac:dyDescent="0.2">
      <c r="A307" s="33">
        <v>992</v>
      </c>
      <c r="B307" s="33" t="s">
        <v>327</v>
      </c>
      <c r="C307" s="54">
        <v>0</v>
      </c>
      <c r="D307" s="54">
        <v>0</v>
      </c>
      <c r="E307" s="54">
        <v>0</v>
      </c>
      <c r="F307" s="54">
        <v>0</v>
      </c>
      <c r="G307" s="54">
        <v>0</v>
      </c>
      <c r="H307" s="54">
        <v>0</v>
      </c>
    </row>
    <row r="308" spans="1:8" x14ac:dyDescent="0.2">
      <c r="A308" s="33">
        <v>993</v>
      </c>
      <c r="B308" s="33" t="s">
        <v>328</v>
      </c>
      <c r="C308" s="54">
        <v>0</v>
      </c>
      <c r="D308" s="54">
        <v>0</v>
      </c>
      <c r="E308" s="54">
        <v>0</v>
      </c>
      <c r="F308" s="54">
        <v>0</v>
      </c>
      <c r="G308" s="54">
        <v>0</v>
      </c>
      <c r="H308" s="54">
        <v>0</v>
      </c>
    </row>
    <row r="309" spans="1:8" x14ac:dyDescent="0.2">
      <c r="A309" s="33">
        <v>995</v>
      </c>
      <c r="B309" s="33" t="s">
        <v>329</v>
      </c>
      <c r="C309" s="54">
        <v>0</v>
      </c>
      <c r="D309" s="54">
        <v>0</v>
      </c>
      <c r="E309" s="54">
        <v>0</v>
      </c>
      <c r="F309" s="54">
        <v>0</v>
      </c>
      <c r="G309" s="54">
        <v>0</v>
      </c>
      <c r="H309" s="54">
        <v>0</v>
      </c>
    </row>
    <row r="310" spans="1:8" ht="15" x14ac:dyDescent="0.35">
      <c r="A310" s="33">
        <v>999</v>
      </c>
      <c r="B310" s="33" t="s">
        <v>330</v>
      </c>
      <c r="C310" s="99">
        <v>-1998868</v>
      </c>
      <c r="D310" s="99">
        <v>-1998868</v>
      </c>
      <c r="E310" s="99">
        <v>-1998868</v>
      </c>
      <c r="F310" s="99">
        <v>-1631054</v>
      </c>
      <c r="G310" s="99">
        <v>-809098</v>
      </c>
      <c r="H310" s="99">
        <v>-170345</v>
      </c>
    </row>
    <row r="312" spans="1:8" ht="15" x14ac:dyDescent="0.35">
      <c r="B312" s="92" t="s">
        <v>388</v>
      </c>
      <c r="C312" s="52">
        <v>-189255086</v>
      </c>
      <c r="D312" s="52">
        <v>-189255086</v>
      </c>
      <c r="E312" s="52">
        <v>-189255086</v>
      </c>
      <c r="F312" s="52">
        <v>-154864798</v>
      </c>
      <c r="G312" s="52">
        <v>-76217377</v>
      </c>
      <c r="H312" s="52">
        <v>-15963690</v>
      </c>
    </row>
  </sheetData>
  <sheetProtection algorithmName="SHA-512" hashValue="IguDA3/Rq/inKJCw0LO+ub+2bYyYa57MGo/ZDPJ5/1aq5yfuPmMuACoH+wPe+oMQnFYelr2vDRGscSmIDM4csg==" saltValue="numVECtVHFnnxK9CEUx7/Q==" spinCount="100000" sheet="1" objects="1" scenarios="1"/>
  <mergeCells count="1">
    <mergeCell ref="C2:G2"/>
  </mergeCells>
  <pageMargins left="0.7" right="0.7" top="0.75" bottom="0.75" header="0.3" footer="0.3"/>
  <pageSetup scale="75" orientation="landscape" r:id="rId1"/>
  <headerFooter>
    <oddFooter>&amp;L&amp;Z&amp;F&amp;R&amp;D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315"/>
  <sheetViews>
    <sheetView showGridLines="0" showRowColHeaders="0" zoomScaleNormal="100" workbookViewId="0">
      <pane xSplit="2" ySplit="6" topLeftCell="C7" activePane="bottomRight" state="frozen"/>
      <selection activeCell="G10" sqref="G10"/>
      <selection pane="topRight" activeCell="G10" sqref="G10"/>
      <selection pane="bottomLeft" activeCell="G10" sqref="G10"/>
      <selection pane="bottomRight" activeCell="C6" sqref="C6"/>
    </sheetView>
  </sheetViews>
  <sheetFormatPr defaultColWidth="9.140625" defaultRowHeight="12.75" x14ac:dyDescent="0.2"/>
  <cols>
    <col min="1" max="1" width="10.42578125" style="13" bestFit="1" customWidth="1"/>
    <col min="2" max="2" width="38" style="92" customWidth="1"/>
    <col min="3" max="4" width="12.28515625" style="2" bestFit="1" customWidth="1"/>
    <col min="5" max="6" width="15" style="2" bestFit="1" customWidth="1"/>
    <col min="7" max="8" width="13.42578125" style="2" bestFit="1" customWidth="1"/>
    <col min="9" max="10" width="11.28515625" style="2" bestFit="1" customWidth="1"/>
    <col min="11" max="12" width="15" style="2" bestFit="1" customWidth="1"/>
    <col min="13" max="13" width="14" style="2" bestFit="1" customWidth="1"/>
    <col min="14" max="14" width="12.28515625" style="2" bestFit="1" customWidth="1"/>
    <col min="15" max="16384" width="9.140625" style="2"/>
  </cols>
  <sheetData>
    <row r="1" spans="1:14" ht="15.75" x14ac:dyDescent="0.25">
      <c r="A1" s="91" t="s">
        <v>413</v>
      </c>
      <c r="C1" s="3" t="s">
        <v>1</v>
      </c>
      <c r="D1" s="3" t="s">
        <v>2</v>
      </c>
      <c r="E1" s="3" t="s">
        <v>3</v>
      </c>
      <c r="F1" s="3" t="s">
        <v>4</v>
      </c>
      <c r="G1" s="3" t="s">
        <v>5</v>
      </c>
      <c r="H1" s="3" t="s">
        <v>6</v>
      </c>
      <c r="I1" s="3" t="s">
        <v>7</v>
      </c>
      <c r="J1" s="3" t="s">
        <v>8</v>
      </c>
      <c r="K1" s="3" t="s">
        <v>9</v>
      </c>
      <c r="L1" s="3" t="s">
        <v>10</v>
      </c>
      <c r="M1" s="3" t="s">
        <v>11</v>
      </c>
      <c r="N1" s="3" t="s">
        <v>12</v>
      </c>
    </row>
    <row r="2" spans="1:14" ht="15.75" x14ac:dyDescent="0.25">
      <c r="A2" s="91"/>
      <c r="C2" s="100"/>
      <c r="D2" s="100"/>
      <c r="H2" s="100"/>
      <c r="I2" s="100"/>
      <c r="J2" s="100"/>
      <c r="K2" s="100"/>
      <c r="L2" s="3"/>
    </row>
    <row r="3" spans="1:14" ht="15.75" x14ac:dyDescent="0.25">
      <c r="A3" s="91"/>
      <c r="C3" s="163"/>
      <c r="D3" s="163"/>
      <c r="F3" s="100"/>
      <c r="I3" s="100"/>
      <c r="J3" s="100"/>
      <c r="K3" s="100"/>
      <c r="L3" s="3"/>
    </row>
    <row r="4" spans="1:14" ht="15.75" x14ac:dyDescent="0.25">
      <c r="A4" s="91"/>
      <c r="C4" s="163" t="s">
        <v>414</v>
      </c>
      <c r="D4" s="163"/>
      <c r="E4" s="163"/>
      <c r="F4" s="163"/>
      <c r="G4" s="163" t="s">
        <v>415</v>
      </c>
      <c r="H4" s="163"/>
      <c r="I4" s="163"/>
      <c r="J4" s="163"/>
      <c r="K4" s="163" t="s">
        <v>416</v>
      </c>
      <c r="L4" s="163"/>
      <c r="M4" s="163"/>
      <c r="N4" s="163"/>
    </row>
    <row r="5" spans="1:14" ht="15" x14ac:dyDescent="0.25">
      <c r="B5" s="93"/>
      <c r="C5" s="163" t="s">
        <v>417</v>
      </c>
      <c r="D5" s="163"/>
      <c r="E5" s="100" t="s">
        <v>418</v>
      </c>
      <c r="F5" s="100" t="s">
        <v>419</v>
      </c>
      <c r="G5" s="163" t="s">
        <v>417</v>
      </c>
      <c r="H5" s="163"/>
      <c r="I5" s="100" t="s">
        <v>418</v>
      </c>
      <c r="J5" s="100" t="s">
        <v>419</v>
      </c>
      <c r="K5" s="163" t="s">
        <v>417</v>
      </c>
      <c r="L5" s="163"/>
      <c r="M5" s="100" t="s">
        <v>418</v>
      </c>
      <c r="N5" s="100" t="s">
        <v>419</v>
      </c>
    </row>
    <row r="6" spans="1:14" ht="15" x14ac:dyDescent="0.25">
      <c r="A6" s="56" t="s">
        <v>18</v>
      </c>
      <c r="B6" s="31" t="s">
        <v>13</v>
      </c>
      <c r="C6" s="101">
        <v>43281</v>
      </c>
      <c r="D6" s="101">
        <v>43646</v>
      </c>
      <c r="E6" s="102" t="s">
        <v>420</v>
      </c>
      <c r="F6" s="102" t="s">
        <v>420</v>
      </c>
      <c r="G6" s="101">
        <v>43281</v>
      </c>
      <c r="H6" s="101">
        <v>43646</v>
      </c>
      <c r="I6" s="102" t="s">
        <v>420</v>
      </c>
      <c r="J6" s="102" t="s">
        <v>420</v>
      </c>
      <c r="K6" s="101">
        <v>43281</v>
      </c>
      <c r="L6" s="101">
        <v>43646</v>
      </c>
      <c r="M6" s="102" t="s">
        <v>420</v>
      </c>
      <c r="N6" s="102" t="s">
        <v>420</v>
      </c>
    </row>
    <row r="7" spans="1:14" ht="15" x14ac:dyDescent="0.25">
      <c r="A7" s="33">
        <v>5</v>
      </c>
      <c r="B7" s="33" t="s">
        <v>25</v>
      </c>
      <c r="C7" s="14">
        <v>0</v>
      </c>
      <c r="D7" s="14">
        <v>0</v>
      </c>
      <c r="E7" s="103">
        <v>0</v>
      </c>
      <c r="F7" s="97">
        <v>0</v>
      </c>
      <c r="G7" s="97">
        <v>0</v>
      </c>
      <c r="H7" s="97">
        <v>0</v>
      </c>
      <c r="I7" s="103">
        <v>0</v>
      </c>
      <c r="J7" s="97">
        <v>0</v>
      </c>
      <c r="K7" s="97">
        <v>0</v>
      </c>
      <c r="L7" s="97">
        <v>0</v>
      </c>
      <c r="M7" s="103">
        <v>0</v>
      </c>
      <c r="N7" s="97">
        <v>0</v>
      </c>
    </row>
    <row r="8" spans="1:14" ht="25.5" x14ac:dyDescent="0.2">
      <c r="A8" s="33">
        <v>6</v>
      </c>
      <c r="B8" s="33" t="s">
        <v>26</v>
      </c>
      <c r="C8" s="16">
        <v>0</v>
      </c>
      <c r="D8" s="16">
        <v>0</v>
      </c>
      <c r="E8" s="54">
        <v>0</v>
      </c>
      <c r="F8" s="54">
        <v>0</v>
      </c>
      <c r="G8" s="54">
        <v>0</v>
      </c>
      <c r="H8" s="54">
        <v>0</v>
      </c>
      <c r="I8" s="54">
        <v>0</v>
      </c>
      <c r="J8" s="54">
        <v>0</v>
      </c>
      <c r="K8" s="54">
        <v>0</v>
      </c>
      <c r="L8" s="54">
        <v>0</v>
      </c>
      <c r="M8" s="54">
        <v>0</v>
      </c>
      <c r="N8" s="54">
        <v>0</v>
      </c>
    </row>
    <row r="9" spans="1:14" x14ac:dyDescent="0.2">
      <c r="A9" s="33">
        <v>7</v>
      </c>
      <c r="B9" s="33" t="s">
        <v>27</v>
      </c>
      <c r="C9" s="16">
        <v>0</v>
      </c>
      <c r="D9" s="16">
        <v>0</v>
      </c>
      <c r="E9" s="54">
        <v>0</v>
      </c>
      <c r="F9" s="54">
        <v>0</v>
      </c>
      <c r="G9" s="54">
        <v>0</v>
      </c>
      <c r="H9" s="54">
        <v>0</v>
      </c>
      <c r="I9" s="54">
        <v>0</v>
      </c>
      <c r="J9" s="54">
        <v>0</v>
      </c>
      <c r="K9" s="54">
        <v>0</v>
      </c>
      <c r="L9" s="54">
        <v>0</v>
      </c>
      <c r="M9" s="54">
        <v>0</v>
      </c>
      <c r="N9" s="54">
        <v>0</v>
      </c>
    </row>
    <row r="10" spans="1:14" x14ac:dyDescent="0.2">
      <c r="A10" s="33">
        <v>47</v>
      </c>
      <c r="B10" s="33" t="s">
        <v>28</v>
      </c>
      <c r="C10" s="16">
        <v>0</v>
      </c>
      <c r="D10" s="16">
        <v>0</v>
      </c>
      <c r="E10" s="54">
        <v>0</v>
      </c>
      <c r="F10" s="54">
        <v>0</v>
      </c>
      <c r="G10" s="54">
        <v>0</v>
      </c>
      <c r="H10" s="54">
        <v>0</v>
      </c>
      <c r="I10" s="54">
        <v>0</v>
      </c>
      <c r="J10" s="54">
        <v>0</v>
      </c>
      <c r="K10" s="54">
        <v>0</v>
      </c>
      <c r="L10" s="54">
        <v>0</v>
      </c>
      <c r="M10" s="54">
        <v>0</v>
      </c>
      <c r="N10" s="54">
        <v>0</v>
      </c>
    </row>
    <row r="11" spans="1:14" x14ac:dyDescent="0.2">
      <c r="A11" s="33">
        <v>48</v>
      </c>
      <c r="B11" s="33" t="s">
        <v>29</v>
      </c>
      <c r="C11" s="16">
        <v>0</v>
      </c>
      <c r="D11" s="16">
        <v>0</v>
      </c>
      <c r="E11" s="54">
        <v>0</v>
      </c>
      <c r="F11" s="54">
        <v>0</v>
      </c>
      <c r="G11" s="54">
        <v>0</v>
      </c>
      <c r="H11" s="54">
        <v>0</v>
      </c>
      <c r="I11" s="54">
        <v>0</v>
      </c>
      <c r="J11" s="54">
        <v>0</v>
      </c>
      <c r="K11" s="54">
        <v>0</v>
      </c>
      <c r="L11" s="54">
        <v>0</v>
      </c>
      <c r="M11" s="54">
        <v>0</v>
      </c>
      <c r="N11" s="54">
        <v>0</v>
      </c>
    </row>
    <row r="12" spans="1:14" x14ac:dyDescent="0.2">
      <c r="A12" s="33">
        <v>90</v>
      </c>
      <c r="B12" s="33" t="s">
        <v>30</v>
      </c>
      <c r="C12" s="16">
        <v>1510</v>
      </c>
      <c r="D12" s="16">
        <v>1464</v>
      </c>
      <c r="E12" s="54">
        <v>0</v>
      </c>
      <c r="F12" s="54">
        <v>46</v>
      </c>
      <c r="G12" s="54">
        <v>27416</v>
      </c>
      <c r="H12" s="54">
        <v>26587</v>
      </c>
      <c r="I12" s="54">
        <v>829</v>
      </c>
      <c r="J12" s="54">
        <v>0</v>
      </c>
      <c r="K12" s="54">
        <v>43062</v>
      </c>
      <c r="L12" s="54">
        <v>41762</v>
      </c>
      <c r="M12" s="54">
        <v>1300</v>
      </c>
      <c r="N12" s="54">
        <v>0</v>
      </c>
    </row>
    <row r="13" spans="1:14" ht="25.5" x14ac:dyDescent="0.2">
      <c r="A13" s="33">
        <v>91</v>
      </c>
      <c r="B13" s="33" t="s">
        <v>31</v>
      </c>
      <c r="C13" s="16">
        <v>1691</v>
      </c>
      <c r="D13" s="16">
        <v>1526</v>
      </c>
      <c r="E13" s="54">
        <v>0</v>
      </c>
      <c r="F13" s="54">
        <v>165</v>
      </c>
      <c r="G13" s="54">
        <v>30705</v>
      </c>
      <c r="H13" s="54">
        <v>27713</v>
      </c>
      <c r="I13" s="54">
        <v>2992</v>
      </c>
      <c r="J13" s="54">
        <v>0</v>
      </c>
      <c r="K13" s="54">
        <v>48230</v>
      </c>
      <c r="L13" s="54">
        <v>43530</v>
      </c>
      <c r="M13" s="54">
        <v>4700</v>
      </c>
      <c r="N13" s="54">
        <v>0</v>
      </c>
    </row>
    <row r="14" spans="1:14" x14ac:dyDescent="0.2">
      <c r="A14" s="33">
        <v>100</v>
      </c>
      <c r="B14" s="33" t="s">
        <v>32</v>
      </c>
      <c r="C14" s="16">
        <v>41940</v>
      </c>
      <c r="D14" s="16">
        <v>41376</v>
      </c>
      <c r="E14" s="54">
        <v>0</v>
      </c>
      <c r="F14" s="54">
        <v>564</v>
      </c>
      <c r="G14" s="54">
        <v>761564</v>
      </c>
      <c r="H14" s="54">
        <v>751317</v>
      </c>
      <c r="I14" s="54">
        <v>10247</v>
      </c>
      <c r="J14" s="54">
        <v>0</v>
      </c>
      <c r="K14" s="54">
        <v>1196224</v>
      </c>
      <c r="L14" s="54">
        <v>1180126</v>
      </c>
      <c r="M14" s="54">
        <v>16098</v>
      </c>
      <c r="N14" s="54">
        <v>0</v>
      </c>
    </row>
    <row r="15" spans="1:14" x14ac:dyDescent="0.2">
      <c r="A15" s="33">
        <v>101</v>
      </c>
      <c r="B15" s="33" t="s">
        <v>33</v>
      </c>
      <c r="C15" s="16">
        <v>87097</v>
      </c>
      <c r="D15" s="16">
        <v>87832</v>
      </c>
      <c r="E15" s="54">
        <v>735</v>
      </c>
      <c r="F15" s="54">
        <v>0</v>
      </c>
      <c r="G15" s="54">
        <v>1581543</v>
      </c>
      <c r="H15" s="54">
        <v>1594881</v>
      </c>
      <c r="I15" s="54">
        <v>0</v>
      </c>
      <c r="J15" s="54">
        <v>13338</v>
      </c>
      <c r="K15" s="54">
        <v>2484199</v>
      </c>
      <c r="L15" s="54">
        <v>2505148</v>
      </c>
      <c r="M15" s="54">
        <v>0</v>
      </c>
      <c r="N15" s="54">
        <v>20949</v>
      </c>
    </row>
    <row r="16" spans="1:14" x14ac:dyDescent="0.2">
      <c r="A16" s="33">
        <v>102</v>
      </c>
      <c r="B16" s="33" t="s">
        <v>34</v>
      </c>
      <c r="C16" s="16">
        <v>0</v>
      </c>
      <c r="D16" s="16">
        <v>0</v>
      </c>
      <c r="E16" s="54">
        <v>0</v>
      </c>
      <c r="F16" s="54">
        <v>0</v>
      </c>
      <c r="G16" s="54">
        <v>0</v>
      </c>
      <c r="H16" s="54">
        <v>0</v>
      </c>
      <c r="I16" s="54">
        <v>0</v>
      </c>
      <c r="J16" s="54">
        <v>0</v>
      </c>
      <c r="K16" s="54">
        <v>0</v>
      </c>
      <c r="L16" s="54">
        <v>0</v>
      </c>
      <c r="M16" s="54">
        <v>0</v>
      </c>
      <c r="N16" s="54">
        <v>0</v>
      </c>
    </row>
    <row r="17" spans="1:14" x14ac:dyDescent="0.2">
      <c r="A17" s="33">
        <v>103</v>
      </c>
      <c r="B17" s="33" t="s">
        <v>35</v>
      </c>
      <c r="C17" s="16">
        <v>136745</v>
      </c>
      <c r="D17" s="16">
        <v>132022</v>
      </c>
      <c r="E17" s="54">
        <v>0</v>
      </c>
      <c r="F17" s="54">
        <v>4723</v>
      </c>
      <c r="G17" s="54">
        <v>2483073</v>
      </c>
      <c r="H17" s="54">
        <v>2397304</v>
      </c>
      <c r="I17" s="54">
        <v>85769</v>
      </c>
      <c r="J17" s="54">
        <v>0</v>
      </c>
      <c r="K17" s="54">
        <v>3900272</v>
      </c>
      <c r="L17" s="54">
        <v>3765548</v>
      </c>
      <c r="M17" s="54">
        <v>134724</v>
      </c>
      <c r="N17" s="54">
        <v>0</v>
      </c>
    </row>
    <row r="18" spans="1:14" x14ac:dyDescent="0.2">
      <c r="A18" s="33">
        <v>107</v>
      </c>
      <c r="B18" s="33" t="s">
        <v>36</v>
      </c>
      <c r="C18" s="16">
        <v>27942</v>
      </c>
      <c r="D18" s="16">
        <v>28469</v>
      </c>
      <c r="E18" s="54">
        <v>527</v>
      </c>
      <c r="F18" s="54">
        <v>0</v>
      </c>
      <c r="G18" s="54">
        <v>507374</v>
      </c>
      <c r="H18" s="54">
        <v>516955</v>
      </c>
      <c r="I18" s="54">
        <v>0</v>
      </c>
      <c r="J18" s="54">
        <v>9581</v>
      </c>
      <c r="K18" s="54">
        <v>796954</v>
      </c>
      <c r="L18" s="54">
        <v>812003</v>
      </c>
      <c r="M18" s="54">
        <v>0</v>
      </c>
      <c r="N18" s="54">
        <v>15049</v>
      </c>
    </row>
    <row r="19" spans="1:14" x14ac:dyDescent="0.2">
      <c r="A19" s="33">
        <v>109</v>
      </c>
      <c r="B19" s="33" t="s">
        <v>37</v>
      </c>
      <c r="C19" s="16">
        <v>9456</v>
      </c>
      <c r="D19" s="16">
        <v>9069</v>
      </c>
      <c r="E19" s="54">
        <v>0</v>
      </c>
      <c r="F19" s="54">
        <v>387</v>
      </c>
      <c r="G19" s="54">
        <v>171705</v>
      </c>
      <c r="H19" s="54">
        <v>164684</v>
      </c>
      <c r="I19" s="54">
        <v>7021</v>
      </c>
      <c r="J19" s="54">
        <v>0</v>
      </c>
      <c r="K19" s="54">
        <v>269704</v>
      </c>
      <c r="L19" s="54">
        <v>258676</v>
      </c>
      <c r="M19" s="54">
        <v>11028</v>
      </c>
      <c r="N19" s="54">
        <v>0</v>
      </c>
    </row>
    <row r="20" spans="1:14" x14ac:dyDescent="0.2">
      <c r="A20" s="33">
        <v>110</v>
      </c>
      <c r="B20" s="33" t="s">
        <v>38</v>
      </c>
      <c r="C20" s="16">
        <v>11162</v>
      </c>
      <c r="D20" s="16">
        <v>10382</v>
      </c>
      <c r="E20" s="54">
        <v>0</v>
      </c>
      <c r="F20" s="54">
        <v>780</v>
      </c>
      <c r="G20" s="54">
        <v>202683</v>
      </c>
      <c r="H20" s="54">
        <v>188518</v>
      </c>
      <c r="I20" s="54">
        <v>14165</v>
      </c>
      <c r="J20" s="54">
        <v>0</v>
      </c>
      <c r="K20" s="54">
        <v>318364</v>
      </c>
      <c r="L20" s="54">
        <v>296113</v>
      </c>
      <c r="M20" s="54">
        <v>22251</v>
      </c>
      <c r="N20" s="54">
        <v>0</v>
      </c>
    </row>
    <row r="21" spans="1:14" x14ac:dyDescent="0.2">
      <c r="A21" s="33">
        <v>111</v>
      </c>
      <c r="B21" s="33" t="s">
        <v>39</v>
      </c>
      <c r="C21" s="16">
        <v>111141</v>
      </c>
      <c r="D21" s="16">
        <v>111753</v>
      </c>
      <c r="E21" s="54">
        <v>612</v>
      </c>
      <c r="F21" s="54">
        <v>0</v>
      </c>
      <c r="G21" s="54">
        <v>2018146</v>
      </c>
      <c r="H21" s="54">
        <v>2029258</v>
      </c>
      <c r="I21" s="54">
        <v>0</v>
      </c>
      <c r="J21" s="54">
        <v>11112</v>
      </c>
      <c r="K21" s="54">
        <v>3169989</v>
      </c>
      <c r="L21" s="54">
        <v>3187443</v>
      </c>
      <c r="M21" s="54">
        <v>0</v>
      </c>
      <c r="N21" s="54">
        <v>17454</v>
      </c>
    </row>
    <row r="22" spans="1:14" x14ac:dyDescent="0.2">
      <c r="A22" s="33">
        <v>112</v>
      </c>
      <c r="B22" s="33" t="s">
        <v>40</v>
      </c>
      <c r="C22" s="16">
        <v>1355</v>
      </c>
      <c r="D22" s="16">
        <v>1078</v>
      </c>
      <c r="E22" s="54">
        <v>0</v>
      </c>
      <c r="F22" s="54">
        <v>277</v>
      </c>
      <c r="G22" s="54">
        <v>24611</v>
      </c>
      <c r="H22" s="54">
        <v>19576</v>
      </c>
      <c r="I22" s="54">
        <v>5035</v>
      </c>
      <c r="J22" s="54">
        <v>0</v>
      </c>
      <c r="K22" s="54">
        <v>38658</v>
      </c>
      <c r="L22" s="54">
        <v>30748</v>
      </c>
      <c r="M22" s="54">
        <v>7910</v>
      </c>
      <c r="N22" s="54">
        <v>0</v>
      </c>
    </row>
    <row r="23" spans="1:14" x14ac:dyDescent="0.2">
      <c r="A23" s="33">
        <v>113</v>
      </c>
      <c r="B23" s="33" t="s">
        <v>41</v>
      </c>
      <c r="C23" s="16">
        <v>72531</v>
      </c>
      <c r="D23" s="16">
        <v>72525</v>
      </c>
      <c r="E23" s="54">
        <v>0</v>
      </c>
      <c r="F23" s="54">
        <v>6</v>
      </c>
      <c r="G23" s="54">
        <v>1317042</v>
      </c>
      <c r="H23" s="54">
        <v>1316938</v>
      </c>
      <c r="I23" s="54">
        <v>104</v>
      </c>
      <c r="J23" s="54">
        <v>0</v>
      </c>
      <c r="K23" s="54">
        <v>2068736</v>
      </c>
      <c r="L23" s="54">
        <v>2068572</v>
      </c>
      <c r="M23" s="54">
        <v>164</v>
      </c>
      <c r="N23" s="54">
        <v>0</v>
      </c>
    </row>
    <row r="24" spans="1:14" x14ac:dyDescent="0.2">
      <c r="A24" s="33">
        <v>114</v>
      </c>
      <c r="B24" s="33" t="s">
        <v>42</v>
      </c>
      <c r="C24" s="16">
        <v>356228</v>
      </c>
      <c r="D24" s="16">
        <v>354301</v>
      </c>
      <c r="E24" s="54">
        <v>0</v>
      </c>
      <c r="F24" s="54">
        <v>1927</v>
      </c>
      <c r="G24" s="54">
        <v>6468512</v>
      </c>
      <c r="H24" s="54">
        <v>6433528</v>
      </c>
      <c r="I24" s="54">
        <v>34984</v>
      </c>
      <c r="J24" s="54">
        <v>0</v>
      </c>
      <c r="K24" s="54">
        <v>10160371</v>
      </c>
      <c r="L24" s="54">
        <v>10105420</v>
      </c>
      <c r="M24" s="54">
        <v>54951</v>
      </c>
      <c r="N24" s="54">
        <v>0</v>
      </c>
    </row>
    <row r="25" spans="1:14" x14ac:dyDescent="0.2">
      <c r="A25" s="33">
        <v>115</v>
      </c>
      <c r="B25" s="33" t="s">
        <v>43</v>
      </c>
      <c r="C25" s="16">
        <v>241754</v>
      </c>
      <c r="D25" s="16">
        <v>247059</v>
      </c>
      <c r="E25" s="54">
        <v>5305</v>
      </c>
      <c r="F25" s="54">
        <v>0</v>
      </c>
      <c r="G25" s="54">
        <v>4389853</v>
      </c>
      <c r="H25" s="54">
        <v>4486190</v>
      </c>
      <c r="I25" s="54">
        <v>0</v>
      </c>
      <c r="J25" s="54">
        <v>96337</v>
      </c>
      <c r="K25" s="54">
        <v>6895333</v>
      </c>
      <c r="L25" s="54">
        <v>7046652</v>
      </c>
      <c r="M25" s="54">
        <v>0</v>
      </c>
      <c r="N25" s="54">
        <v>151319</v>
      </c>
    </row>
    <row r="26" spans="1:14" x14ac:dyDescent="0.2">
      <c r="A26" s="33">
        <v>116</v>
      </c>
      <c r="B26" s="33" t="s">
        <v>44</v>
      </c>
      <c r="C26" s="16">
        <v>70581</v>
      </c>
      <c r="D26" s="16">
        <v>66248</v>
      </c>
      <c r="E26" s="54">
        <v>0</v>
      </c>
      <c r="F26" s="54">
        <v>4333</v>
      </c>
      <c r="G26" s="54">
        <v>1281642</v>
      </c>
      <c r="H26" s="54">
        <v>1202949</v>
      </c>
      <c r="I26" s="54">
        <v>78693</v>
      </c>
      <c r="J26" s="54">
        <v>0</v>
      </c>
      <c r="K26" s="54">
        <v>2013130</v>
      </c>
      <c r="L26" s="54">
        <v>1889525</v>
      </c>
      <c r="M26" s="54">
        <v>123605</v>
      </c>
      <c r="N26" s="54">
        <v>0</v>
      </c>
    </row>
    <row r="27" spans="1:14" x14ac:dyDescent="0.2">
      <c r="A27" s="33">
        <v>117</v>
      </c>
      <c r="B27" s="33" t="s">
        <v>45</v>
      </c>
      <c r="C27" s="16">
        <v>35846</v>
      </c>
      <c r="D27" s="16">
        <v>35162</v>
      </c>
      <c r="E27" s="54">
        <v>0</v>
      </c>
      <c r="F27" s="54">
        <v>684</v>
      </c>
      <c r="G27" s="54">
        <v>650901</v>
      </c>
      <c r="H27" s="54">
        <v>638476</v>
      </c>
      <c r="I27" s="54">
        <v>12425</v>
      </c>
      <c r="J27" s="54">
        <v>0</v>
      </c>
      <c r="K27" s="54">
        <v>1022397</v>
      </c>
      <c r="L27" s="54">
        <v>1002881</v>
      </c>
      <c r="M27" s="54">
        <v>19516</v>
      </c>
      <c r="N27" s="54">
        <v>0</v>
      </c>
    </row>
    <row r="28" spans="1:14" x14ac:dyDescent="0.2">
      <c r="A28" s="33">
        <v>119</v>
      </c>
      <c r="B28" s="33" t="s">
        <v>46</v>
      </c>
      <c r="C28" s="16">
        <v>956</v>
      </c>
      <c r="D28" s="16">
        <v>1376</v>
      </c>
      <c r="E28" s="54">
        <v>420</v>
      </c>
      <c r="F28" s="54">
        <v>0</v>
      </c>
      <c r="G28" s="54">
        <v>17365</v>
      </c>
      <c r="H28" s="54">
        <v>24991</v>
      </c>
      <c r="I28" s="54">
        <v>0</v>
      </c>
      <c r="J28" s="54">
        <v>7626</v>
      </c>
      <c r="K28" s="54">
        <v>27277</v>
      </c>
      <c r="L28" s="54">
        <v>39255</v>
      </c>
      <c r="M28" s="54">
        <v>0</v>
      </c>
      <c r="N28" s="54">
        <v>11978</v>
      </c>
    </row>
    <row r="29" spans="1:14" x14ac:dyDescent="0.2">
      <c r="A29" s="33">
        <v>121</v>
      </c>
      <c r="B29" s="33" t="s">
        <v>47</v>
      </c>
      <c r="C29" s="16">
        <v>12720</v>
      </c>
      <c r="D29" s="16">
        <v>14095</v>
      </c>
      <c r="E29" s="54">
        <v>1375</v>
      </c>
      <c r="F29" s="54">
        <v>0</v>
      </c>
      <c r="G29" s="54">
        <v>230972</v>
      </c>
      <c r="H29" s="54">
        <v>255951</v>
      </c>
      <c r="I29" s="54">
        <v>0</v>
      </c>
      <c r="J29" s="54">
        <v>24979</v>
      </c>
      <c r="K29" s="54">
        <v>362796</v>
      </c>
      <c r="L29" s="54">
        <v>402033</v>
      </c>
      <c r="M29" s="54">
        <v>0</v>
      </c>
      <c r="N29" s="54">
        <v>39237</v>
      </c>
    </row>
    <row r="30" spans="1:14" x14ac:dyDescent="0.2">
      <c r="A30" s="33">
        <v>122</v>
      </c>
      <c r="B30" s="33" t="s">
        <v>48</v>
      </c>
      <c r="C30" s="16">
        <v>16252</v>
      </c>
      <c r="D30" s="16">
        <v>15781</v>
      </c>
      <c r="E30" s="54">
        <v>0</v>
      </c>
      <c r="F30" s="54">
        <v>471</v>
      </c>
      <c r="G30" s="54">
        <v>295106</v>
      </c>
      <c r="H30" s="54">
        <v>286558</v>
      </c>
      <c r="I30" s="54">
        <v>8548</v>
      </c>
      <c r="J30" s="54">
        <v>0</v>
      </c>
      <c r="K30" s="54">
        <v>463536</v>
      </c>
      <c r="L30" s="54">
        <v>450109</v>
      </c>
      <c r="M30" s="54">
        <v>13427</v>
      </c>
      <c r="N30" s="54">
        <v>0</v>
      </c>
    </row>
    <row r="31" spans="1:14" x14ac:dyDescent="0.2">
      <c r="A31" s="33">
        <v>123</v>
      </c>
      <c r="B31" s="33" t="s">
        <v>49</v>
      </c>
      <c r="C31" s="16">
        <v>90637</v>
      </c>
      <c r="D31" s="16">
        <v>87602</v>
      </c>
      <c r="E31" s="54">
        <v>0</v>
      </c>
      <c r="F31" s="54">
        <v>3035</v>
      </c>
      <c r="G31" s="54">
        <v>1645817</v>
      </c>
      <c r="H31" s="54">
        <v>1590708</v>
      </c>
      <c r="I31" s="54">
        <v>55109</v>
      </c>
      <c r="J31" s="54">
        <v>0</v>
      </c>
      <c r="K31" s="54">
        <v>2585154</v>
      </c>
      <c r="L31" s="54">
        <v>2498594</v>
      </c>
      <c r="M31" s="54">
        <v>86560</v>
      </c>
      <c r="N31" s="54">
        <v>0</v>
      </c>
    </row>
    <row r="32" spans="1:14" x14ac:dyDescent="0.2">
      <c r="A32" s="33">
        <v>124</v>
      </c>
      <c r="B32" s="33" t="s">
        <v>50</v>
      </c>
      <c r="C32" s="16">
        <v>0</v>
      </c>
      <c r="D32" s="16">
        <v>0</v>
      </c>
      <c r="E32" s="54">
        <v>0</v>
      </c>
      <c r="F32" s="54">
        <v>0</v>
      </c>
      <c r="G32" s="54">
        <v>0</v>
      </c>
      <c r="H32" s="54">
        <v>0</v>
      </c>
      <c r="I32" s="54">
        <v>0</v>
      </c>
      <c r="J32" s="54">
        <v>0</v>
      </c>
      <c r="K32" s="54">
        <v>0</v>
      </c>
      <c r="L32" s="54">
        <v>0</v>
      </c>
      <c r="M32" s="54">
        <v>0</v>
      </c>
      <c r="N32" s="54">
        <v>0</v>
      </c>
    </row>
    <row r="33" spans="1:14" x14ac:dyDescent="0.2">
      <c r="A33" s="33">
        <v>125</v>
      </c>
      <c r="B33" s="33" t="s">
        <v>51</v>
      </c>
      <c r="C33" s="16">
        <v>25209</v>
      </c>
      <c r="D33" s="16">
        <v>24219</v>
      </c>
      <c r="E33" s="54">
        <v>0</v>
      </c>
      <c r="F33" s="54">
        <v>990</v>
      </c>
      <c r="G33" s="54">
        <v>457752</v>
      </c>
      <c r="H33" s="54">
        <v>439782</v>
      </c>
      <c r="I33" s="54">
        <v>17970</v>
      </c>
      <c r="J33" s="54">
        <v>0</v>
      </c>
      <c r="K33" s="54">
        <v>719009</v>
      </c>
      <c r="L33" s="54">
        <v>690784</v>
      </c>
      <c r="M33" s="54">
        <v>28225</v>
      </c>
      <c r="N33" s="54">
        <v>0</v>
      </c>
    </row>
    <row r="34" spans="1:14" x14ac:dyDescent="0.2">
      <c r="A34" s="33">
        <v>126</v>
      </c>
      <c r="B34" s="33" t="s">
        <v>52</v>
      </c>
      <c r="C34" s="16">
        <v>0</v>
      </c>
      <c r="D34" s="16">
        <v>0</v>
      </c>
      <c r="E34" s="54">
        <v>0</v>
      </c>
      <c r="F34" s="54">
        <v>0</v>
      </c>
      <c r="G34" s="54">
        <v>0</v>
      </c>
      <c r="H34" s="54">
        <v>0</v>
      </c>
      <c r="I34" s="54">
        <v>0</v>
      </c>
      <c r="J34" s="54">
        <v>0</v>
      </c>
      <c r="K34" s="54">
        <v>0</v>
      </c>
      <c r="L34" s="54">
        <v>0</v>
      </c>
      <c r="M34" s="54">
        <v>0</v>
      </c>
      <c r="N34" s="54">
        <v>0</v>
      </c>
    </row>
    <row r="35" spans="1:14" x14ac:dyDescent="0.2">
      <c r="A35" s="33">
        <v>127</v>
      </c>
      <c r="B35" s="33" t="s">
        <v>53</v>
      </c>
      <c r="C35" s="16">
        <v>50047</v>
      </c>
      <c r="D35" s="16">
        <v>49188</v>
      </c>
      <c r="E35" s="54">
        <v>0</v>
      </c>
      <c r="F35" s="54">
        <v>859</v>
      </c>
      <c r="G35" s="54">
        <v>908769</v>
      </c>
      <c r="H35" s="54">
        <v>893178</v>
      </c>
      <c r="I35" s="54">
        <v>15591</v>
      </c>
      <c r="J35" s="54">
        <v>0</v>
      </c>
      <c r="K35" s="54">
        <v>1427442</v>
      </c>
      <c r="L35" s="54">
        <v>1402953</v>
      </c>
      <c r="M35" s="54">
        <v>24489</v>
      </c>
      <c r="N35" s="54">
        <v>0</v>
      </c>
    </row>
    <row r="36" spans="1:14" x14ac:dyDescent="0.2">
      <c r="A36" s="33">
        <v>128</v>
      </c>
      <c r="B36" s="33" t="s">
        <v>54</v>
      </c>
      <c r="C36" s="16">
        <v>80446</v>
      </c>
      <c r="D36" s="16">
        <v>78664</v>
      </c>
      <c r="E36" s="54">
        <v>0</v>
      </c>
      <c r="F36" s="54">
        <v>1782</v>
      </c>
      <c r="G36" s="54">
        <v>1460774</v>
      </c>
      <c r="H36" s="54">
        <v>1428407</v>
      </c>
      <c r="I36" s="54">
        <v>32367</v>
      </c>
      <c r="J36" s="54">
        <v>0</v>
      </c>
      <c r="K36" s="54">
        <v>2294502</v>
      </c>
      <c r="L36" s="54">
        <v>2243661</v>
      </c>
      <c r="M36" s="54">
        <v>50841</v>
      </c>
      <c r="N36" s="54">
        <v>0</v>
      </c>
    </row>
    <row r="37" spans="1:14" x14ac:dyDescent="0.2">
      <c r="A37" s="33">
        <v>129</v>
      </c>
      <c r="B37" s="33" t="s">
        <v>55</v>
      </c>
      <c r="C37" s="16">
        <v>41267</v>
      </c>
      <c r="D37" s="16">
        <v>39848</v>
      </c>
      <c r="E37" s="54">
        <v>0</v>
      </c>
      <c r="F37" s="54">
        <v>1419</v>
      </c>
      <c r="G37" s="54">
        <v>749343</v>
      </c>
      <c r="H37" s="54">
        <v>723568</v>
      </c>
      <c r="I37" s="54">
        <v>25775</v>
      </c>
      <c r="J37" s="54">
        <v>0</v>
      </c>
      <c r="K37" s="54">
        <v>1177025</v>
      </c>
      <c r="L37" s="54">
        <v>1136539</v>
      </c>
      <c r="M37" s="54">
        <v>40486</v>
      </c>
      <c r="N37" s="54">
        <v>0</v>
      </c>
    </row>
    <row r="38" spans="1:14" x14ac:dyDescent="0.2">
      <c r="A38" s="33">
        <v>131</v>
      </c>
      <c r="B38" s="33" t="s">
        <v>56</v>
      </c>
      <c r="C38" s="16">
        <v>0</v>
      </c>
      <c r="D38" s="16">
        <v>0</v>
      </c>
      <c r="E38" s="54">
        <v>0</v>
      </c>
      <c r="F38" s="54">
        <v>0</v>
      </c>
      <c r="G38" s="54">
        <v>0</v>
      </c>
      <c r="H38" s="54">
        <v>0</v>
      </c>
      <c r="I38" s="54">
        <v>0</v>
      </c>
      <c r="J38" s="54">
        <v>0</v>
      </c>
      <c r="K38" s="54">
        <v>0</v>
      </c>
      <c r="L38" s="54">
        <v>0</v>
      </c>
      <c r="M38" s="54">
        <v>0</v>
      </c>
      <c r="N38" s="54">
        <v>0</v>
      </c>
    </row>
    <row r="39" spans="1:14" x14ac:dyDescent="0.2">
      <c r="A39" s="33">
        <v>132</v>
      </c>
      <c r="B39" s="33" t="s">
        <v>57</v>
      </c>
      <c r="C39" s="16">
        <v>13056</v>
      </c>
      <c r="D39" s="16">
        <v>15978</v>
      </c>
      <c r="E39" s="54">
        <v>2922</v>
      </c>
      <c r="F39" s="54">
        <v>0</v>
      </c>
      <c r="G39" s="54">
        <v>237081</v>
      </c>
      <c r="H39" s="54">
        <v>290133</v>
      </c>
      <c r="I39" s="54">
        <v>0</v>
      </c>
      <c r="J39" s="54">
        <v>53052</v>
      </c>
      <c r="K39" s="54">
        <v>372394</v>
      </c>
      <c r="L39" s="54">
        <v>455725</v>
      </c>
      <c r="M39" s="54">
        <v>0</v>
      </c>
      <c r="N39" s="54">
        <v>83331</v>
      </c>
    </row>
    <row r="40" spans="1:14" x14ac:dyDescent="0.2">
      <c r="A40" s="33">
        <v>133</v>
      </c>
      <c r="B40" s="33" t="s">
        <v>58</v>
      </c>
      <c r="C40" s="16">
        <v>42101</v>
      </c>
      <c r="D40" s="16">
        <v>42745</v>
      </c>
      <c r="E40" s="54">
        <v>644</v>
      </c>
      <c r="F40" s="54">
        <v>0</v>
      </c>
      <c r="G40" s="54">
        <v>764477</v>
      </c>
      <c r="H40" s="54">
        <v>776179</v>
      </c>
      <c r="I40" s="54">
        <v>0</v>
      </c>
      <c r="J40" s="54">
        <v>11702</v>
      </c>
      <c r="K40" s="54">
        <v>1200797</v>
      </c>
      <c r="L40" s="54">
        <v>1219177</v>
      </c>
      <c r="M40" s="54">
        <v>0</v>
      </c>
      <c r="N40" s="54">
        <v>18380</v>
      </c>
    </row>
    <row r="41" spans="1:14" x14ac:dyDescent="0.2">
      <c r="A41" s="33">
        <v>135</v>
      </c>
      <c r="B41" s="33" t="s">
        <v>59</v>
      </c>
      <c r="C41" s="16">
        <v>0</v>
      </c>
      <c r="D41" s="16">
        <v>0</v>
      </c>
      <c r="E41" s="54">
        <v>0</v>
      </c>
      <c r="F41" s="54">
        <v>0</v>
      </c>
      <c r="G41" s="54">
        <v>0</v>
      </c>
      <c r="H41" s="54">
        <v>0</v>
      </c>
      <c r="I41" s="54">
        <v>0</v>
      </c>
      <c r="J41" s="54">
        <v>0</v>
      </c>
      <c r="K41" s="54">
        <v>0</v>
      </c>
      <c r="L41" s="54">
        <v>0</v>
      </c>
      <c r="M41" s="54">
        <v>0</v>
      </c>
      <c r="N41" s="54">
        <v>0</v>
      </c>
    </row>
    <row r="42" spans="1:14" x14ac:dyDescent="0.2">
      <c r="A42" s="33">
        <v>136</v>
      </c>
      <c r="B42" s="33" t="s">
        <v>60</v>
      </c>
      <c r="C42" s="16">
        <v>83237</v>
      </c>
      <c r="D42" s="16">
        <v>79142</v>
      </c>
      <c r="E42" s="54">
        <v>0</v>
      </c>
      <c r="F42" s="54">
        <v>4095</v>
      </c>
      <c r="G42" s="54">
        <v>1511456</v>
      </c>
      <c r="H42" s="54">
        <v>1437086</v>
      </c>
      <c r="I42" s="54">
        <v>74370</v>
      </c>
      <c r="J42" s="54">
        <v>0</v>
      </c>
      <c r="K42" s="54">
        <v>2374110</v>
      </c>
      <c r="L42" s="54">
        <v>2257293</v>
      </c>
      <c r="M42" s="54">
        <v>116817</v>
      </c>
      <c r="N42" s="54">
        <v>0</v>
      </c>
    </row>
    <row r="43" spans="1:14" x14ac:dyDescent="0.2">
      <c r="A43" s="33">
        <v>137</v>
      </c>
      <c r="B43" s="33" t="s">
        <v>61</v>
      </c>
      <c r="C43" s="16">
        <v>0</v>
      </c>
      <c r="D43" s="16">
        <v>0</v>
      </c>
      <c r="E43" s="54">
        <v>0</v>
      </c>
      <c r="F43" s="54">
        <v>0</v>
      </c>
      <c r="G43" s="54">
        <v>0</v>
      </c>
      <c r="H43" s="54">
        <v>0</v>
      </c>
      <c r="I43" s="54">
        <v>0</v>
      </c>
      <c r="J43" s="54">
        <v>0</v>
      </c>
      <c r="K43" s="54">
        <v>0</v>
      </c>
      <c r="L43" s="54">
        <v>0</v>
      </c>
      <c r="M43" s="54">
        <v>0</v>
      </c>
      <c r="N43" s="54">
        <v>0</v>
      </c>
    </row>
    <row r="44" spans="1:14" x14ac:dyDescent="0.2">
      <c r="A44" s="33">
        <v>138</v>
      </c>
      <c r="B44" s="33" t="s">
        <v>62</v>
      </c>
      <c r="C44" s="16">
        <v>0</v>
      </c>
      <c r="D44" s="16">
        <v>0</v>
      </c>
      <c r="E44" s="54">
        <v>0</v>
      </c>
      <c r="F44" s="54">
        <v>0</v>
      </c>
      <c r="G44" s="54">
        <v>0</v>
      </c>
      <c r="H44" s="54">
        <v>0</v>
      </c>
      <c r="I44" s="54">
        <v>0</v>
      </c>
      <c r="J44" s="54">
        <v>0</v>
      </c>
      <c r="K44" s="54">
        <v>0</v>
      </c>
      <c r="L44" s="54">
        <v>0</v>
      </c>
      <c r="M44" s="54">
        <v>0</v>
      </c>
      <c r="N44" s="54">
        <v>0</v>
      </c>
    </row>
    <row r="45" spans="1:14" x14ac:dyDescent="0.2">
      <c r="A45" s="33">
        <v>140</v>
      </c>
      <c r="B45" s="33" t="s">
        <v>63</v>
      </c>
      <c r="C45" s="16">
        <v>42803</v>
      </c>
      <c r="D45" s="16">
        <v>41586</v>
      </c>
      <c r="E45" s="54">
        <v>0</v>
      </c>
      <c r="F45" s="54">
        <v>1217</v>
      </c>
      <c r="G45" s="54">
        <v>777229</v>
      </c>
      <c r="H45" s="54">
        <v>755131</v>
      </c>
      <c r="I45" s="54">
        <v>22098</v>
      </c>
      <c r="J45" s="54">
        <v>0</v>
      </c>
      <c r="K45" s="54">
        <v>1220827</v>
      </c>
      <c r="L45" s="54">
        <v>1186117</v>
      </c>
      <c r="M45" s="54">
        <v>34710</v>
      </c>
      <c r="N45" s="54">
        <v>0</v>
      </c>
    </row>
    <row r="46" spans="1:14" x14ac:dyDescent="0.2">
      <c r="A46" s="33">
        <v>141</v>
      </c>
      <c r="B46" s="33" t="s">
        <v>64</v>
      </c>
      <c r="C46" s="16">
        <v>155785</v>
      </c>
      <c r="D46" s="16">
        <v>152726</v>
      </c>
      <c r="E46" s="54">
        <v>0</v>
      </c>
      <c r="F46" s="54">
        <v>3059</v>
      </c>
      <c r="G46" s="54">
        <v>2828796</v>
      </c>
      <c r="H46" s="54">
        <v>2773262</v>
      </c>
      <c r="I46" s="54">
        <v>55534</v>
      </c>
      <c r="J46" s="54">
        <v>0</v>
      </c>
      <c r="K46" s="54">
        <v>4443313</v>
      </c>
      <c r="L46" s="54">
        <v>4356082</v>
      </c>
      <c r="M46" s="54">
        <v>87231</v>
      </c>
      <c r="N46" s="54">
        <v>0</v>
      </c>
    </row>
    <row r="47" spans="1:14" x14ac:dyDescent="0.2">
      <c r="A47" s="33">
        <v>142</v>
      </c>
      <c r="B47" s="33" t="s">
        <v>65</v>
      </c>
      <c r="C47" s="16">
        <v>0</v>
      </c>
      <c r="D47" s="16">
        <v>0</v>
      </c>
      <c r="E47" s="54">
        <v>0</v>
      </c>
      <c r="F47" s="54">
        <v>0</v>
      </c>
      <c r="G47" s="54">
        <v>0</v>
      </c>
      <c r="H47" s="54">
        <v>0</v>
      </c>
      <c r="I47" s="54">
        <v>0</v>
      </c>
      <c r="J47" s="54">
        <v>0</v>
      </c>
      <c r="K47" s="54">
        <v>0</v>
      </c>
      <c r="L47" s="54">
        <v>0</v>
      </c>
      <c r="M47" s="54">
        <v>0</v>
      </c>
      <c r="N47" s="54">
        <v>0</v>
      </c>
    </row>
    <row r="48" spans="1:14" x14ac:dyDescent="0.2">
      <c r="A48" s="33">
        <v>143</v>
      </c>
      <c r="B48" s="33" t="s">
        <v>66</v>
      </c>
      <c r="C48" s="16">
        <v>10482</v>
      </c>
      <c r="D48" s="16">
        <v>10398</v>
      </c>
      <c r="E48" s="54">
        <v>0</v>
      </c>
      <c r="F48" s="54">
        <v>84</v>
      </c>
      <c r="G48" s="54">
        <v>190344</v>
      </c>
      <c r="H48" s="54">
        <v>188806</v>
      </c>
      <c r="I48" s="54">
        <v>1538</v>
      </c>
      <c r="J48" s="54">
        <v>0</v>
      </c>
      <c r="K48" s="54">
        <v>298982</v>
      </c>
      <c r="L48" s="54">
        <v>296566</v>
      </c>
      <c r="M48" s="54">
        <v>2416</v>
      </c>
      <c r="N48" s="54">
        <v>0</v>
      </c>
    </row>
    <row r="49" spans="1:14" x14ac:dyDescent="0.2">
      <c r="A49" s="33">
        <v>146</v>
      </c>
      <c r="B49" s="33" t="s">
        <v>67</v>
      </c>
      <c r="C49" s="16">
        <v>23389</v>
      </c>
      <c r="D49" s="16">
        <v>24012</v>
      </c>
      <c r="E49" s="54">
        <v>623</v>
      </c>
      <c r="F49" s="54">
        <v>0</v>
      </c>
      <c r="G49" s="54">
        <v>424715</v>
      </c>
      <c r="H49" s="54">
        <v>436011</v>
      </c>
      <c r="I49" s="54">
        <v>0</v>
      </c>
      <c r="J49" s="54">
        <v>11296</v>
      </c>
      <c r="K49" s="54">
        <v>667118</v>
      </c>
      <c r="L49" s="54">
        <v>684862</v>
      </c>
      <c r="M49" s="54">
        <v>0</v>
      </c>
      <c r="N49" s="54">
        <v>17744</v>
      </c>
    </row>
    <row r="50" spans="1:14" x14ac:dyDescent="0.2">
      <c r="A50" s="33">
        <v>147</v>
      </c>
      <c r="B50" s="33" t="s">
        <v>68</v>
      </c>
      <c r="C50" s="16">
        <v>14872</v>
      </c>
      <c r="D50" s="16">
        <v>14530</v>
      </c>
      <c r="E50" s="54">
        <v>0</v>
      </c>
      <c r="F50" s="54">
        <v>342</v>
      </c>
      <c r="G50" s="54">
        <v>270053</v>
      </c>
      <c r="H50" s="54">
        <v>263842</v>
      </c>
      <c r="I50" s="54">
        <v>6211</v>
      </c>
      <c r="J50" s="54">
        <v>0</v>
      </c>
      <c r="K50" s="54">
        <v>424183</v>
      </c>
      <c r="L50" s="54">
        <v>414428</v>
      </c>
      <c r="M50" s="54">
        <v>9755</v>
      </c>
      <c r="N50" s="54">
        <v>0</v>
      </c>
    </row>
    <row r="51" spans="1:14" x14ac:dyDescent="0.2">
      <c r="A51" s="33">
        <v>148</v>
      </c>
      <c r="B51" s="33" t="s">
        <v>69</v>
      </c>
      <c r="C51" s="16">
        <v>2159</v>
      </c>
      <c r="D51" s="16">
        <v>2599</v>
      </c>
      <c r="E51" s="54">
        <v>440</v>
      </c>
      <c r="F51" s="54">
        <v>0</v>
      </c>
      <c r="G51" s="54">
        <v>39210</v>
      </c>
      <c r="H51" s="54">
        <v>47198</v>
      </c>
      <c r="I51" s="54">
        <v>0</v>
      </c>
      <c r="J51" s="54">
        <v>7988</v>
      </c>
      <c r="K51" s="54">
        <v>61588</v>
      </c>
      <c r="L51" s="54">
        <v>74137</v>
      </c>
      <c r="M51" s="54">
        <v>0</v>
      </c>
      <c r="N51" s="54">
        <v>12549</v>
      </c>
    </row>
    <row r="52" spans="1:14" x14ac:dyDescent="0.2">
      <c r="A52" s="33">
        <v>149</v>
      </c>
      <c r="B52" s="33" t="s">
        <v>70</v>
      </c>
      <c r="C52" s="16">
        <v>0</v>
      </c>
      <c r="D52" s="16">
        <v>0</v>
      </c>
      <c r="E52" s="54">
        <v>0</v>
      </c>
      <c r="F52" s="54">
        <v>0</v>
      </c>
      <c r="G52" s="54">
        <v>0</v>
      </c>
      <c r="H52" s="54">
        <v>0</v>
      </c>
      <c r="I52" s="54">
        <v>0</v>
      </c>
      <c r="J52" s="54">
        <v>0</v>
      </c>
      <c r="K52" s="54">
        <v>0</v>
      </c>
      <c r="L52" s="54">
        <v>0</v>
      </c>
      <c r="M52" s="54">
        <v>0</v>
      </c>
      <c r="N52" s="54">
        <v>0</v>
      </c>
    </row>
    <row r="53" spans="1:14" x14ac:dyDescent="0.2">
      <c r="A53" s="33">
        <v>150</v>
      </c>
      <c r="B53" s="33" t="s">
        <v>71</v>
      </c>
      <c r="C53" s="16">
        <v>0</v>
      </c>
      <c r="D53" s="16">
        <v>0</v>
      </c>
      <c r="E53" s="54">
        <v>0</v>
      </c>
      <c r="F53" s="54">
        <v>0</v>
      </c>
      <c r="G53" s="54">
        <v>0</v>
      </c>
      <c r="H53" s="54">
        <v>0</v>
      </c>
      <c r="I53" s="54">
        <v>0</v>
      </c>
      <c r="J53" s="54">
        <v>0</v>
      </c>
      <c r="K53" s="54">
        <v>0</v>
      </c>
      <c r="L53" s="54">
        <v>0</v>
      </c>
      <c r="M53" s="54">
        <v>0</v>
      </c>
      <c r="N53" s="54">
        <v>0</v>
      </c>
    </row>
    <row r="54" spans="1:14" x14ac:dyDescent="0.2">
      <c r="A54" s="33">
        <v>151</v>
      </c>
      <c r="B54" s="33" t="s">
        <v>72</v>
      </c>
      <c r="C54" s="16">
        <v>56986</v>
      </c>
      <c r="D54" s="16">
        <v>55048</v>
      </c>
      <c r="E54" s="54">
        <v>0</v>
      </c>
      <c r="F54" s="54">
        <v>1938</v>
      </c>
      <c r="G54" s="54">
        <v>1034778</v>
      </c>
      <c r="H54" s="54">
        <v>999585</v>
      </c>
      <c r="I54" s="54">
        <v>35193</v>
      </c>
      <c r="J54" s="54">
        <v>0</v>
      </c>
      <c r="K54" s="54">
        <v>1625371</v>
      </c>
      <c r="L54" s="54">
        <v>1570091</v>
      </c>
      <c r="M54" s="54">
        <v>55280</v>
      </c>
      <c r="N54" s="54">
        <v>0</v>
      </c>
    </row>
    <row r="55" spans="1:14" x14ac:dyDescent="0.2">
      <c r="A55" s="33">
        <v>152</v>
      </c>
      <c r="B55" s="33" t="s">
        <v>73</v>
      </c>
      <c r="C55" s="16">
        <v>38488</v>
      </c>
      <c r="D55" s="16">
        <v>40521</v>
      </c>
      <c r="E55" s="54">
        <v>2033</v>
      </c>
      <c r="F55" s="54">
        <v>0</v>
      </c>
      <c r="G55" s="54">
        <v>698874</v>
      </c>
      <c r="H55" s="54">
        <v>735787</v>
      </c>
      <c r="I55" s="54">
        <v>0</v>
      </c>
      <c r="J55" s="54">
        <v>36913</v>
      </c>
      <c r="K55" s="54">
        <v>1097751</v>
      </c>
      <c r="L55" s="54">
        <v>1155732</v>
      </c>
      <c r="M55" s="54">
        <v>0</v>
      </c>
      <c r="N55" s="54">
        <v>57981</v>
      </c>
    </row>
    <row r="56" spans="1:14" x14ac:dyDescent="0.2">
      <c r="A56" s="33">
        <v>154</v>
      </c>
      <c r="B56" s="33" t="s">
        <v>74</v>
      </c>
      <c r="C56" s="16">
        <v>673422</v>
      </c>
      <c r="D56" s="16">
        <v>675248</v>
      </c>
      <c r="E56" s="54">
        <v>1826</v>
      </c>
      <c r="F56" s="54">
        <v>0</v>
      </c>
      <c r="G56" s="54">
        <v>12228239</v>
      </c>
      <c r="H56" s="54">
        <v>12261409</v>
      </c>
      <c r="I56" s="54">
        <v>0</v>
      </c>
      <c r="J56" s="54">
        <v>33170</v>
      </c>
      <c r="K56" s="54">
        <v>19207420</v>
      </c>
      <c r="L56" s="54">
        <v>19259524</v>
      </c>
      <c r="M56" s="54">
        <v>0</v>
      </c>
      <c r="N56" s="54">
        <v>52104</v>
      </c>
    </row>
    <row r="57" spans="1:14" x14ac:dyDescent="0.2">
      <c r="A57" s="33">
        <v>156</v>
      </c>
      <c r="B57" s="33" t="s">
        <v>75</v>
      </c>
      <c r="C57" s="16">
        <v>1130480</v>
      </c>
      <c r="D57" s="16">
        <v>1153326</v>
      </c>
      <c r="E57" s="54">
        <v>22846</v>
      </c>
      <c r="F57" s="54">
        <v>0</v>
      </c>
      <c r="G57" s="54">
        <v>20527664</v>
      </c>
      <c r="H57" s="54">
        <v>20942517</v>
      </c>
      <c r="I57" s="54">
        <v>0</v>
      </c>
      <c r="J57" s="54">
        <v>414853</v>
      </c>
      <c r="K57" s="54">
        <v>32243688</v>
      </c>
      <c r="L57" s="54">
        <v>32895315</v>
      </c>
      <c r="M57" s="54">
        <v>0</v>
      </c>
      <c r="N57" s="54">
        <v>651627</v>
      </c>
    </row>
    <row r="58" spans="1:14" x14ac:dyDescent="0.2">
      <c r="A58" s="33">
        <v>157</v>
      </c>
      <c r="B58" s="33" t="s">
        <v>76</v>
      </c>
      <c r="C58" s="16">
        <v>4890</v>
      </c>
      <c r="D58" s="16">
        <v>5591</v>
      </c>
      <c r="E58" s="54">
        <v>701</v>
      </c>
      <c r="F58" s="54">
        <v>0</v>
      </c>
      <c r="G58" s="54">
        <v>88802</v>
      </c>
      <c r="H58" s="54">
        <v>101523</v>
      </c>
      <c r="I58" s="54">
        <v>0</v>
      </c>
      <c r="J58" s="54">
        <v>12721</v>
      </c>
      <c r="K58" s="54">
        <v>139485</v>
      </c>
      <c r="L58" s="54">
        <v>159467</v>
      </c>
      <c r="M58" s="54">
        <v>0</v>
      </c>
      <c r="N58" s="54">
        <v>19982</v>
      </c>
    </row>
    <row r="59" spans="1:14" x14ac:dyDescent="0.2">
      <c r="A59" s="33">
        <v>158</v>
      </c>
      <c r="B59" s="33" t="s">
        <v>423</v>
      </c>
      <c r="C59" s="16">
        <v>0</v>
      </c>
      <c r="D59" s="16">
        <v>0</v>
      </c>
      <c r="E59" s="54">
        <v>0</v>
      </c>
      <c r="F59" s="54">
        <v>0</v>
      </c>
      <c r="G59" s="54">
        <v>0</v>
      </c>
      <c r="H59" s="54">
        <v>0</v>
      </c>
      <c r="I59" s="54">
        <v>0</v>
      </c>
      <c r="J59" s="54">
        <v>0</v>
      </c>
      <c r="K59" s="54">
        <v>0</v>
      </c>
      <c r="L59" s="54">
        <v>0</v>
      </c>
      <c r="M59" s="54">
        <v>0</v>
      </c>
      <c r="N59" s="54">
        <v>0</v>
      </c>
    </row>
    <row r="60" spans="1:14" x14ac:dyDescent="0.2">
      <c r="A60" s="33">
        <v>160</v>
      </c>
      <c r="B60" s="33" t="s">
        <v>77</v>
      </c>
      <c r="C60" s="16">
        <v>3037</v>
      </c>
      <c r="D60" s="16">
        <v>3828</v>
      </c>
      <c r="E60" s="54">
        <v>791</v>
      </c>
      <c r="F60" s="54">
        <v>0</v>
      </c>
      <c r="G60" s="54">
        <v>55153</v>
      </c>
      <c r="H60" s="54">
        <v>69513</v>
      </c>
      <c r="I60" s="54">
        <v>0</v>
      </c>
      <c r="J60" s="54">
        <v>14360</v>
      </c>
      <c r="K60" s="54">
        <v>86631</v>
      </c>
      <c r="L60" s="54">
        <v>109187</v>
      </c>
      <c r="M60" s="54">
        <v>0</v>
      </c>
      <c r="N60" s="54">
        <v>22556</v>
      </c>
    </row>
    <row r="61" spans="1:14" x14ac:dyDescent="0.2">
      <c r="A61" s="33">
        <v>161</v>
      </c>
      <c r="B61" s="33" t="s">
        <v>78</v>
      </c>
      <c r="C61" s="16">
        <v>314415</v>
      </c>
      <c r="D61" s="16">
        <v>315732</v>
      </c>
      <c r="E61" s="54">
        <v>1317</v>
      </c>
      <c r="F61" s="54">
        <v>0</v>
      </c>
      <c r="G61" s="54">
        <v>5709264</v>
      </c>
      <c r="H61" s="54">
        <v>5733170</v>
      </c>
      <c r="I61" s="54">
        <v>0</v>
      </c>
      <c r="J61" s="54">
        <v>23906</v>
      </c>
      <c r="K61" s="54">
        <v>8967785</v>
      </c>
      <c r="L61" s="54">
        <v>9005338</v>
      </c>
      <c r="M61" s="54">
        <v>0</v>
      </c>
      <c r="N61" s="54">
        <v>37553</v>
      </c>
    </row>
    <row r="62" spans="1:14" x14ac:dyDescent="0.2">
      <c r="A62" s="33">
        <v>162</v>
      </c>
      <c r="B62" s="33" t="s">
        <v>79</v>
      </c>
      <c r="C62" s="16">
        <v>639</v>
      </c>
      <c r="D62" s="16">
        <v>641</v>
      </c>
      <c r="E62" s="54">
        <v>2</v>
      </c>
      <c r="F62" s="54">
        <v>0</v>
      </c>
      <c r="G62" s="54">
        <v>11598</v>
      </c>
      <c r="H62" s="54">
        <v>11638</v>
      </c>
      <c r="I62" s="54">
        <v>0</v>
      </c>
      <c r="J62" s="54">
        <v>40</v>
      </c>
      <c r="K62" s="54">
        <v>18218</v>
      </c>
      <c r="L62" s="54">
        <v>18280</v>
      </c>
      <c r="M62" s="54">
        <v>0</v>
      </c>
      <c r="N62" s="54">
        <v>62</v>
      </c>
    </row>
    <row r="63" spans="1:14" x14ac:dyDescent="0.2">
      <c r="A63" s="33">
        <v>163</v>
      </c>
      <c r="B63" s="33" t="s">
        <v>80</v>
      </c>
      <c r="C63" s="16">
        <v>0</v>
      </c>
      <c r="D63" s="16">
        <v>0</v>
      </c>
      <c r="E63" s="54">
        <v>0</v>
      </c>
      <c r="F63" s="54">
        <v>0</v>
      </c>
      <c r="G63" s="54">
        <v>0</v>
      </c>
      <c r="H63" s="54">
        <v>0</v>
      </c>
      <c r="I63" s="54">
        <v>0</v>
      </c>
      <c r="J63" s="54">
        <v>0</v>
      </c>
      <c r="K63" s="54">
        <v>0</v>
      </c>
      <c r="L63" s="54">
        <v>0</v>
      </c>
      <c r="M63" s="54">
        <v>0</v>
      </c>
      <c r="N63" s="54">
        <v>0</v>
      </c>
    </row>
    <row r="64" spans="1:14" ht="25.5" x14ac:dyDescent="0.2">
      <c r="A64" s="33">
        <v>164</v>
      </c>
      <c r="B64" s="33" t="s">
        <v>81</v>
      </c>
      <c r="C64" s="16">
        <v>365</v>
      </c>
      <c r="D64" s="16">
        <v>1655</v>
      </c>
      <c r="E64" s="54">
        <v>1290</v>
      </c>
      <c r="F64" s="54">
        <v>0</v>
      </c>
      <c r="G64" s="54">
        <v>6625</v>
      </c>
      <c r="H64" s="54">
        <v>30057</v>
      </c>
      <c r="I64" s="54">
        <v>0</v>
      </c>
      <c r="J64" s="54">
        <v>23432</v>
      </c>
      <c r="K64" s="54">
        <v>10407</v>
      </c>
      <c r="L64" s="54">
        <v>47212</v>
      </c>
      <c r="M64" s="54">
        <v>0</v>
      </c>
      <c r="N64" s="54">
        <v>36805</v>
      </c>
    </row>
    <row r="65" spans="1:14" x14ac:dyDescent="0.2">
      <c r="A65" s="33">
        <v>165</v>
      </c>
      <c r="B65" s="33" t="s">
        <v>82</v>
      </c>
      <c r="C65" s="16">
        <v>34643</v>
      </c>
      <c r="D65" s="16">
        <v>35019</v>
      </c>
      <c r="E65" s="54">
        <v>376</v>
      </c>
      <c r="F65" s="54">
        <v>0</v>
      </c>
      <c r="G65" s="54">
        <v>629068</v>
      </c>
      <c r="H65" s="54">
        <v>635885</v>
      </c>
      <c r="I65" s="54">
        <v>0</v>
      </c>
      <c r="J65" s="54">
        <v>6817</v>
      </c>
      <c r="K65" s="54">
        <v>988105</v>
      </c>
      <c r="L65" s="54">
        <v>998813</v>
      </c>
      <c r="M65" s="54">
        <v>0</v>
      </c>
      <c r="N65" s="54">
        <v>10708</v>
      </c>
    </row>
    <row r="66" spans="1:14" x14ac:dyDescent="0.2">
      <c r="A66" s="33">
        <v>166</v>
      </c>
      <c r="B66" s="33" t="s">
        <v>83</v>
      </c>
      <c r="C66" s="16">
        <v>6150</v>
      </c>
      <c r="D66" s="16">
        <v>5832</v>
      </c>
      <c r="E66" s="54">
        <v>0</v>
      </c>
      <c r="F66" s="54">
        <v>318</v>
      </c>
      <c r="G66" s="54">
        <v>111683</v>
      </c>
      <c r="H66" s="54">
        <v>105907</v>
      </c>
      <c r="I66" s="54">
        <v>5776</v>
      </c>
      <c r="J66" s="54">
        <v>0</v>
      </c>
      <c r="K66" s="54">
        <v>175423</v>
      </c>
      <c r="L66" s="54">
        <v>166352</v>
      </c>
      <c r="M66" s="54">
        <v>9071</v>
      </c>
      <c r="N66" s="54">
        <v>0</v>
      </c>
    </row>
    <row r="67" spans="1:14" x14ac:dyDescent="0.2">
      <c r="A67" s="33">
        <v>169</v>
      </c>
      <c r="B67" s="33" t="s">
        <v>84</v>
      </c>
      <c r="C67" s="16">
        <v>0</v>
      </c>
      <c r="D67" s="16">
        <v>0</v>
      </c>
      <c r="E67" s="54">
        <v>0</v>
      </c>
      <c r="F67" s="54">
        <v>0</v>
      </c>
      <c r="G67" s="54">
        <v>0</v>
      </c>
      <c r="H67" s="54">
        <v>0</v>
      </c>
      <c r="I67" s="54">
        <v>0</v>
      </c>
      <c r="J67" s="54">
        <v>0</v>
      </c>
      <c r="K67" s="54">
        <v>0</v>
      </c>
      <c r="L67" s="54">
        <v>0</v>
      </c>
      <c r="M67" s="54">
        <v>0</v>
      </c>
      <c r="N67" s="54">
        <v>0</v>
      </c>
    </row>
    <row r="68" spans="1:14" x14ac:dyDescent="0.2">
      <c r="A68" s="33">
        <v>170</v>
      </c>
      <c r="B68" s="33" t="s">
        <v>85</v>
      </c>
      <c r="C68" s="16">
        <v>0</v>
      </c>
      <c r="D68" s="16">
        <v>0</v>
      </c>
      <c r="E68" s="54">
        <v>0</v>
      </c>
      <c r="F68" s="54">
        <v>0</v>
      </c>
      <c r="G68" s="54">
        <v>0</v>
      </c>
      <c r="H68" s="54">
        <v>0</v>
      </c>
      <c r="I68" s="54">
        <v>0</v>
      </c>
      <c r="J68" s="54">
        <v>0</v>
      </c>
      <c r="K68" s="54">
        <v>0</v>
      </c>
      <c r="L68" s="54">
        <v>0</v>
      </c>
      <c r="M68" s="54">
        <v>0</v>
      </c>
      <c r="N68" s="54">
        <v>0</v>
      </c>
    </row>
    <row r="69" spans="1:14" x14ac:dyDescent="0.2">
      <c r="A69" s="33">
        <v>171</v>
      </c>
      <c r="B69" s="33" t="s">
        <v>86</v>
      </c>
      <c r="C69" s="16">
        <v>262992</v>
      </c>
      <c r="D69" s="16">
        <v>263064</v>
      </c>
      <c r="E69" s="54">
        <v>72</v>
      </c>
      <c r="F69" s="54">
        <v>0</v>
      </c>
      <c r="G69" s="54">
        <v>4775505</v>
      </c>
      <c r="H69" s="54">
        <v>4776819</v>
      </c>
      <c r="I69" s="54">
        <v>0</v>
      </c>
      <c r="J69" s="54">
        <v>1314</v>
      </c>
      <c r="K69" s="54">
        <v>7501092</v>
      </c>
      <c r="L69" s="54">
        <v>7503155</v>
      </c>
      <c r="M69" s="54">
        <v>0</v>
      </c>
      <c r="N69" s="54">
        <v>2063</v>
      </c>
    </row>
    <row r="70" spans="1:14" x14ac:dyDescent="0.2">
      <c r="A70" s="33">
        <v>172</v>
      </c>
      <c r="B70" s="33" t="s">
        <v>87</v>
      </c>
      <c r="C70" s="16">
        <v>110207</v>
      </c>
      <c r="D70" s="16">
        <v>111768</v>
      </c>
      <c r="E70" s="54">
        <v>1561</v>
      </c>
      <c r="F70" s="54">
        <v>0</v>
      </c>
      <c r="G70" s="54">
        <v>2001187</v>
      </c>
      <c r="H70" s="54">
        <v>2029530</v>
      </c>
      <c r="I70" s="54">
        <v>0</v>
      </c>
      <c r="J70" s="54">
        <v>28343</v>
      </c>
      <c r="K70" s="54">
        <v>3143351</v>
      </c>
      <c r="L70" s="54">
        <v>3187870</v>
      </c>
      <c r="M70" s="54">
        <v>0</v>
      </c>
      <c r="N70" s="54">
        <v>44519</v>
      </c>
    </row>
    <row r="71" spans="1:14" x14ac:dyDescent="0.2">
      <c r="A71" s="33">
        <v>173</v>
      </c>
      <c r="B71" s="33" t="s">
        <v>88</v>
      </c>
      <c r="C71" s="16">
        <v>0</v>
      </c>
      <c r="D71" s="16">
        <v>0</v>
      </c>
      <c r="E71" s="54">
        <v>0</v>
      </c>
      <c r="F71" s="54">
        <v>0</v>
      </c>
      <c r="G71" s="54">
        <v>0</v>
      </c>
      <c r="H71" s="54">
        <v>0</v>
      </c>
      <c r="I71" s="54">
        <v>0</v>
      </c>
      <c r="J71" s="54">
        <v>0</v>
      </c>
      <c r="K71" s="54">
        <v>0</v>
      </c>
      <c r="L71" s="54">
        <v>0</v>
      </c>
      <c r="M71" s="54">
        <v>0</v>
      </c>
      <c r="N71" s="54">
        <v>0</v>
      </c>
    </row>
    <row r="72" spans="1:14" x14ac:dyDescent="0.2">
      <c r="A72" s="33">
        <v>174</v>
      </c>
      <c r="B72" s="33" t="s">
        <v>89</v>
      </c>
      <c r="C72" s="16">
        <v>42378</v>
      </c>
      <c r="D72" s="16">
        <v>44512</v>
      </c>
      <c r="E72" s="54">
        <v>2134</v>
      </c>
      <c r="F72" s="54">
        <v>0</v>
      </c>
      <c r="G72" s="54">
        <v>769519</v>
      </c>
      <c r="H72" s="54">
        <v>808272</v>
      </c>
      <c r="I72" s="54">
        <v>0</v>
      </c>
      <c r="J72" s="54">
        <v>38753</v>
      </c>
      <c r="K72" s="54">
        <v>1208718</v>
      </c>
      <c r="L72" s="54">
        <v>1269588</v>
      </c>
      <c r="M72" s="54">
        <v>0</v>
      </c>
      <c r="N72" s="54">
        <v>60870</v>
      </c>
    </row>
    <row r="73" spans="1:14" x14ac:dyDescent="0.2">
      <c r="A73" s="33">
        <v>175</v>
      </c>
      <c r="B73" s="33" t="s">
        <v>90</v>
      </c>
      <c r="C73" s="16">
        <v>0</v>
      </c>
      <c r="D73" s="16">
        <v>0</v>
      </c>
      <c r="E73" s="54">
        <v>0</v>
      </c>
      <c r="F73" s="54">
        <v>0</v>
      </c>
      <c r="G73" s="54">
        <v>0</v>
      </c>
      <c r="H73" s="54">
        <v>0</v>
      </c>
      <c r="I73" s="54">
        <v>0</v>
      </c>
      <c r="J73" s="54">
        <v>0</v>
      </c>
      <c r="K73" s="54">
        <v>0</v>
      </c>
      <c r="L73" s="54">
        <v>0</v>
      </c>
      <c r="M73" s="54">
        <v>0</v>
      </c>
      <c r="N73" s="54">
        <v>0</v>
      </c>
    </row>
    <row r="74" spans="1:14" x14ac:dyDescent="0.2">
      <c r="A74" s="33">
        <v>180</v>
      </c>
      <c r="B74" s="33" t="s">
        <v>91</v>
      </c>
      <c r="C74" s="16">
        <v>2865</v>
      </c>
      <c r="D74" s="16">
        <v>3378</v>
      </c>
      <c r="E74" s="54">
        <v>513</v>
      </c>
      <c r="F74" s="54">
        <v>0</v>
      </c>
      <c r="G74" s="54">
        <v>52028</v>
      </c>
      <c r="H74" s="54">
        <v>61339</v>
      </c>
      <c r="I74" s="54">
        <v>0</v>
      </c>
      <c r="J74" s="54">
        <v>9311</v>
      </c>
      <c r="K74" s="54">
        <v>81722</v>
      </c>
      <c r="L74" s="54">
        <v>96348</v>
      </c>
      <c r="M74" s="54">
        <v>0</v>
      </c>
      <c r="N74" s="54">
        <v>14626</v>
      </c>
    </row>
    <row r="75" spans="1:14" x14ac:dyDescent="0.2">
      <c r="A75" s="33">
        <v>181</v>
      </c>
      <c r="B75" s="33" t="s">
        <v>92</v>
      </c>
      <c r="C75" s="16">
        <v>54025</v>
      </c>
      <c r="D75" s="16">
        <v>50971</v>
      </c>
      <c r="E75" s="54">
        <v>0</v>
      </c>
      <c r="F75" s="54">
        <v>3054</v>
      </c>
      <c r="G75" s="54">
        <v>981000</v>
      </c>
      <c r="H75" s="54">
        <v>925554</v>
      </c>
      <c r="I75" s="54">
        <v>55446</v>
      </c>
      <c r="J75" s="54">
        <v>0</v>
      </c>
      <c r="K75" s="54">
        <v>1540898</v>
      </c>
      <c r="L75" s="54">
        <v>1453808</v>
      </c>
      <c r="M75" s="54">
        <v>87090</v>
      </c>
      <c r="N75" s="54">
        <v>0</v>
      </c>
    </row>
    <row r="76" spans="1:14" x14ac:dyDescent="0.2">
      <c r="A76" s="33">
        <v>182</v>
      </c>
      <c r="B76" s="33" t="s">
        <v>93</v>
      </c>
      <c r="C76" s="16">
        <v>214152</v>
      </c>
      <c r="D76" s="16">
        <v>211531</v>
      </c>
      <c r="E76" s="54">
        <v>0</v>
      </c>
      <c r="F76" s="54">
        <v>2621</v>
      </c>
      <c r="G76" s="54">
        <v>3888659</v>
      </c>
      <c r="H76" s="54">
        <v>3841058</v>
      </c>
      <c r="I76" s="54">
        <v>47601</v>
      </c>
      <c r="J76" s="54">
        <v>0</v>
      </c>
      <c r="K76" s="54">
        <v>6108086</v>
      </c>
      <c r="L76" s="54">
        <v>6033316</v>
      </c>
      <c r="M76" s="54">
        <v>74770</v>
      </c>
      <c r="N76" s="54">
        <v>0</v>
      </c>
    </row>
    <row r="77" spans="1:14" x14ac:dyDescent="0.2">
      <c r="A77" s="33">
        <v>183</v>
      </c>
      <c r="B77" s="33" t="s">
        <v>94</v>
      </c>
      <c r="C77" s="16">
        <v>1854</v>
      </c>
      <c r="D77" s="16">
        <v>1507</v>
      </c>
      <c r="E77" s="54">
        <v>0</v>
      </c>
      <c r="F77" s="54">
        <v>347</v>
      </c>
      <c r="G77" s="54">
        <v>33662</v>
      </c>
      <c r="H77" s="54">
        <v>27373</v>
      </c>
      <c r="I77" s="54">
        <v>6289</v>
      </c>
      <c r="J77" s="54">
        <v>0</v>
      </c>
      <c r="K77" s="54">
        <v>52875</v>
      </c>
      <c r="L77" s="54">
        <v>42997</v>
      </c>
      <c r="M77" s="54">
        <v>9878</v>
      </c>
      <c r="N77" s="54">
        <v>0</v>
      </c>
    </row>
    <row r="78" spans="1:14" x14ac:dyDescent="0.2">
      <c r="A78" s="33">
        <v>184</v>
      </c>
      <c r="B78" s="33" t="s">
        <v>95</v>
      </c>
      <c r="C78" s="16">
        <v>895</v>
      </c>
      <c r="D78" s="16">
        <v>516</v>
      </c>
      <c r="E78" s="54">
        <v>0</v>
      </c>
      <c r="F78" s="54">
        <v>379</v>
      </c>
      <c r="G78" s="54">
        <v>16247</v>
      </c>
      <c r="H78" s="54">
        <v>9377</v>
      </c>
      <c r="I78" s="54">
        <v>6870</v>
      </c>
      <c r="J78" s="54">
        <v>0</v>
      </c>
      <c r="K78" s="54">
        <v>25521</v>
      </c>
      <c r="L78" s="54">
        <v>14728</v>
      </c>
      <c r="M78" s="54">
        <v>10793</v>
      </c>
      <c r="N78" s="54">
        <v>0</v>
      </c>
    </row>
    <row r="79" spans="1:14" x14ac:dyDescent="0.2">
      <c r="A79" s="33">
        <v>185</v>
      </c>
      <c r="B79" s="33" t="s">
        <v>96</v>
      </c>
      <c r="C79" s="16">
        <v>1113</v>
      </c>
      <c r="D79" s="16">
        <v>1069</v>
      </c>
      <c r="E79" s="54">
        <v>0</v>
      </c>
      <c r="F79" s="54">
        <v>44</v>
      </c>
      <c r="G79" s="54">
        <v>20211</v>
      </c>
      <c r="H79" s="54">
        <v>19403</v>
      </c>
      <c r="I79" s="54">
        <v>808</v>
      </c>
      <c r="J79" s="54">
        <v>0</v>
      </c>
      <c r="K79" s="54">
        <v>31747</v>
      </c>
      <c r="L79" s="54">
        <v>30476</v>
      </c>
      <c r="M79" s="54">
        <v>1271</v>
      </c>
      <c r="N79" s="54">
        <v>0</v>
      </c>
    </row>
    <row r="80" spans="1:14" x14ac:dyDescent="0.2">
      <c r="A80" s="33">
        <v>186</v>
      </c>
      <c r="B80" s="33" t="s">
        <v>97</v>
      </c>
      <c r="C80" s="16">
        <v>1541</v>
      </c>
      <c r="D80" s="16">
        <v>1195</v>
      </c>
      <c r="E80" s="54">
        <v>0</v>
      </c>
      <c r="F80" s="54">
        <v>346</v>
      </c>
      <c r="G80" s="54">
        <v>27975</v>
      </c>
      <c r="H80" s="54">
        <v>21702</v>
      </c>
      <c r="I80" s="54">
        <v>6273</v>
      </c>
      <c r="J80" s="54">
        <v>0</v>
      </c>
      <c r="K80" s="54">
        <v>43941</v>
      </c>
      <c r="L80" s="54">
        <v>34089</v>
      </c>
      <c r="M80" s="54">
        <v>9852</v>
      </c>
      <c r="N80" s="54">
        <v>0</v>
      </c>
    </row>
    <row r="81" spans="1:14" x14ac:dyDescent="0.2">
      <c r="A81" s="33">
        <v>187</v>
      </c>
      <c r="B81" s="33" t="s">
        <v>98</v>
      </c>
      <c r="C81" s="16">
        <v>1941</v>
      </c>
      <c r="D81" s="16">
        <v>2411</v>
      </c>
      <c r="E81" s="54">
        <v>470</v>
      </c>
      <c r="F81" s="54">
        <v>0</v>
      </c>
      <c r="G81" s="54">
        <v>35252</v>
      </c>
      <c r="H81" s="54">
        <v>43787</v>
      </c>
      <c r="I81" s="54">
        <v>0</v>
      </c>
      <c r="J81" s="54">
        <v>8535</v>
      </c>
      <c r="K81" s="54">
        <v>55371</v>
      </c>
      <c r="L81" s="54">
        <v>68779</v>
      </c>
      <c r="M81" s="54">
        <v>0</v>
      </c>
      <c r="N81" s="54">
        <v>13408</v>
      </c>
    </row>
    <row r="82" spans="1:14" x14ac:dyDescent="0.2">
      <c r="A82" s="33">
        <v>188</v>
      </c>
      <c r="B82" s="33" t="s">
        <v>99</v>
      </c>
      <c r="C82" s="16">
        <v>1409</v>
      </c>
      <c r="D82" s="16">
        <v>1170</v>
      </c>
      <c r="E82" s="54">
        <v>0</v>
      </c>
      <c r="F82" s="54">
        <v>239</v>
      </c>
      <c r="G82" s="54">
        <v>25577</v>
      </c>
      <c r="H82" s="54">
        <v>21248</v>
      </c>
      <c r="I82" s="54">
        <v>4329</v>
      </c>
      <c r="J82" s="54">
        <v>0</v>
      </c>
      <c r="K82" s="54">
        <v>40175</v>
      </c>
      <c r="L82" s="54">
        <v>33375</v>
      </c>
      <c r="M82" s="54">
        <v>6800</v>
      </c>
      <c r="N82" s="54">
        <v>0</v>
      </c>
    </row>
    <row r="83" spans="1:14" x14ac:dyDescent="0.2">
      <c r="A83" s="33">
        <v>190</v>
      </c>
      <c r="B83" s="33" t="s">
        <v>100</v>
      </c>
      <c r="C83" s="16">
        <v>1113</v>
      </c>
      <c r="D83" s="16">
        <v>1130</v>
      </c>
      <c r="E83" s="54">
        <v>17</v>
      </c>
      <c r="F83" s="54">
        <v>0</v>
      </c>
      <c r="G83" s="54">
        <v>20214</v>
      </c>
      <c r="H83" s="54">
        <v>20511</v>
      </c>
      <c r="I83" s="54">
        <v>0</v>
      </c>
      <c r="J83" s="54">
        <v>297</v>
      </c>
      <c r="K83" s="54">
        <v>31751</v>
      </c>
      <c r="L83" s="54">
        <v>32218</v>
      </c>
      <c r="M83" s="54">
        <v>0</v>
      </c>
      <c r="N83" s="54">
        <v>467</v>
      </c>
    </row>
    <row r="84" spans="1:14" x14ac:dyDescent="0.2">
      <c r="A84" s="33">
        <v>191</v>
      </c>
      <c r="B84" s="33" t="s">
        <v>101</v>
      </c>
      <c r="C84" s="16">
        <v>114794</v>
      </c>
      <c r="D84" s="16">
        <v>110158</v>
      </c>
      <c r="E84" s="54">
        <v>0</v>
      </c>
      <c r="F84" s="54">
        <v>4636</v>
      </c>
      <c r="G84" s="54">
        <v>2084473</v>
      </c>
      <c r="H84" s="54">
        <v>2000297</v>
      </c>
      <c r="I84" s="54">
        <v>84176</v>
      </c>
      <c r="J84" s="54">
        <v>0</v>
      </c>
      <c r="K84" s="54">
        <v>3274173</v>
      </c>
      <c r="L84" s="54">
        <v>3141953</v>
      </c>
      <c r="M84" s="54">
        <v>132220</v>
      </c>
      <c r="N84" s="54">
        <v>0</v>
      </c>
    </row>
    <row r="85" spans="1:14" x14ac:dyDescent="0.2">
      <c r="A85" s="33">
        <v>192</v>
      </c>
      <c r="B85" s="33" t="s">
        <v>102</v>
      </c>
      <c r="C85" s="16">
        <v>1746</v>
      </c>
      <c r="D85" s="16">
        <v>3125</v>
      </c>
      <c r="E85" s="54">
        <v>1379</v>
      </c>
      <c r="F85" s="54">
        <v>0</v>
      </c>
      <c r="G85" s="54">
        <v>31706</v>
      </c>
      <c r="H85" s="54">
        <v>56753</v>
      </c>
      <c r="I85" s="54">
        <v>0</v>
      </c>
      <c r="J85" s="54">
        <v>25047</v>
      </c>
      <c r="K85" s="54">
        <v>49801</v>
      </c>
      <c r="L85" s="54">
        <v>89144</v>
      </c>
      <c r="M85" s="54">
        <v>0</v>
      </c>
      <c r="N85" s="54">
        <v>39343</v>
      </c>
    </row>
    <row r="86" spans="1:14" x14ac:dyDescent="0.2">
      <c r="A86" s="33">
        <v>193</v>
      </c>
      <c r="B86" s="33" t="s">
        <v>103</v>
      </c>
      <c r="C86" s="16">
        <v>580</v>
      </c>
      <c r="D86" s="16">
        <v>938</v>
      </c>
      <c r="E86" s="54">
        <v>358</v>
      </c>
      <c r="F86" s="54">
        <v>0</v>
      </c>
      <c r="G86" s="54">
        <v>10539</v>
      </c>
      <c r="H86" s="54">
        <v>17024</v>
      </c>
      <c r="I86" s="54">
        <v>0</v>
      </c>
      <c r="J86" s="54">
        <v>6485</v>
      </c>
      <c r="K86" s="54">
        <v>16554</v>
      </c>
      <c r="L86" s="54">
        <v>26741</v>
      </c>
      <c r="M86" s="54">
        <v>0</v>
      </c>
      <c r="N86" s="54">
        <v>10187</v>
      </c>
    </row>
    <row r="87" spans="1:14" x14ac:dyDescent="0.2">
      <c r="A87" s="33">
        <v>194</v>
      </c>
      <c r="B87" s="33" t="s">
        <v>104</v>
      </c>
      <c r="C87" s="16">
        <v>228200</v>
      </c>
      <c r="D87" s="16">
        <v>229294</v>
      </c>
      <c r="E87" s="54">
        <v>1094</v>
      </c>
      <c r="F87" s="54">
        <v>0</v>
      </c>
      <c r="G87" s="54">
        <v>4143740</v>
      </c>
      <c r="H87" s="54">
        <v>4163605</v>
      </c>
      <c r="I87" s="54">
        <v>0</v>
      </c>
      <c r="J87" s="54">
        <v>19865</v>
      </c>
      <c r="K87" s="54">
        <v>6508753</v>
      </c>
      <c r="L87" s="54">
        <v>6539954</v>
      </c>
      <c r="M87" s="54">
        <v>0</v>
      </c>
      <c r="N87" s="54">
        <v>31201</v>
      </c>
    </row>
    <row r="88" spans="1:14" x14ac:dyDescent="0.2">
      <c r="A88" s="33">
        <v>197</v>
      </c>
      <c r="B88" s="33" t="s">
        <v>105</v>
      </c>
      <c r="C88" s="16">
        <v>0</v>
      </c>
      <c r="D88" s="16">
        <v>0</v>
      </c>
      <c r="E88" s="54">
        <v>0</v>
      </c>
      <c r="F88" s="54">
        <v>0</v>
      </c>
      <c r="G88" s="54">
        <v>0</v>
      </c>
      <c r="H88" s="54">
        <v>0</v>
      </c>
      <c r="I88" s="54">
        <v>0</v>
      </c>
      <c r="J88" s="54">
        <v>0</v>
      </c>
      <c r="K88" s="54">
        <v>0</v>
      </c>
      <c r="L88" s="54">
        <v>0</v>
      </c>
      <c r="M88" s="54">
        <v>0</v>
      </c>
      <c r="N88" s="54">
        <v>0</v>
      </c>
    </row>
    <row r="89" spans="1:14" x14ac:dyDescent="0.2">
      <c r="A89" s="33">
        <v>199</v>
      </c>
      <c r="B89" s="33" t="s">
        <v>106</v>
      </c>
      <c r="C89" s="16">
        <v>168385</v>
      </c>
      <c r="D89" s="16">
        <v>172002</v>
      </c>
      <c r="E89" s="54">
        <v>3617</v>
      </c>
      <c r="F89" s="54">
        <v>0</v>
      </c>
      <c r="G89" s="54">
        <v>3057588</v>
      </c>
      <c r="H89" s="54">
        <v>3123277</v>
      </c>
      <c r="I89" s="54">
        <v>0</v>
      </c>
      <c r="J89" s="54">
        <v>65689</v>
      </c>
      <c r="K89" s="54">
        <v>4802686</v>
      </c>
      <c r="L89" s="54">
        <v>4905865</v>
      </c>
      <c r="M89" s="54">
        <v>0</v>
      </c>
      <c r="N89" s="54">
        <v>103179</v>
      </c>
    </row>
    <row r="90" spans="1:14" x14ac:dyDescent="0.2">
      <c r="A90" s="33">
        <v>200</v>
      </c>
      <c r="B90" s="33" t="s">
        <v>107</v>
      </c>
      <c r="C90" s="16">
        <v>5189</v>
      </c>
      <c r="D90" s="16">
        <v>5198</v>
      </c>
      <c r="E90" s="54">
        <v>9</v>
      </c>
      <c r="F90" s="54">
        <v>0</v>
      </c>
      <c r="G90" s="54">
        <v>94222</v>
      </c>
      <c r="H90" s="54">
        <v>94396</v>
      </c>
      <c r="I90" s="54">
        <v>0</v>
      </c>
      <c r="J90" s="54">
        <v>174</v>
      </c>
      <c r="K90" s="54">
        <v>147999</v>
      </c>
      <c r="L90" s="54">
        <v>148272</v>
      </c>
      <c r="M90" s="54">
        <v>0</v>
      </c>
      <c r="N90" s="54">
        <v>273</v>
      </c>
    </row>
    <row r="91" spans="1:14" x14ac:dyDescent="0.2">
      <c r="A91" s="33">
        <v>201</v>
      </c>
      <c r="B91" s="33" t="s">
        <v>108</v>
      </c>
      <c r="C91" s="16">
        <v>108793</v>
      </c>
      <c r="D91" s="16">
        <v>111025</v>
      </c>
      <c r="E91" s="54">
        <v>2232</v>
      </c>
      <c r="F91" s="54">
        <v>0</v>
      </c>
      <c r="G91" s="54">
        <v>1975508</v>
      </c>
      <c r="H91" s="54">
        <v>2016040</v>
      </c>
      <c r="I91" s="54">
        <v>0</v>
      </c>
      <c r="J91" s="54">
        <v>40532</v>
      </c>
      <c r="K91" s="54">
        <v>3103016</v>
      </c>
      <c r="L91" s="54">
        <v>3166681</v>
      </c>
      <c r="M91" s="54">
        <v>0</v>
      </c>
      <c r="N91" s="54">
        <v>63665</v>
      </c>
    </row>
    <row r="92" spans="1:14" x14ac:dyDescent="0.2">
      <c r="A92" s="33">
        <v>202</v>
      </c>
      <c r="B92" s="33" t="s">
        <v>109</v>
      </c>
      <c r="C92" s="16">
        <v>39457</v>
      </c>
      <c r="D92" s="16">
        <v>38991</v>
      </c>
      <c r="E92" s="54">
        <v>0</v>
      </c>
      <c r="F92" s="54">
        <v>466</v>
      </c>
      <c r="G92" s="54">
        <v>716474</v>
      </c>
      <c r="H92" s="54">
        <v>708007</v>
      </c>
      <c r="I92" s="54">
        <v>8467</v>
      </c>
      <c r="J92" s="54">
        <v>0</v>
      </c>
      <c r="K92" s="54">
        <v>1125396</v>
      </c>
      <c r="L92" s="54">
        <v>1112097</v>
      </c>
      <c r="M92" s="54">
        <v>13299</v>
      </c>
      <c r="N92" s="54">
        <v>0</v>
      </c>
    </row>
    <row r="93" spans="1:14" x14ac:dyDescent="0.2">
      <c r="A93" s="33">
        <v>203</v>
      </c>
      <c r="B93" s="33" t="s">
        <v>110</v>
      </c>
      <c r="C93" s="16">
        <v>103630</v>
      </c>
      <c r="D93" s="16">
        <v>95153</v>
      </c>
      <c r="E93" s="54">
        <v>0</v>
      </c>
      <c r="F93" s="54">
        <v>8477</v>
      </c>
      <c r="G93" s="54">
        <v>1881749</v>
      </c>
      <c r="H93" s="54">
        <v>1727820</v>
      </c>
      <c r="I93" s="54">
        <v>153929</v>
      </c>
      <c r="J93" s="54">
        <v>0</v>
      </c>
      <c r="K93" s="54">
        <v>2955745</v>
      </c>
      <c r="L93" s="54">
        <v>2713961</v>
      </c>
      <c r="M93" s="54">
        <v>241784</v>
      </c>
      <c r="N93" s="54">
        <v>0</v>
      </c>
    </row>
    <row r="94" spans="1:14" x14ac:dyDescent="0.2">
      <c r="A94" s="33">
        <v>204</v>
      </c>
      <c r="B94" s="33" t="s">
        <v>111</v>
      </c>
      <c r="C94" s="16">
        <v>794894</v>
      </c>
      <c r="D94" s="16">
        <v>803547</v>
      </c>
      <c r="E94" s="54">
        <v>8653</v>
      </c>
      <c r="F94" s="54">
        <v>0</v>
      </c>
      <c r="G94" s="54">
        <v>14433973</v>
      </c>
      <c r="H94" s="54">
        <v>14591110</v>
      </c>
      <c r="I94" s="54">
        <v>0</v>
      </c>
      <c r="J94" s="54">
        <v>157137</v>
      </c>
      <c r="K94" s="54">
        <v>22672064</v>
      </c>
      <c r="L94" s="54">
        <v>22918886</v>
      </c>
      <c r="M94" s="54">
        <v>0</v>
      </c>
      <c r="N94" s="54">
        <v>246822</v>
      </c>
    </row>
    <row r="95" spans="1:14" x14ac:dyDescent="0.2">
      <c r="A95" s="33">
        <v>206</v>
      </c>
      <c r="B95" s="33" t="s">
        <v>112</v>
      </c>
      <c r="C95" s="16">
        <v>152430</v>
      </c>
      <c r="D95" s="16">
        <v>137891</v>
      </c>
      <c r="E95" s="54">
        <v>0</v>
      </c>
      <c r="F95" s="54">
        <v>14539</v>
      </c>
      <c r="G95" s="54">
        <v>2767875</v>
      </c>
      <c r="H95" s="54">
        <v>2503875</v>
      </c>
      <c r="I95" s="54">
        <v>264000</v>
      </c>
      <c r="J95" s="54">
        <v>0</v>
      </c>
      <c r="K95" s="54">
        <v>4347621</v>
      </c>
      <c r="L95" s="54">
        <v>3932944</v>
      </c>
      <c r="M95" s="54">
        <v>414677</v>
      </c>
      <c r="N95" s="54">
        <v>0</v>
      </c>
    </row>
    <row r="96" spans="1:14" x14ac:dyDescent="0.2">
      <c r="A96" s="33">
        <v>207</v>
      </c>
      <c r="B96" s="33" t="s">
        <v>113</v>
      </c>
      <c r="C96" s="16">
        <v>0</v>
      </c>
      <c r="D96" s="16">
        <v>0</v>
      </c>
      <c r="E96" s="54">
        <v>0</v>
      </c>
      <c r="F96" s="54">
        <v>0</v>
      </c>
      <c r="G96" s="54">
        <v>0</v>
      </c>
      <c r="H96" s="54">
        <v>0</v>
      </c>
      <c r="I96" s="54">
        <v>0</v>
      </c>
      <c r="J96" s="54">
        <v>0</v>
      </c>
      <c r="K96" s="54">
        <v>0</v>
      </c>
      <c r="L96" s="54">
        <v>0</v>
      </c>
      <c r="M96" s="54">
        <v>0</v>
      </c>
      <c r="N96" s="54">
        <v>0</v>
      </c>
    </row>
    <row r="97" spans="1:14" x14ac:dyDescent="0.2">
      <c r="A97" s="33">
        <v>208</v>
      </c>
      <c r="B97" s="33" t="s">
        <v>114</v>
      </c>
      <c r="C97" s="16">
        <v>2674670</v>
      </c>
      <c r="D97" s="16">
        <v>2742505</v>
      </c>
      <c r="E97" s="54">
        <v>67835</v>
      </c>
      <c r="F97" s="54">
        <v>0</v>
      </c>
      <c r="G97" s="54">
        <v>48567647</v>
      </c>
      <c r="H97" s="54">
        <v>49799407</v>
      </c>
      <c r="I97" s="54">
        <v>0</v>
      </c>
      <c r="J97" s="54">
        <v>1231760</v>
      </c>
      <c r="K97" s="54">
        <v>76287298</v>
      </c>
      <c r="L97" s="54">
        <v>78222077</v>
      </c>
      <c r="M97" s="54">
        <v>0</v>
      </c>
      <c r="N97" s="54">
        <v>1934779</v>
      </c>
    </row>
    <row r="98" spans="1:14" x14ac:dyDescent="0.2">
      <c r="A98" s="33">
        <v>209</v>
      </c>
      <c r="B98" s="33" t="s">
        <v>115</v>
      </c>
      <c r="C98" s="16">
        <v>0</v>
      </c>
      <c r="D98" s="16">
        <v>0</v>
      </c>
      <c r="E98" s="54">
        <v>0</v>
      </c>
      <c r="F98" s="54">
        <v>0</v>
      </c>
      <c r="G98" s="54">
        <v>0</v>
      </c>
      <c r="H98" s="54">
        <v>0</v>
      </c>
      <c r="I98" s="54">
        <v>0</v>
      </c>
      <c r="J98" s="54">
        <v>0</v>
      </c>
      <c r="K98" s="54">
        <v>0</v>
      </c>
      <c r="L98" s="54">
        <v>0</v>
      </c>
      <c r="M98" s="54">
        <v>0</v>
      </c>
      <c r="N98" s="54">
        <v>0</v>
      </c>
    </row>
    <row r="99" spans="1:14" x14ac:dyDescent="0.2">
      <c r="A99" s="33">
        <v>211</v>
      </c>
      <c r="B99" s="33" t="s">
        <v>116</v>
      </c>
      <c r="C99" s="16">
        <v>227637</v>
      </c>
      <c r="D99" s="16">
        <v>230726</v>
      </c>
      <c r="E99" s="54">
        <v>3089</v>
      </c>
      <c r="F99" s="54">
        <v>0</v>
      </c>
      <c r="G99" s="54">
        <v>4133518</v>
      </c>
      <c r="H99" s="54">
        <v>4189606</v>
      </c>
      <c r="I99" s="54">
        <v>0</v>
      </c>
      <c r="J99" s="54">
        <v>56088</v>
      </c>
      <c r="K99" s="54">
        <v>6492696</v>
      </c>
      <c r="L99" s="54">
        <v>6580794</v>
      </c>
      <c r="M99" s="54">
        <v>0</v>
      </c>
      <c r="N99" s="54">
        <v>88098</v>
      </c>
    </row>
    <row r="100" spans="1:14" x14ac:dyDescent="0.2">
      <c r="A100" s="33">
        <v>212</v>
      </c>
      <c r="B100" s="33" t="s">
        <v>117</v>
      </c>
      <c r="C100" s="16">
        <v>235222</v>
      </c>
      <c r="D100" s="16">
        <v>238182</v>
      </c>
      <c r="E100" s="54">
        <v>2960</v>
      </c>
      <c r="F100" s="54">
        <v>0</v>
      </c>
      <c r="G100" s="54">
        <v>4271245</v>
      </c>
      <c r="H100" s="54">
        <v>4324988</v>
      </c>
      <c r="I100" s="54">
        <v>0</v>
      </c>
      <c r="J100" s="54">
        <v>53743</v>
      </c>
      <c r="K100" s="54">
        <v>6709027</v>
      </c>
      <c r="L100" s="54">
        <v>6793445</v>
      </c>
      <c r="M100" s="54">
        <v>0</v>
      </c>
      <c r="N100" s="54">
        <v>84418</v>
      </c>
    </row>
    <row r="101" spans="1:14" x14ac:dyDescent="0.2">
      <c r="A101" s="33">
        <v>213</v>
      </c>
      <c r="B101" s="33" t="s">
        <v>118</v>
      </c>
      <c r="C101" s="16">
        <v>293411</v>
      </c>
      <c r="D101" s="16">
        <v>302500</v>
      </c>
      <c r="E101" s="54">
        <v>9089</v>
      </c>
      <c r="F101" s="54">
        <v>0</v>
      </c>
      <c r="G101" s="54">
        <v>5327862</v>
      </c>
      <c r="H101" s="54">
        <v>5492914</v>
      </c>
      <c r="I101" s="54">
        <v>0</v>
      </c>
      <c r="J101" s="54">
        <v>165052</v>
      </c>
      <c r="K101" s="54">
        <v>8368704</v>
      </c>
      <c r="L101" s="54">
        <v>8627957</v>
      </c>
      <c r="M101" s="54">
        <v>0</v>
      </c>
      <c r="N101" s="54">
        <v>259253</v>
      </c>
    </row>
    <row r="102" spans="1:14" x14ac:dyDescent="0.2">
      <c r="A102" s="33">
        <v>214</v>
      </c>
      <c r="B102" s="33" t="s">
        <v>119</v>
      </c>
      <c r="C102" s="16">
        <v>308911</v>
      </c>
      <c r="D102" s="16">
        <v>311734</v>
      </c>
      <c r="E102" s="54">
        <v>2823</v>
      </c>
      <c r="F102" s="54">
        <v>0</v>
      </c>
      <c r="G102" s="54">
        <v>5609321</v>
      </c>
      <c r="H102" s="54">
        <v>5660582</v>
      </c>
      <c r="I102" s="54">
        <v>0</v>
      </c>
      <c r="J102" s="54">
        <v>51261</v>
      </c>
      <c r="K102" s="54">
        <v>8810802</v>
      </c>
      <c r="L102" s="54">
        <v>8891320</v>
      </c>
      <c r="M102" s="54">
        <v>0</v>
      </c>
      <c r="N102" s="54">
        <v>80518</v>
      </c>
    </row>
    <row r="103" spans="1:14" x14ac:dyDescent="0.2">
      <c r="A103" s="33">
        <v>215</v>
      </c>
      <c r="B103" s="33" t="s">
        <v>120</v>
      </c>
      <c r="C103" s="16">
        <v>268692</v>
      </c>
      <c r="D103" s="16">
        <v>265952</v>
      </c>
      <c r="E103" s="54">
        <v>0</v>
      </c>
      <c r="F103" s="54">
        <v>2740</v>
      </c>
      <c r="G103" s="54">
        <v>4879010</v>
      </c>
      <c r="H103" s="54">
        <v>4829260</v>
      </c>
      <c r="I103" s="54">
        <v>49750</v>
      </c>
      <c r="J103" s="54">
        <v>0</v>
      </c>
      <c r="K103" s="54">
        <v>7663672</v>
      </c>
      <c r="L103" s="54">
        <v>7585527</v>
      </c>
      <c r="M103" s="54">
        <v>78145</v>
      </c>
      <c r="N103" s="54">
        <v>0</v>
      </c>
    </row>
    <row r="104" spans="1:14" x14ac:dyDescent="0.2">
      <c r="A104" s="33">
        <v>216</v>
      </c>
      <c r="B104" s="33" t="s">
        <v>121</v>
      </c>
      <c r="C104" s="16">
        <v>1220969</v>
      </c>
      <c r="D104" s="16">
        <v>1259965</v>
      </c>
      <c r="E104" s="54">
        <v>38996</v>
      </c>
      <c r="F104" s="54">
        <v>0</v>
      </c>
      <c r="G104" s="54">
        <v>22170805</v>
      </c>
      <c r="H104" s="54">
        <v>22878901</v>
      </c>
      <c r="I104" s="54">
        <v>0</v>
      </c>
      <c r="J104" s="54">
        <v>708096</v>
      </c>
      <c r="K104" s="54">
        <v>34824640</v>
      </c>
      <c r="L104" s="54">
        <v>35936878</v>
      </c>
      <c r="M104" s="54">
        <v>0</v>
      </c>
      <c r="N104" s="54">
        <v>1112238</v>
      </c>
    </row>
    <row r="105" spans="1:14" x14ac:dyDescent="0.2">
      <c r="A105" s="33">
        <v>217</v>
      </c>
      <c r="B105" s="33" t="s">
        <v>122</v>
      </c>
      <c r="C105" s="16">
        <v>503730</v>
      </c>
      <c r="D105" s="16">
        <v>497483</v>
      </c>
      <c r="E105" s="54">
        <v>0</v>
      </c>
      <c r="F105" s="54">
        <v>6247</v>
      </c>
      <c r="G105" s="54">
        <v>9146913</v>
      </c>
      <c r="H105" s="54">
        <v>9033481</v>
      </c>
      <c r="I105" s="54">
        <v>113432</v>
      </c>
      <c r="J105" s="54">
        <v>0</v>
      </c>
      <c r="K105" s="54">
        <v>14367451</v>
      </c>
      <c r="L105" s="54">
        <v>14189278</v>
      </c>
      <c r="M105" s="54">
        <v>178173</v>
      </c>
      <c r="N105" s="54">
        <v>0</v>
      </c>
    </row>
    <row r="106" spans="1:14" x14ac:dyDescent="0.2">
      <c r="A106" s="33">
        <v>218</v>
      </c>
      <c r="B106" s="33" t="s">
        <v>123</v>
      </c>
      <c r="C106" s="16">
        <v>53604</v>
      </c>
      <c r="D106" s="16">
        <v>54498</v>
      </c>
      <c r="E106" s="54">
        <v>894</v>
      </c>
      <c r="F106" s="54">
        <v>0</v>
      </c>
      <c r="G106" s="54">
        <v>973365</v>
      </c>
      <c r="H106" s="54">
        <v>989597</v>
      </c>
      <c r="I106" s="54">
        <v>0</v>
      </c>
      <c r="J106" s="54">
        <v>16232</v>
      </c>
      <c r="K106" s="54">
        <v>1528907</v>
      </c>
      <c r="L106" s="54">
        <v>1554403</v>
      </c>
      <c r="M106" s="54">
        <v>0</v>
      </c>
      <c r="N106" s="54">
        <v>25496</v>
      </c>
    </row>
    <row r="107" spans="1:14" x14ac:dyDescent="0.2">
      <c r="A107" s="33">
        <v>219</v>
      </c>
      <c r="B107" s="33" t="s">
        <v>124</v>
      </c>
      <c r="C107" s="16">
        <v>0</v>
      </c>
      <c r="D107" s="16">
        <v>0</v>
      </c>
      <c r="E107" s="54">
        <v>0</v>
      </c>
      <c r="F107" s="54">
        <v>0</v>
      </c>
      <c r="G107" s="54">
        <v>0</v>
      </c>
      <c r="H107" s="54">
        <v>0</v>
      </c>
      <c r="I107" s="54">
        <v>0</v>
      </c>
      <c r="J107" s="54">
        <v>0</v>
      </c>
      <c r="K107" s="54">
        <v>0</v>
      </c>
      <c r="L107" s="54">
        <v>0</v>
      </c>
      <c r="M107" s="54">
        <v>0</v>
      </c>
      <c r="N107" s="54">
        <v>0</v>
      </c>
    </row>
    <row r="108" spans="1:14" x14ac:dyDescent="0.2">
      <c r="A108" s="33">
        <v>220</v>
      </c>
      <c r="B108" s="33" t="s">
        <v>125</v>
      </c>
      <c r="C108" s="16">
        <v>0</v>
      </c>
      <c r="D108" s="16">
        <v>0</v>
      </c>
      <c r="E108" s="54">
        <v>0</v>
      </c>
      <c r="F108" s="54">
        <v>0</v>
      </c>
      <c r="G108" s="54">
        <v>0</v>
      </c>
      <c r="H108" s="54">
        <v>0</v>
      </c>
      <c r="I108" s="54">
        <v>0</v>
      </c>
      <c r="J108" s="54">
        <v>0</v>
      </c>
      <c r="K108" s="54">
        <v>0</v>
      </c>
      <c r="L108" s="54">
        <v>0</v>
      </c>
      <c r="M108" s="54">
        <v>0</v>
      </c>
      <c r="N108" s="54">
        <v>0</v>
      </c>
    </row>
    <row r="109" spans="1:14" x14ac:dyDescent="0.2">
      <c r="A109" s="33">
        <v>221</v>
      </c>
      <c r="B109" s="33" t="s">
        <v>126</v>
      </c>
      <c r="C109" s="16">
        <v>884882</v>
      </c>
      <c r="D109" s="16">
        <v>889277</v>
      </c>
      <c r="E109" s="54">
        <v>4395</v>
      </c>
      <c r="F109" s="54">
        <v>0</v>
      </c>
      <c r="G109" s="54">
        <v>16068018</v>
      </c>
      <c r="H109" s="54">
        <v>16147811</v>
      </c>
      <c r="I109" s="54">
        <v>0</v>
      </c>
      <c r="J109" s="54">
        <v>79793</v>
      </c>
      <c r="K109" s="54">
        <v>25238729</v>
      </c>
      <c r="L109" s="54">
        <v>25364064</v>
      </c>
      <c r="M109" s="54">
        <v>0</v>
      </c>
      <c r="N109" s="54">
        <v>125335</v>
      </c>
    </row>
    <row r="110" spans="1:14" x14ac:dyDescent="0.2">
      <c r="A110" s="33">
        <v>222</v>
      </c>
      <c r="B110" s="33" t="s">
        <v>127</v>
      </c>
      <c r="C110" s="16">
        <v>67642</v>
      </c>
      <c r="D110" s="16">
        <v>68232</v>
      </c>
      <c r="E110" s="54">
        <v>590</v>
      </c>
      <c r="F110" s="54">
        <v>0</v>
      </c>
      <c r="G110" s="54">
        <v>1228261</v>
      </c>
      <c r="H110" s="54">
        <v>1238987</v>
      </c>
      <c r="I110" s="54">
        <v>0</v>
      </c>
      <c r="J110" s="54">
        <v>10726</v>
      </c>
      <c r="K110" s="54">
        <v>1929283</v>
      </c>
      <c r="L110" s="54">
        <v>1946130</v>
      </c>
      <c r="M110" s="54">
        <v>0</v>
      </c>
      <c r="N110" s="54">
        <v>16847</v>
      </c>
    </row>
    <row r="111" spans="1:14" x14ac:dyDescent="0.2">
      <c r="A111" s="33">
        <v>223</v>
      </c>
      <c r="B111" s="33" t="s">
        <v>128</v>
      </c>
      <c r="C111" s="16">
        <v>75919</v>
      </c>
      <c r="D111" s="16">
        <v>79935</v>
      </c>
      <c r="E111" s="54">
        <v>4016</v>
      </c>
      <c r="F111" s="54">
        <v>0</v>
      </c>
      <c r="G111" s="54">
        <v>1378562</v>
      </c>
      <c r="H111" s="54">
        <v>1451498</v>
      </c>
      <c r="I111" s="54">
        <v>0</v>
      </c>
      <c r="J111" s="54">
        <v>72936</v>
      </c>
      <c r="K111" s="54">
        <v>2165368</v>
      </c>
      <c r="L111" s="54">
        <v>2279931</v>
      </c>
      <c r="M111" s="54">
        <v>0</v>
      </c>
      <c r="N111" s="54">
        <v>114563</v>
      </c>
    </row>
    <row r="112" spans="1:14" x14ac:dyDescent="0.2">
      <c r="A112" s="33">
        <v>226</v>
      </c>
      <c r="B112" s="33" t="s">
        <v>129</v>
      </c>
      <c r="C112" s="16">
        <v>4446</v>
      </c>
      <c r="D112" s="16">
        <v>4440</v>
      </c>
      <c r="E112" s="54">
        <v>0</v>
      </c>
      <c r="F112" s="54">
        <v>6</v>
      </c>
      <c r="G112" s="54">
        <v>80737</v>
      </c>
      <c r="H112" s="54">
        <v>80629</v>
      </c>
      <c r="I112" s="54">
        <v>108</v>
      </c>
      <c r="J112" s="54">
        <v>0</v>
      </c>
      <c r="K112" s="54">
        <v>126819</v>
      </c>
      <c r="L112" s="54">
        <v>126647</v>
      </c>
      <c r="M112" s="54">
        <v>172</v>
      </c>
      <c r="N112" s="54">
        <v>0</v>
      </c>
    </row>
    <row r="113" spans="1:14" x14ac:dyDescent="0.2">
      <c r="A113" s="33">
        <v>229</v>
      </c>
      <c r="B113" s="33" t="s">
        <v>130</v>
      </c>
      <c r="C113" s="16">
        <v>331621</v>
      </c>
      <c r="D113" s="16">
        <v>332808</v>
      </c>
      <c r="E113" s="54">
        <v>1187</v>
      </c>
      <c r="F113" s="54">
        <v>0</v>
      </c>
      <c r="G113" s="54">
        <v>6021694</v>
      </c>
      <c r="H113" s="54">
        <v>6043250</v>
      </c>
      <c r="I113" s="54">
        <v>0</v>
      </c>
      <c r="J113" s="54">
        <v>21556</v>
      </c>
      <c r="K113" s="54">
        <v>9458534</v>
      </c>
      <c r="L113" s="54">
        <v>9492393</v>
      </c>
      <c r="M113" s="54">
        <v>0</v>
      </c>
      <c r="N113" s="54">
        <v>33859</v>
      </c>
    </row>
    <row r="114" spans="1:14" x14ac:dyDescent="0.2">
      <c r="A114" s="33">
        <v>230</v>
      </c>
      <c r="B114" s="33" t="s">
        <v>131</v>
      </c>
      <c r="C114" s="16">
        <v>0</v>
      </c>
      <c r="D114" s="16">
        <v>0</v>
      </c>
      <c r="E114" s="54">
        <v>0</v>
      </c>
      <c r="F114" s="54">
        <v>0</v>
      </c>
      <c r="G114" s="54">
        <v>0</v>
      </c>
      <c r="H114" s="54">
        <v>0</v>
      </c>
      <c r="I114" s="54">
        <v>0</v>
      </c>
      <c r="J114" s="54">
        <v>0</v>
      </c>
      <c r="K114" s="54">
        <v>0</v>
      </c>
      <c r="L114" s="54">
        <v>0</v>
      </c>
      <c r="M114" s="54">
        <v>0</v>
      </c>
      <c r="N114" s="54">
        <v>0</v>
      </c>
    </row>
    <row r="115" spans="1:14" x14ac:dyDescent="0.2">
      <c r="A115" s="33">
        <v>231</v>
      </c>
      <c r="B115" s="33" t="s">
        <v>132</v>
      </c>
      <c r="C115" s="16">
        <v>0</v>
      </c>
      <c r="D115" s="16">
        <v>0</v>
      </c>
      <c r="E115" s="54">
        <v>0</v>
      </c>
      <c r="F115" s="54">
        <v>0</v>
      </c>
      <c r="G115" s="54">
        <v>0</v>
      </c>
      <c r="H115" s="54">
        <v>0</v>
      </c>
      <c r="I115" s="54">
        <v>0</v>
      </c>
      <c r="J115" s="54">
        <v>0</v>
      </c>
      <c r="K115" s="54">
        <v>0</v>
      </c>
      <c r="L115" s="54">
        <v>0</v>
      </c>
      <c r="M115" s="54">
        <v>0</v>
      </c>
      <c r="N115" s="54">
        <v>0</v>
      </c>
    </row>
    <row r="116" spans="1:14" x14ac:dyDescent="0.2">
      <c r="A116" s="33">
        <v>232</v>
      </c>
      <c r="B116" s="33" t="s">
        <v>133</v>
      </c>
      <c r="C116" s="16">
        <v>0</v>
      </c>
      <c r="D116" s="16">
        <v>0</v>
      </c>
      <c r="E116" s="54">
        <v>0</v>
      </c>
      <c r="F116" s="54">
        <v>0</v>
      </c>
      <c r="G116" s="54">
        <v>0</v>
      </c>
      <c r="H116" s="54">
        <v>0</v>
      </c>
      <c r="I116" s="54">
        <v>0</v>
      </c>
      <c r="J116" s="54">
        <v>0</v>
      </c>
      <c r="K116" s="54">
        <v>0</v>
      </c>
      <c r="L116" s="54">
        <v>0</v>
      </c>
      <c r="M116" s="54">
        <v>0</v>
      </c>
      <c r="N116" s="54">
        <v>0</v>
      </c>
    </row>
    <row r="117" spans="1:14" x14ac:dyDescent="0.2">
      <c r="A117" s="33">
        <v>233</v>
      </c>
      <c r="B117" s="33" t="s">
        <v>134</v>
      </c>
      <c r="C117" s="16">
        <v>3501</v>
      </c>
      <c r="D117" s="16">
        <v>3150</v>
      </c>
      <c r="E117" s="54">
        <v>0</v>
      </c>
      <c r="F117" s="54">
        <v>351</v>
      </c>
      <c r="G117" s="54">
        <v>63576</v>
      </c>
      <c r="H117" s="54">
        <v>57207</v>
      </c>
      <c r="I117" s="54">
        <v>6369</v>
      </c>
      <c r="J117" s="54">
        <v>0</v>
      </c>
      <c r="K117" s="54">
        <v>99860</v>
      </c>
      <c r="L117" s="54">
        <v>89857</v>
      </c>
      <c r="M117" s="54">
        <v>10003</v>
      </c>
      <c r="N117" s="54">
        <v>0</v>
      </c>
    </row>
    <row r="118" spans="1:14" x14ac:dyDescent="0.2">
      <c r="A118" s="33">
        <v>234</v>
      </c>
      <c r="B118" s="33" t="s">
        <v>135</v>
      </c>
      <c r="C118" s="16">
        <v>27161</v>
      </c>
      <c r="D118" s="16">
        <v>28773</v>
      </c>
      <c r="E118" s="54">
        <v>1612</v>
      </c>
      <c r="F118" s="54">
        <v>0</v>
      </c>
      <c r="G118" s="54">
        <v>493198</v>
      </c>
      <c r="H118" s="54">
        <v>522473</v>
      </c>
      <c r="I118" s="54">
        <v>0</v>
      </c>
      <c r="J118" s="54">
        <v>29275</v>
      </c>
      <c r="K118" s="54">
        <v>774686</v>
      </c>
      <c r="L118" s="54">
        <v>820671</v>
      </c>
      <c r="M118" s="54">
        <v>0</v>
      </c>
      <c r="N118" s="54">
        <v>45985</v>
      </c>
    </row>
    <row r="119" spans="1:14" x14ac:dyDescent="0.2">
      <c r="A119" s="33">
        <v>236</v>
      </c>
      <c r="B119" s="33" t="s">
        <v>136</v>
      </c>
      <c r="C119" s="16">
        <v>2345684</v>
      </c>
      <c r="D119" s="16">
        <v>2401013</v>
      </c>
      <c r="E119" s="54">
        <v>55329</v>
      </c>
      <c r="F119" s="54">
        <v>0</v>
      </c>
      <c r="G119" s="54">
        <v>42593792</v>
      </c>
      <c r="H119" s="54">
        <v>43598483</v>
      </c>
      <c r="I119" s="54">
        <v>0</v>
      </c>
      <c r="J119" s="54">
        <v>1004691</v>
      </c>
      <c r="K119" s="54">
        <v>66903907</v>
      </c>
      <c r="L119" s="54">
        <v>68482018</v>
      </c>
      <c r="M119" s="54">
        <v>0</v>
      </c>
      <c r="N119" s="54">
        <v>1578111</v>
      </c>
    </row>
    <row r="120" spans="1:14" x14ac:dyDescent="0.2">
      <c r="A120" s="33">
        <v>238</v>
      </c>
      <c r="B120" s="33" t="s">
        <v>137</v>
      </c>
      <c r="C120" s="16">
        <v>74296</v>
      </c>
      <c r="D120" s="16">
        <v>78679</v>
      </c>
      <c r="E120" s="54">
        <v>4383</v>
      </c>
      <c r="F120" s="54">
        <v>0</v>
      </c>
      <c r="G120" s="54">
        <v>1349093</v>
      </c>
      <c r="H120" s="54">
        <v>1428689</v>
      </c>
      <c r="I120" s="54">
        <v>0</v>
      </c>
      <c r="J120" s="54">
        <v>79596</v>
      </c>
      <c r="K120" s="54">
        <v>2119079</v>
      </c>
      <c r="L120" s="54">
        <v>2244104</v>
      </c>
      <c r="M120" s="54">
        <v>0</v>
      </c>
      <c r="N120" s="54">
        <v>125025</v>
      </c>
    </row>
    <row r="121" spans="1:14" x14ac:dyDescent="0.2">
      <c r="A121" s="33">
        <v>239</v>
      </c>
      <c r="B121" s="33" t="s">
        <v>138</v>
      </c>
      <c r="C121" s="16">
        <v>11858</v>
      </c>
      <c r="D121" s="16">
        <v>12349</v>
      </c>
      <c r="E121" s="54">
        <v>491</v>
      </c>
      <c r="F121" s="54">
        <v>0</v>
      </c>
      <c r="G121" s="54">
        <v>215318</v>
      </c>
      <c r="H121" s="54">
        <v>224233</v>
      </c>
      <c r="I121" s="54">
        <v>0</v>
      </c>
      <c r="J121" s="54">
        <v>8915</v>
      </c>
      <c r="K121" s="54">
        <v>338210</v>
      </c>
      <c r="L121" s="54">
        <v>352212</v>
      </c>
      <c r="M121" s="54">
        <v>0</v>
      </c>
      <c r="N121" s="54">
        <v>14002</v>
      </c>
    </row>
    <row r="122" spans="1:14" x14ac:dyDescent="0.2">
      <c r="A122" s="33">
        <v>241</v>
      </c>
      <c r="B122" s="33" t="s">
        <v>139</v>
      </c>
      <c r="C122" s="16">
        <v>47024</v>
      </c>
      <c r="D122" s="16">
        <v>42649</v>
      </c>
      <c r="E122" s="54">
        <v>0</v>
      </c>
      <c r="F122" s="54">
        <v>4375</v>
      </c>
      <c r="G122" s="54">
        <v>853875</v>
      </c>
      <c r="H122" s="54">
        <v>774438</v>
      </c>
      <c r="I122" s="54">
        <v>79437</v>
      </c>
      <c r="J122" s="54">
        <v>0</v>
      </c>
      <c r="K122" s="54">
        <v>1341219</v>
      </c>
      <c r="L122" s="54">
        <v>1216443</v>
      </c>
      <c r="M122" s="54">
        <v>124776</v>
      </c>
      <c r="N122" s="54">
        <v>0</v>
      </c>
    </row>
    <row r="123" spans="1:14" x14ac:dyDescent="0.2">
      <c r="A123" s="33">
        <v>242</v>
      </c>
      <c r="B123" s="33" t="s">
        <v>140</v>
      </c>
      <c r="C123" s="16">
        <v>335990</v>
      </c>
      <c r="D123" s="16">
        <v>346313</v>
      </c>
      <c r="E123" s="54">
        <v>10323</v>
      </c>
      <c r="F123" s="54">
        <v>0</v>
      </c>
      <c r="G123" s="54">
        <v>6101032</v>
      </c>
      <c r="H123" s="54">
        <v>6288474</v>
      </c>
      <c r="I123" s="54">
        <v>0</v>
      </c>
      <c r="J123" s="54">
        <v>187442</v>
      </c>
      <c r="K123" s="54">
        <v>9583155</v>
      </c>
      <c r="L123" s="54">
        <v>9877578</v>
      </c>
      <c r="M123" s="54">
        <v>0</v>
      </c>
      <c r="N123" s="54">
        <v>294423</v>
      </c>
    </row>
    <row r="124" spans="1:14" x14ac:dyDescent="0.2">
      <c r="A124" s="33">
        <v>245</v>
      </c>
      <c r="B124" s="33" t="s">
        <v>141</v>
      </c>
      <c r="C124" s="16">
        <v>17364</v>
      </c>
      <c r="D124" s="16">
        <v>18826</v>
      </c>
      <c r="E124" s="54">
        <v>1462</v>
      </c>
      <c r="F124" s="54">
        <v>0</v>
      </c>
      <c r="G124" s="54">
        <v>315306</v>
      </c>
      <c r="H124" s="54">
        <v>341845</v>
      </c>
      <c r="I124" s="54">
        <v>0</v>
      </c>
      <c r="J124" s="54">
        <v>26539</v>
      </c>
      <c r="K124" s="54">
        <v>495264</v>
      </c>
      <c r="L124" s="54">
        <v>536951</v>
      </c>
      <c r="M124" s="54">
        <v>0</v>
      </c>
      <c r="N124" s="54">
        <v>41687</v>
      </c>
    </row>
    <row r="125" spans="1:14" x14ac:dyDescent="0.2">
      <c r="A125" s="33">
        <v>246</v>
      </c>
      <c r="B125" s="33" t="s">
        <v>142</v>
      </c>
      <c r="C125" s="16">
        <v>0</v>
      </c>
      <c r="D125" s="16">
        <v>0</v>
      </c>
      <c r="E125" s="54">
        <v>0</v>
      </c>
      <c r="F125" s="54">
        <v>0</v>
      </c>
      <c r="G125" s="54">
        <v>0</v>
      </c>
      <c r="H125" s="54">
        <v>0</v>
      </c>
      <c r="I125" s="54">
        <v>0</v>
      </c>
      <c r="J125" s="54">
        <v>0</v>
      </c>
      <c r="K125" s="54">
        <v>0</v>
      </c>
      <c r="L125" s="54">
        <v>0</v>
      </c>
      <c r="M125" s="54">
        <v>0</v>
      </c>
      <c r="N125" s="54">
        <v>0</v>
      </c>
    </row>
    <row r="126" spans="1:14" x14ac:dyDescent="0.2">
      <c r="A126" s="33">
        <v>247</v>
      </c>
      <c r="B126" s="33" t="s">
        <v>143</v>
      </c>
      <c r="C126" s="16">
        <v>1400879</v>
      </c>
      <c r="D126" s="16">
        <v>1435328</v>
      </c>
      <c r="E126" s="54">
        <v>34449</v>
      </c>
      <c r="F126" s="54">
        <v>0</v>
      </c>
      <c r="G126" s="54">
        <v>25437680</v>
      </c>
      <c r="H126" s="54">
        <v>26063215</v>
      </c>
      <c r="I126" s="54">
        <v>0</v>
      </c>
      <c r="J126" s="54">
        <v>625535</v>
      </c>
      <c r="K126" s="54">
        <v>39956062</v>
      </c>
      <c r="L126" s="54">
        <v>40938616</v>
      </c>
      <c r="M126" s="54">
        <v>0</v>
      </c>
      <c r="N126" s="54">
        <v>982554</v>
      </c>
    </row>
    <row r="127" spans="1:14" x14ac:dyDescent="0.2">
      <c r="A127" s="33">
        <v>261</v>
      </c>
      <c r="B127" s="33" t="s">
        <v>144</v>
      </c>
      <c r="C127" s="16">
        <v>89537</v>
      </c>
      <c r="D127" s="16">
        <v>85099</v>
      </c>
      <c r="E127" s="54">
        <v>0</v>
      </c>
      <c r="F127" s="54">
        <v>4438</v>
      </c>
      <c r="G127" s="54">
        <v>1625846</v>
      </c>
      <c r="H127" s="54">
        <v>1545263</v>
      </c>
      <c r="I127" s="54">
        <v>80583</v>
      </c>
      <c r="J127" s="54">
        <v>0</v>
      </c>
      <c r="K127" s="54">
        <v>2553787</v>
      </c>
      <c r="L127" s="54">
        <v>2427211</v>
      </c>
      <c r="M127" s="54">
        <v>126576</v>
      </c>
      <c r="N127" s="54">
        <v>0</v>
      </c>
    </row>
    <row r="128" spans="1:14" x14ac:dyDescent="0.2">
      <c r="A128" s="33">
        <v>262</v>
      </c>
      <c r="B128" s="33" t="s">
        <v>145</v>
      </c>
      <c r="C128" s="16">
        <v>322803</v>
      </c>
      <c r="D128" s="16">
        <v>310266</v>
      </c>
      <c r="E128" s="54">
        <v>0</v>
      </c>
      <c r="F128" s="54">
        <v>12537</v>
      </c>
      <c r="G128" s="54">
        <v>5861572</v>
      </c>
      <c r="H128" s="54">
        <v>5633919</v>
      </c>
      <c r="I128" s="54">
        <v>227653</v>
      </c>
      <c r="J128" s="54">
        <v>0</v>
      </c>
      <c r="K128" s="54">
        <v>9207025</v>
      </c>
      <c r="L128" s="54">
        <v>8849440</v>
      </c>
      <c r="M128" s="54">
        <v>357585</v>
      </c>
      <c r="N128" s="54">
        <v>0</v>
      </c>
    </row>
    <row r="129" spans="1:14" x14ac:dyDescent="0.2">
      <c r="A129" s="33">
        <v>263</v>
      </c>
      <c r="B129" s="33" t="s">
        <v>146</v>
      </c>
      <c r="C129" s="16">
        <v>8452</v>
      </c>
      <c r="D129" s="16">
        <v>7061</v>
      </c>
      <c r="E129" s="54">
        <v>0</v>
      </c>
      <c r="F129" s="54">
        <v>1391</v>
      </c>
      <c r="G129" s="54">
        <v>153470</v>
      </c>
      <c r="H129" s="54">
        <v>128217</v>
      </c>
      <c r="I129" s="54">
        <v>25253</v>
      </c>
      <c r="J129" s="54">
        <v>0</v>
      </c>
      <c r="K129" s="54">
        <v>241061</v>
      </c>
      <c r="L129" s="54">
        <v>201397</v>
      </c>
      <c r="M129" s="54">
        <v>39664</v>
      </c>
      <c r="N129" s="54">
        <v>0</v>
      </c>
    </row>
    <row r="130" spans="1:14" x14ac:dyDescent="0.2">
      <c r="A130" s="33">
        <v>268</v>
      </c>
      <c r="B130" s="33" t="s">
        <v>147</v>
      </c>
      <c r="C130" s="16">
        <v>115534</v>
      </c>
      <c r="D130" s="16">
        <v>114638</v>
      </c>
      <c r="E130" s="54">
        <v>0</v>
      </c>
      <c r="F130" s="54">
        <v>896</v>
      </c>
      <c r="G130" s="54">
        <v>2097913</v>
      </c>
      <c r="H130" s="54">
        <v>2081631</v>
      </c>
      <c r="I130" s="54">
        <v>16282</v>
      </c>
      <c r="J130" s="54">
        <v>0</v>
      </c>
      <c r="K130" s="54">
        <v>3295282</v>
      </c>
      <c r="L130" s="54">
        <v>3269707</v>
      </c>
      <c r="M130" s="54">
        <v>25575</v>
      </c>
      <c r="N130" s="54">
        <v>0</v>
      </c>
    </row>
    <row r="131" spans="1:14" x14ac:dyDescent="0.2">
      <c r="A131" s="33">
        <v>270</v>
      </c>
      <c r="B131" s="33" t="s">
        <v>148</v>
      </c>
      <c r="C131" s="16">
        <v>19869</v>
      </c>
      <c r="D131" s="16">
        <v>34208</v>
      </c>
      <c r="E131" s="54">
        <v>14339</v>
      </c>
      <c r="F131" s="54">
        <v>0</v>
      </c>
      <c r="G131" s="54">
        <v>360795</v>
      </c>
      <c r="H131" s="54">
        <v>621161</v>
      </c>
      <c r="I131" s="54">
        <v>0</v>
      </c>
      <c r="J131" s="54">
        <v>260366</v>
      </c>
      <c r="K131" s="54">
        <v>566716</v>
      </c>
      <c r="L131" s="54">
        <v>975684</v>
      </c>
      <c r="M131" s="54">
        <v>0</v>
      </c>
      <c r="N131" s="54">
        <v>408968</v>
      </c>
    </row>
    <row r="132" spans="1:14" x14ac:dyDescent="0.2">
      <c r="A132" s="33">
        <v>275</v>
      </c>
      <c r="B132" s="33" t="s">
        <v>149</v>
      </c>
      <c r="C132" s="16">
        <v>50601</v>
      </c>
      <c r="D132" s="16">
        <v>49403</v>
      </c>
      <c r="E132" s="54">
        <v>0</v>
      </c>
      <c r="F132" s="54">
        <v>1198</v>
      </c>
      <c r="G132" s="54">
        <v>918828</v>
      </c>
      <c r="H132" s="54">
        <v>897080</v>
      </c>
      <c r="I132" s="54">
        <v>21748</v>
      </c>
      <c r="J132" s="54">
        <v>0</v>
      </c>
      <c r="K132" s="54">
        <v>1443244</v>
      </c>
      <c r="L132" s="54">
        <v>1409082</v>
      </c>
      <c r="M132" s="54">
        <v>34162</v>
      </c>
      <c r="N132" s="54">
        <v>0</v>
      </c>
    </row>
    <row r="133" spans="1:14" x14ac:dyDescent="0.2">
      <c r="A133" s="33">
        <v>276</v>
      </c>
      <c r="B133" s="33" t="s">
        <v>150</v>
      </c>
      <c r="C133" s="16">
        <v>68962</v>
      </c>
      <c r="D133" s="16">
        <v>69616</v>
      </c>
      <c r="E133" s="54">
        <v>654</v>
      </c>
      <c r="F133" s="54">
        <v>0</v>
      </c>
      <c r="G133" s="54">
        <v>1252241</v>
      </c>
      <c r="H133" s="54">
        <v>1264120</v>
      </c>
      <c r="I133" s="54">
        <v>0</v>
      </c>
      <c r="J133" s="54">
        <v>11879</v>
      </c>
      <c r="K133" s="54">
        <v>1966948</v>
      </c>
      <c r="L133" s="54">
        <v>1985609</v>
      </c>
      <c r="M133" s="54">
        <v>0</v>
      </c>
      <c r="N133" s="54">
        <v>18661</v>
      </c>
    </row>
    <row r="134" spans="1:14" x14ac:dyDescent="0.2">
      <c r="A134" s="33">
        <v>277</v>
      </c>
      <c r="B134" s="33" t="s">
        <v>151</v>
      </c>
      <c r="C134" s="16">
        <v>26351</v>
      </c>
      <c r="D134" s="16">
        <v>26592</v>
      </c>
      <c r="E134" s="54">
        <v>241</v>
      </c>
      <c r="F134" s="54">
        <v>0</v>
      </c>
      <c r="G134" s="54">
        <v>478496</v>
      </c>
      <c r="H134" s="54">
        <v>482869</v>
      </c>
      <c r="I134" s="54">
        <v>0</v>
      </c>
      <c r="J134" s="54">
        <v>4373</v>
      </c>
      <c r="K134" s="54">
        <v>751594</v>
      </c>
      <c r="L134" s="54">
        <v>758463</v>
      </c>
      <c r="M134" s="54">
        <v>0</v>
      </c>
      <c r="N134" s="54">
        <v>6869</v>
      </c>
    </row>
    <row r="135" spans="1:14" x14ac:dyDescent="0.2">
      <c r="A135" s="33">
        <v>278</v>
      </c>
      <c r="B135" s="33" t="s">
        <v>152</v>
      </c>
      <c r="C135" s="16">
        <v>38390</v>
      </c>
      <c r="D135" s="16">
        <v>41392</v>
      </c>
      <c r="E135" s="54">
        <v>3002</v>
      </c>
      <c r="F135" s="54">
        <v>0</v>
      </c>
      <c r="G135" s="54">
        <v>697093</v>
      </c>
      <c r="H135" s="54">
        <v>751613</v>
      </c>
      <c r="I135" s="54">
        <v>0</v>
      </c>
      <c r="J135" s="54">
        <v>54520</v>
      </c>
      <c r="K135" s="54">
        <v>1094954</v>
      </c>
      <c r="L135" s="54">
        <v>1180590</v>
      </c>
      <c r="M135" s="54">
        <v>0</v>
      </c>
      <c r="N135" s="54">
        <v>85636</v>
      </c>
    </row>
    <row r="136" spans="1:14" x14ac:dyDescent="0.2">
      <c r="A136" s="33">
        <v>279</v>
      </c>
      <c r="B136" s="33" t="s">
        <v>153</v>
      </c>
      <c r="C136" s="16">
        <v>52121</v>
      </c>
      <c r="D136" s="16">
        <v>47238</v>
      </c>
      <c r="E136" s="54">
        <v>0</v>
      </c>
      <c r="F136" s="54">
        <v>4883</v>
      </c>
      <c r="G136" s="54">
        <v>946427</v>
      </c>
      <c r="H136" s="54">
        <v>857772</v>
      </c>
      <c r="I136" s="54">
        <v>88655</v>
      </c>
      <c r="J136" s="54">
        <v>0</v>
      </c>
      <c r="K136" s="54">
        <v>1486593</v>
      </c>
      <c r="L136" s="54">
        <v>1347339</v>
      </c>
      <c r="M136" s="54">
        <v>139254</v>
      </c>
      <c r="N136" s="54">
        <v>0</v>
      </c>
    </row>
    <row r="137" spans="1:14" x14ac:dyDescent="0.2">
      <c r="A137" s="33">
        <v>280</v>
      </c>
      <c r="B137" s="33" t="s">
        <v>154</v>
      </c>
      <c r="C137" s="16">
        <v>562055</v>
      </c>
      <c r="D137" s="16">
        <v>562008</v>
      </c>
      <c r="E137" s="54">
        <v>0</v>
      </c>
      <c r="F137" s="54">
        <v>47</v>
      </c>
      <c r="G137" s="54">
        <v>10206003</v>
      </c>
      <c r="H137" s="54">
        <v>10205145</v>
      </c>
      <c r="I137" s="54">
        <v>858</v>
      </c>
      <c r="J137" s="54">
        <v>0</v>
      </c>
      <c r="K137" s="54">
        <v>16031008</v>
      </c>
      <c r="L137" s="54">
        <v>16029662</v>
      </c>
      <c r="M137" s="54">
        <v>1346</v>
      </c>
      <c r="N137" s="54">
        <v>0</v>
      </c>
    </row>
    <row r="138" spans="1:14" x14ac:dyDescent="0.2">
      <c r="A138" s="33">
        <v>282</v>
      </c>
      <c r="B138" s="33" t="s">
        <v>155</v>
      </c>
      <c r="C138" s="16">
        <v>76131</v>
      </c>
      <c r="D138" s="16">
        <v>77369</v>
      </c>
      <c r="E138" s="54">
        <v>1238</v>
      </c>
      <c r="F138" s="54">
        <v>0</v>
      </c>
      <c r="G138" s="54">
        <v>1382406</v>
      </c>
      <c r="H138" s="54">
        <v>1404904</v>
      </c>
      <c r="I138" s="54">
        <v>0</v>
      </c>
      <c r="J138" s="54">
        <v>22498</v>
      </c>
      <c r="K138" s="54">
        <v>2171403</v>
      </c>
      <c r="L138" s="54">
        <v>2206743</v>
      </c>
      <c r="M138" s="54">
        <v>0</v>
      </c>
      <c r="N138" s="54">
        <v>35340</v>
      </c>
    </row>
    <row r="139" spans="1:14" x14ac:dyDescent="0.2">
      <c r="A139" s="33">
        <v>283</v>
      </c>
      <c r="B139" s="33" t="s">
        <v>156</v>
      </c>
      <c r="C139" s="16">
        <v>159153</v>
      </c>
      <c r="D139" s="16">
        <v>150680</v>
      </c>
      <c r="E139" s="54">
        <v>0</v>
      </c>
      <c r="F139" s="54">
        <v>8473</v>
      </c>
      <c r="G139" s="54">
        <v>2889962</v>
      </c>
      <c r="H139" s="54">
        <v>2736109</v>
      </c>
      <c r="I139" s="54">
        <v>153853</v>
      </c>
      <c r="J139" s="54">
        <v>0</v>
      </c>
      <c r="K139" s="54">
        <v>4539388</v>
      </c>
      <c r="L139" s="54">
        <v>4297725</v>
      </c>
      <c r="M139" s="54">
        <v>241663</v>
      </c>
      <c r="N139" s="54">
        <v>0</v>
      </c>
    </row>
    <row r="140" spans="1:14" x14ac:dyDescent="0.2">
      <c r="A140" s="33">
        <v>284</v>
      </c>
      <c r="B140" s="33" t="s">
        <v>157</v>
      </c>
      <c r="C140" s="16">
        <v>20503</v>
      </c>
      <c r="D140" s="16">
        <v>19335</v>
      </c>
      <c r="E140" s="54">
        <v>0</v>
      </c>
      <c r="F140" s="54">
        <v>1168</v>
      </c>
      <c r="G140" s="54">
        <v>372296</v>
      </c>
      <c r="H140" s="54">
        <v>351085</v>
      </c>
      <c r="I140" s="54">
        <v>21211</v>
      </c>
      <c r="J140" s="54">
        <v>0</v>
      </c>
      <c r="K140" s="54">
        <v>584783</v>
      </c>
      <c r="L140" s="54">
        <v>551464</v>
      </c>
      <c r="M140" s="54">
        <v>33319</v>
      </c>
      <c r="N140" s="54">
        <v>0</v>
      </c>
    </row>
    <row r="141" spans="1:14" x14ac:dyDescent="0.2">
      <c r="A141" s="33">
        <v>285</v>
      </c>
      <c r="B141" s="33" t="s">
        <v>158</v>
      </c>
      <c r="C141" s="16">
        <v>70265</v>
      </c>
      <c r="D141" s="16">
        <v>70286</v>
      </c>
      <c r="E141" s="54">
        <v>21</v>
      </c>
      <c r="F141" s="54">
        <v>0</v>
      </c>
      <c r="G141" s="54">
        <v>1275901</v>
      </c>
      <c r="H141" s="54">
        <v>1276280</v>
      </c>
      <c r="I141" s="54">
        <v>0</v>
      </c>
      <c r="J141" s="54">
        <v>379</v>
      </c>
      <c r="K141" s="54">
        <v>2004112</v>
      </c>
      <c r="L141" s="54">
        <v>2004708</v>
      </c>
      <c r="M141" s="54">
        <v>0</v>
      </c>
      <c r="N141" s="54">
        <v>596</v>
      </c>
    </row>
    <row r="142" spans="1:14" x14ac:dyDescent="0.2">
      <c r="A142" s="33">
        <v>286</v>
      </c>
      <c r="B142" s="33" t="s">
        <v>159</v>
      </c>
      <c r="C142" s="16">
        <v>97919</v>
      </c>
      <c r="D142" s="16">
        <v>94592</v>
      </c>
      <c r="E142" s="54">
        <v>0</v>
      </c>
      <c r="F142" s="54">
        <v>3327</v>
      </c>
      <c r="G142" s="54">
        <v>1778058</v>
      </c>
      <c r="H142" s="54">
        <v>1717644</v>
      </c>
      <c r="I142" s="54">
        <v>60414</v>
      </c>
      <c r="J142" s="54">
        <v>0</v>
      </c>
      <c r="K142" s="54">
        <v>2792873</v>
      </c>
      <c r="L142" s="54">
        <v>2697978</v>
      </c>
      <c r="M142" s="54">
        <v>94895</v>
      </c>
      <c r="N142" s="54">
        <v>0</v>
      </c>
    </row>
    <row r="143" spans="1:14" x14ac:dyDescent="0.2">
      <c r="A143" s="33">
        <v>287</v>
      </c>
      <c r="B143" s="33" t="s">
        <v>160</v>
      </c>
      <c r="C143" s="16">
        <v>28443</v>
      </c>
      <c r="D143" s="16">
        <v>27728</v>
      </c>
      <c r="E143" s="54">
        <v>0</v>
      </c>
      <c r="F143" s="54">
        <v>715</v>
      </c>
      <c r="G143" s="54">
        <v>516476</v>
      </c>
      <c r="H143" s="54">
        <v>503494</v>
      </c>
      <c r="I143" s="54">
        <v>12982</v>
      </c>
      <c r="J143" s="54">
        <v>0</v>
      </c>
      <c r="K143" s="54">
        <v>811251</v>
      </c>
      <c r="L143" s="54">
        <v>790860</v>
      </c>
      <c r="M143" s="54">
        <v>20391</v>
      </c>
      <c r="N143" s="54">
        <v>0</v>
      </c>
    </row>
    <row r="144" spans="1:14" x14ac:dyDescent="0.2">
      <c r="A144" s="33">
        <v>288</v>
      </c>
      <c r="B144" s="33" t="s">
        <v>161</v>
      </c>
      <c r="C144" s="16">
        <v>47281</v>
      </c>
      <c r="D144" s="16">
        <v>45200</v>
      </c>
      <c r="E144" s="54">
        <v>0</v>
      </c>
      <c r="F144" s="54">
        <v>2081</v>
      </c>
      <c r="G144" s="54">
        <v>858549</v>
      </c>
      <c r="H144" s="54">
        <v>820759</v>
      </c>
      <c r="I144" s="54">
        <v>37790</v>
      </c>
      <c r="J144" s="54">
        <v>0</v>
      </c>
      <c r="K144" s="54">
        <v>1348560</v>
      </c>
      <c r="L144" s="54">
        <v>1289201</v>
      </c>
      <c r="M144" s="54">
        <v>59359</v>
      </c>
      <c r="N144" s="54">
        <v>0</v>
      </c>
    </row>
    <row r="145" spans="1:14" x14ac:dyDescent="0.2">
      <c r="A145" s="33">
        <v>290</v>
      </c>
      <c r="B145" s="33" t="s">
        <v>162</v>
      </c>
      <c r="C145" s="16">
        <v>103882</v>
      </c>
      <c r="D145" s="16">
        <v>106034</v>
      </c>
      <c r="E145" s="54">
        <v>2152</v>
      </c>
      <c r="F145" s="54">
        <v>0</v>
      </c>
      <c r="G145" s="54">
        <v>1886333</v>
      </c>
      <c r="H145" s="54">
        <v>1925403</v>
      </c>
      <c r="I145" s="54">
        <v>0</v>
      </c>
      <c r="J145" s="54">
        <v>39070</v>
      </c>
      <c r="K145" s="54">
        <v>2962944</v>
      </c>
      <c r="L145" s="54">
        <v>3024313</v>
      </c>
      <c r="M145" s="54">
        <v>0</v>
      </c>
      <c r="N145" s="54">
        <v>61369</v>
      </c>
    </row>
    <row r="146" spans="1:14" x14ac:dyDescent="0.2">
      <c r="A146" s="33">
        <v>291</v>
      </c>
      <c r="B146" s="33" t="s">
        <v>163</v>
      </c>
      <c r="C146" s="16">
        <v>69249</v>
      </c>
      <c r="D146" s="16">
        <v>73102</v>
      </c>
      <c r="E146" s="54">
        <v>3853</v>
      </c>
      <c r="F146" s="54">
        <v>0</v>
      </c>
      <c r="G146" s="54">
        <v>1257448</v>
      </c>
      <c r="H146" s="54">
        <v>1327420</v>
      </c>
      <c r="I146" s="54">
        <v>0</v>
      </c>
      <c r="J146" s="54">
        <v>69972</v>
      </c>
      <c r="K146" s="54">
        <v>1975127</v>
      </c>
      <c r="L146" s="54">
        <v>2085037</v>
      </c>
      <c r="M146" s="54">
        <v>0</v>
      </c>
      <c r="N146" s="54">
        <v>109910</v>
      </c>
    </row>
    <row r="147" spans="1:14" x14ac:dyDescent="0.2">
      <c r="A147" s="33">
        <v>292</v>
      </c>
      <c r="B147" s="33" t="s">
        <v>164</v>
      </c>
      <c r="C147" s="16">
        <v>54983</v>
      </c>
      <c r="D147" s="16">
        <v>55749</v>
      </c>
      <c r="E147" s="54">
        <v>766</v>
      </c>
      <c r="F147" s="54">
        <v>0</v>
      </c>
      <c r="G147" s="54">
        <v>998403</v>
      </c>
      <c r="H147" s="54">
        <v>1012306</v>
      </c>
      <c r="I147" s="54">
        <v>0</v>
      </c>
      <c r="J147" s="54">
        <v>13903</v>
      </c>
      <c r="K147" s="54">
        <v>1568235</v>
      </c>
      <c r="L147" s="54">
        <v>1590072</v>
      </c>
      <c r="M147" s="54">
        <v>0</v>
      </c>
      <c r="N147" s="54">
        <v>21837</v>
      </c>
    </row>
    <row r="148" spans="1:14" x14ac:dyDescent="0.2">
      <c r="A148" s="33">
        <v>293</v>
      </c>
      <c r="B148" s="33" t="s">
        <v>165</v>
      </c>
      <c r="C148" s="16">
        <v>138664</v>
      </c>
      <c r="D148" s="16">
        <v>128116</v>
      </c>
      <c r="E148" s="54">
        <v>0</v>
      </c>
      <c r="F148" s="54">
        <v>10548</v>
      </c>
      <c r="G148" s="54">
        <v>2517911</v>
      </c>
      <c r="H148" s="54">
        <v>2326375</v>
      </c>
      <c r="I148" s="54">
        <v>191536</v>
      </c>
      <c r="J148" s="54">
        <v>0</v>
      </c>
      <c r="K148" s="54">
        <v>3954991</v>
      </c>
      <c r="L148" s="54">
        <v>3654138</v>
      </c>
      <c r="M148" s="54">
        <v>300853</v>
      </c>
      <c r="N148" s="54">
        <v>0</v>
      </c>
    </row>
    <row r="149" spans="1:14" x14ac:dyDescent="0.2">
      <c r="A149" s="33">
        <v>294</v>
      </c>
      <c r="B149" s="33" t="s">
        <v>166</v>
      </c>
      <c r="C149" s="16">
        <v>51723</v>
      </c>
      <c r="D149" s="16">
        <v>51468</v>
      </c>
      <c r="E149" s="54">
        <v>0</v>
      </c>
      <c r="F149" s="54">
        <v>255</v>
      </c>
      <c r="G149" s="54">
        <v>939200</v>
      </c>
      <c r="H149" s="54">
        <v>934580</v>
      </c>
      <c r="I149" s="54">
        <v>4620</v>
      </c>
      <c r="J149" s="54">
        <v>0</v>
      </c>
      <c r="K149" s="54">
        <v>1475241</v>
      </c>
      <c r="L149" s="54">
        <v>1467985</v>
      </c>
      <c r="M149" s="54">
        <v>7256</v>
      </c>
      <c r="N149" s="54">
        <v>0</v>
      </c>
    </row>
    <row r="150" spans="1:14" x14ac:dyDescent="0.2">
      <c r="A150" s="33">
        <v>295</v>
      </c>
      <c r="B150" s="33" t="s">
        <v>167</v>
      </c>
      <c r="C150" s="16">
        <v>339284</v>
      </c>
      <c r="D150" s="16">
        <v>300926</v>
      </c>
      <c r="E150" s="54">
        <v>0</v>
      </c>
      <c r="F150" s="54">
        <v>38358</v>
      </c>
      <c r="G150" s="54">
        <v>6160852</v>
      </c>
      <c r="H150" s="54">
        <v>5464328</v>
      </c>
      <c r="I150" s="54">
        <v>696524</v>
      </c>
      <c r="J150" s="54">
        <v>0</v>
      </c>
      <c r="K150" s="54">
        <v>9677115</v>
      </c>
      <c r="L150" s="54">
        <v>8583056</v>
      </c>
      <c r="M150" s="54">
        <v>1094059</v>
      </c>
      <c r="N150" s="54">
        <v>0</v>
      </c>
    </row>
    <row r="151" spans="1:14" x14ac:dyDescent="0.2">
      <c r="A151" s="33">
        <v>296</v>
      </c>
      <c r="B151" s="33" t="s">
        <v>168</v>
      </c>
      <c r="C151" s="16">
        <v>48692</v>
      </c>
      <c r="D151" s="16">
        <v>48262</v>
      </c>
      <c r="E151" s="54">
        <v>0</v>
      </c>
      <c r="F151" s="54">
        <v>430</v>
      </c>
      <c r="G151" s="54">
        <v>884173</v>
      </c>
      <c r="H151" s="54">
        <v>876366</v>
      </c>
      <c r="I151" s="54">
        <v>7807</v>
      </c>
      <c r="J151" s="54">
        <v>0</v>
      </c>
      <c r="K151" s="54">
        <v>1388808</v>
      </c>
      <c r="L151" s="54">
        <v>1376545</v>
      </c>
      <c r="M151" s="54">
        <v>12263</v>
      </c>
      <c r="N151" s="54">
        <v>0</v>
      </c>
    </row>
    <row r="152" spans="1:14" x14ac:dyDescent="0.2">
      <c r="A152" s="33">
        <v>297</v>
      </c>
      <c r="B152" s="33" t="s">
        <v>169</v>
      </c>
      <c r="C152" s="16">
        <v>82195</v>
      </c>
      <c r="D152" s="16">
        <v>83263</v>
      </c>
      <c r="E152" s="54">
        <v>1068</v>
      </c>
      <c r="F152" s="54">
        <v>0</v>
      </c>
      <c r="G152" s="54">
        <v>1492525</v>
      </c>
      <c r="H152" s="54">
        <v>1511914</v>
      </c>
      <c r="I152" s="54">
        <v>0</v>
      </c>
      <c r="J152" s="54">
        <v>19389</v>
      </c>
      <c r="K152" s="54">
        <v>2344375</v>
      </c>
      <c r="L152" s="54">
        <v>2374829</v>
      </c>
      <c r="M152" s="54">
        <v>0</v>
      </c>
      <c r="N152" s="54">
        <v>30454</v>
      </c>
    </row>
    <row r="153" spans="1:14" x14ac:dyDescent="0.2">
      <c r="A153" s="33">
        <v>298</v>
      </c>
      <c r="B153" s="33" t="s">
        <v>170</v>
      </c>
      <c r="C153" s="16">
        <v>86946</v>
      </c>
      <c r="D153" s="16">
        <v>88229</v>
      </c>
      <c r="E153" s="54">
        <v>1283</v>
      </c>
      <c r="F153" s="54">
        <v>0</v>
      </c>
      <c r="G153" s="54">
        <v>1578796</v>
      </c>
      <c r="H153" s="54">
        <v>1602103</v>
      </c>
      <c r="I153" s="54">
        <v>0</v>
      </c>
      <c r="J153" s="54">
        <v>23307</v>
      </c>
      <c r="K153" s="54">
        <v>2479882</v>
      </c>
      <c r="L153" s="54">
        <v>2516492</v>
      </c>
      <c r="M153" s="54">
        <v>0</v>
      </c>
      <c r="N153" s="54">
        <v>36610</v>
      </c>
    </row>
    <row r="154" spans="1:14" x14ac:dyDescent="0.2">
      <c r="A154" s="33">
        <v>299</v>
      </c>
      <c r="B154" s="33" t="s">
        <v>171</v>
      </c>
      <c r="C154" s="16">
        <v>51797</v>
      </c>
      <c r="D154" s="16">
        <v>52786</v>
      </c>
      <c r="E154" s="54">
        <v>989</v>
      </c>
      <c r="F154" s="54">
        <v>0</v>
      </c>
      <c r="G154" s="54">
        <v>940556</v>
      </c>
      <c r="H154" s="54">
        <v>958510</v>
      </c>
      <c r="I154" s="54">
        <v>0</v>
      </c>
      <c r="J154" s="54">
        <v>17954</v>
      </c>
      <c r="K154" s="54">
        <v>1477371</v>
      </c>
      <c r="L154" s="54">
        <v>1505572</v>
      </c>
      <c r="M154" s="54">
        <v>0</v>
      </c>
      <c r="N154" s="54">
        <v>28201</v>
      </c>
    </row>
    <row r="155" spans="1:14" x14ac:dyDescent="0.2">
      <c r="A155" s="33">
        <v>301</v>
      </c>
      <c r="B155" s="33" t="s">
        <v>172</v>
      </c>
      <c r="C155" s="16">
        <v>174264</v>
      </c>
      <c r="D155" s="16">
        <v>174520</v>
      </c>
      <c r="E155" s="54">
        <v>256</v>
      </c>
      <c r="F155" s="54">
        <v>0</v>
      </c>
      <c r="G155" s="54">
        <v>3164354</v>
      </c>
      <c r="H155" s="54">
        <v>3168995</v>
      </c>
      <c r="I155" s="54">
        <v>0</v>
      </c>
      <c r="J155" s="54">
        <v>4641</v>
      </c>
      <c r="K155" s="54">
        <v>4970387</v>
      </c>
      <c r="L155" s="54">
        <v>4977677</v>
      </c>
      <c r="M155" s="54">
        <v>0</v>
      </c>
      <c r="N155" s="54">
        <v>7290</v>
      </c>
    </row>
    <row r="156" spans="1:14" x14ac:dyDescent="0.2">
      <c r="A156" s="33">
        <v>305</v>
      </c>
      <c r="B156" s="33" t="s">
        <v>173</v>
      </c>
      <c r="C156" s="16">
        <v>0</v>
      </c>
      <c r="D156" s="16">
        <v>0</v>
      </c>
      <c r="E156" s="54">
        <v>0</v>
      </c>
      <c r="F156" s="54">
        <v>0</v>
      </c>
      <c r="G156" s="54">
        <v>0</v>
      </c>
      <c r="H156" s="54">
        <v>0</v>
      </c>
      <c r="I156" s="54">
        <v>0</v>
      </c>
      <c r="J156" s="54">
        <v>0</v>
      </c>
      <c r="K156" s="54">
        <v>0</v>
      </c>
      <c r="L156" s="54">
        <v>0</v>
      </c>
      <c r="M156" s="54">
        <v>0</v>
      </c>
      <c r="N156" s="54">
        <v>0</v>
      </c>
    </row>
    <row r="157" spans="1:14" x14ac:dyDescent="0.2">
      <c r="A157" s="33">
        <v>310</v>
      </c>
      <c r="B157" s="33" t="s">
        <v>174</v>
      </c>
      <c r="C157" s="16">
        <v>45727</v>
      </c>
      <c r="D157" s="16">
        <v>43258</v>
      </c>
      <c r="E157" s="54">
        <v>0</v>
      </c>
      <c r="F157" s="54">
        <v>2469</v>
      </c>
      <c r="G157" s="54">
        <v>830329</v>
      </c>
      <c r="H157" s="54">
        <v>785500</v>
      </c>
      <c r="I157" s="54">
        <v>44829</v>
      </c>
      <c r="J157" s="54">
        <v>0</v>
      </c>
      <c r="K157" s="54">
        <v>1304233</v>
      </c>
      <c r="L157" s="54">
        <v>1233819</v>
      </c>
      <c r="M157" s="54">
        <v>70414</v>
      </c>
      <c r="N157" s="54">
        <v>0</v>
      </c>
    </row>
    <row r="158" spans="1:14" x14ac:dyDescent="0.2">
      <c r="A158" s="33">
        <v>311</v>
      </c>
      <c r="B158" s="33" t="s">
        <v>175</v>
      </c>
      <c r="C158" s="16">
        <v>0</v>
      </c>
      <c r="D158" s="16">
        <v>0</v>
      </c>
      <c r="E158" s="54">
        <v>0</v>
      </c>
      <c r="F158" s="54">
        <v>0</v>
      </c>
      <c r="G158" s="54">
        <v>0</v>
      </c>
      <c r="H158" s="54">
        <v>0</v>
      </c>
      <c r="I158" s="54">
        <v>0</v>
      </c>
      <c r="J158" s="54">
        <v>0</v>
      </c>
      <c r="K158" s="54">
        <v>0</v>
      </c>
      <c r="L158" s="54">
        <v>0</v>
      </c>
      <c r="M158" s="54">
        <v>0</v>
      </c>
      <c r="N158" s="54">
        <v>0</v>
      </c>
    </row>
    <row r="159" spans="1:14" x14ac:dyDescent="0.2">
      <c r="A159" s="33">
        <v>319</v>
      </c>
      <c r="B159" s="33" t="s">
        <v>176</v>
      </c>
      <c r="C159" s="16">
        <v>0</v>
      </c>
      <c r="D159" s="16">
        <v>0</v>
      </c>
      <c r="E159" s="54">
        <v>0</v>
      </c>
      <c r="F159" s="54">
        <v>0</v>
      </c>
      <c r="G159" s="54">
        <v>0</v>
      </c>
      <c r="H159" s="54">
        <v>0</v>
      </c>
      <c r="I159" s="54">
        <v>0</v>
      </c>
      <c r="J159" s="54">
        <v>0</v>
      </c>
      <c r="K159" s="54">
        <v>0</v>
      </c>
      <c r="L159" s="54">
        <v>0</v>
      </c>
      <c r="M159" s="54">
        <v>0</v>
      </c>
      <c r="N159" s="54">
        <v>0</v>
      </c>
    </row>
    <row r="160" spans="1:14" x14ac:dyDescent="0.2">
      <c r="A160" s="33">
        <v>320</v>
      </c>
      <c r="B160" s="33" t="s">
        <v>177</v>
      </c>
      <c r="C160" s="16">
        <v>27674</v>
      </c>
      <c r="D160" s="16">
        <v>29599</v>
      </c>
      <c r="E160" s="54">
        <v>1925</v>
      </c>
      <c r="F160" s="54">
        <v>0</v>
      </c>
      <c r="G160" s="54">
        <v>502508</v>
      </c>
      <c r="H160" s="54">
        <v>537476</v>
      </c>
      <c r="I160" s="54">
        <v>0</v>
      </c>
      <c r="J160" s="54">
        <v>34968</v>
      </c>
      <c r="K160" s="54">
        <v>789311</v>
      </c>
      <c r="L160" s="54">
        <v>844237</v>
      </c>
      <c r="M160" s="54">
        <v>0</v>
      </c>
      <c r="N160" s="54">
        <v>54926</v>
      </c>
    </row>
    <row r="161" spans="1:14" x14ac:dyDescent="0.2">
      <c r="A161" s="33">
        <v>325</v>
      </c>
      <c r="B161" s="33" t="s">
        <v>178</v>
      </c>
      <c r="C161" s="16">
        <v>0</v>
      </c>
      <c r="D161" s="16">
        <v>0</v>
      </c>
      <c r="E161" s="54">
        <v>0</v>
      </c>
      <c r="F161" s="54">
        <v>0</v>
      </c>
      <c r="G161" s="54">
        <v>0</v>
      </c>
      <c r="H161" s="54">
        <v>0</v>
      </c>
      <c r="I161" s="54">
        <v>0</v>
      </c>
      <c r="J161" s="54">
        <v>0</v>
      </c>
      <c r="K161" s="54">
        <v>0</v>
      </c>
      <c r="L161" s="54">
        <v>0</v>
      </c>
      <c r="M161" s="54">
        <v>0</v>
      </c>
      <c r="N161" s="54">
        <v>0</v>
      </c>
    </row>
    <row r="162" spans="1:14" x14ac:dyDescent="0.2">
      <c r="A162" s="33">
        <v>326</v>
      </c>
      <c r="B162" s="33" t="s">
        <v>179</v>
      </c>
      <c r="C162" s="16">
        <v>0</v>
      </c>
      <c r="D162" s="16">
        <v>0</v>
      </c>
      <c r="E162" s="54">
        <v>0</v>
      </c>
      <c r="F162" s="54">
        <v>0</v>
      </c>
      <c r="G162" s="54">
        <v>0</v>
      </c>
      <c r="H162" s="54">
        <v>0</v>
      </c>
      <c r="I162" s="54">
        <v>0</v>
      </c>
      <c r="J162" s="54">
        <v>0</v>
      </c>
      <c r="K162" s="54">
        <v>0</v>
      </c>
      <c r="L162" s="54">
        <v>0</v>
      </c>
      <c r="M162" s="54">
        <v>0</v>
      </c>
      <c r="N162" s="54">
        <v>0</v>
      </c>
    </row>
    <row r="163" spans="1:14" x14ac:dyDescent="0.2">
      <c r="A163" s="33">
        <v>330</v>
      </c>
      <c r="B163" s="33" t="s">
        <v>180</v>
      </c>
      <c r="C163" s="16">
        <v>109</v>
      </c>
      <c r="D163" s="16">
        <v>244</v>
      </c>
      <c r="E163" s="54">
        <v>135</v>
      </c>
      <c r="F163" s="54">
        <v>0</v>
      </c>
      <c r="G163" s="54">
        <v>1978</v>
      </c>
      <c r="H163" s="54">
        <v>4437</v>
      </c>
      <c r="I163" s="54">
        <v>0</v>
      </c>
      <c r="J163" s="54">
        <v>2459</v>
      </c>
      <c r="K163" s="54">
        <v>3106</v>
      </c>
      <c r="L163" s="54">
        <v>6969</v>
      </c>
      <c r="M163" s="54">
        <v>0</v>
      </c>
      <c r="N163" s="54">
        <v>3863</v>
      </c>
    </row>
    <row r="164" spans="1:14" x14ac:dyDescent="0.2">
      <c r="A164" s="33">
        <v>350</v>
      </c>
      <c r="B164" s="33" t="s">
        <v>181</v>
      </c>
      <c r="C164" s="16">
        <v>11216</v>
      </c>
      <c r="D164" s="16">
        <v>12424</v>
      </c>
      <c r="E164" s="54">
        <v>1208</v>
      </c>
      <c r="F164" s="54">
        <v>0</v>
      </c>
      <c r="G164" s="54">
        <v>203663</v>
      </c>
      <c r="H164" s="54">
        <v>225606</v>
      </c>
      <c r="I164" s="54">
        <v>0</v>
      </c>
      <c r="J164" s="54">
        <v>21943</v>
      </c>
      <c r="K164" s="54">
        <v>319904</v>
      </c>
      <c r="L164" s="54">
        <v>354369</v>
      </c>
      <c r="M164" s="54">
        <v>0</v>
      </c>
      <c r="N164" s="54">
        <v>34465</v>
      </c>
    </row>
    <row r="165" spans="1:14" x14ac:dyDescent="0.2">
      <c r="A165" s="33">
        <v>360</v>
      </c>
      <c r="B165" s="33" t="s">
        <v>182</v>
      </c>
      <c r="C165" s="16">
        <v>10625</v>
      </c>
      <c r="D165" s="16">
        <v>9312</v>
      </c>
      <c r="E165" s="54">
        <v>0</v>
      </c>
      <c r="F165" s="54">
        <v>1313</v>
      </c>
      <c r="G165" s="54">
        <v>192937</v>
      </c>
      <c r="H165" s="54">
        <v>169092</v>
      </c>
      <c r="I165" s="54">
        <v>23845</v>
      </c>
      <c r="J165" s="54">
        <v>0</v>
      </c>
      <c r="K165" s="54">
        <v>303056</v>
      </c>
      <c r="L165" s="54">
        <v>265600</v>
      </c>
      <c r="M165" s="54">
        <v>37456</v>
      </c>
      <c r="N165" s="54">
        <v>0</v>
      </c>
    </row>
    <row r="166" spans="1:14" x14ac:dyDescent="0.2">
      <c r="A166" s="33">
        <v>400</v>
      </c>
      <c r="B166" s="33" t="s">
        <v>183</v>
      </c>
      <c r="C166" s="16">
        <v>2091</v>
      </c>
      <c r="D166" s="16">
        <v>3043</v>
      </c>
      <c r="E166" s="54">
        <v>952</v>
      </c>
      <c r="F166" s="54">
        <v>0</v>
      </c>
      <c r="G166" s="54">
        <v>37963</v>
      </c>
      <c r="H166" s="54">
        <v>55264</v>
      </c>
      <c r="I166" s="54">
        <v>0</v>
      </c>
      <c r="J166" s="54">
        <v>17301</v>
      </c>
      <c r="K166" s="54">
        <v>59630</v>
      </c>
      <c r="L166" s="54">
        <v>86806</v>
      </c>
      <c r="M166" s="54">
        <v>0</v>
      </c>
      <c r="N166" s="54">
        <v>27176</v>
      </c>
    </row>
    <row r="167" spans="1:14" x14ac:dyDescent="0.2">
      <c r="A167" s="33">
        <v>402</v>
      </c>
      <c r="B167" s="33" t="s">
        <v>184</v>
      </c>
      <c r="C167" s="16">
        <v>59903</v>
      </c>
      <c r="D167" s="16">
        <v>60927</v>
      </c>
      <c r="E167" s="54">
        <v>1024</v>
      </c>
      <c r="F167" s="54">
        <v>0</v>
      </c>
      <c r="G167" s="54">
        <v>1087744</v>
      </c>
      <c r="H167" s="54">
        <v>1106334</v>
      </c>
      <c r="I167" s="54">
        <v>0</v>
      </c>
      <c r="J167" s="54">
        <v>18590</v>
      </c>
      <c r="K167" s="54">
        <v>1708568</v>
      </c>
      <c r="L167" s="54">
        <v>1737766</v>
      </c>
      <c r="M167" s="54">
        <v>0</v>
      </c>
      <c r="N167" s="54">
        <v>29198</v>
      </c>
    </row>
    <row r="168" spans="1:14" x14ac:dyDescent="0.2">
      <c r="A168" s="33">
        <v>403</v>
      </c>
      <c r="B168" s="33" t="s">
        <v>185</v>
      </c>
      <c r="C168" s="16">
        <v>189034</v>
      </c>
      <c r="D168" s="16">
        <v>187755</v>
      </c>
      <c r="E168" s="54">
        <v>0</v>
      </c>
      <c r="F168" s="54">
        <v>1279</v>
      </c>
      <c r="G168" s="54">
        <v>3432544</v>
      </c>
      <c r="H168" s="54">
        <v>3409324</v>
      </c>
      <c r="I168" s="54">
        <v>23220</v>
      </c>
      <c r="J168" s="54">
        <v>0</v>
      </c>
      <c r="K168" s="54">
        <v>5391645</v>
      </c>
      <c r="L168" s="54">
        <v>5355172</v>
      </c>
      <c r="M168" s="54">
        <v>36473</v>
      </c>
      <c r="N168" s="54">
        <v>0</v>
      </c>
    </row>
    <row r="169" spans="1:14" x14ac:dyDescent="0.2">
      <c r="A169" s="33">
        <v>405</v>
      </c>
      <c r="B169" s="33" t="s">
        <v>186</v>
      </c>
      <c r="C169" s="16">
        <v>1074</v>
      </c>
      <c r="D169" s="16">
        <v>1078</v>
      </c>
      <c r="E169" s="54">
        <v>4</v>
      </c>
      <c r="F169" s="54">
        <v>0</v>
      </c>
      <c r="G169" s="54">
        <v>19510</v>
      </c>
      <c r="H169" s="54">
        <v>19575</v>
      </c>
      <c r="I169" s="54">
        <v>0</v>
      </c>
      <c r="J169" s="54">
        <v>65</v>
      </c>
      <c r="K169" s="54">
        <v>30644</v>
      </c>
      <c r="L169" s="54">
        <v>30748</v>
      </c>
      <c r="M169" s="54">
        <v>0</v>
      </c>
      <c r="N169" s="54">
        <v>104</v>
      </c>
    </row>
    <row r="170" spans="1:14" x14ac:dyDescent="0.2">
      <c r="A170" s="33">
        <v>407</v>
      </c>
      <c r="B170" s="33" t="s">
        <v>187</v>
      </c>
      <c r="C170" s="16">
        <v>1171</v>
      </c>
      <c r="D170" s="16">
        <v>641</v>
      </c>
      <c r="E170" s="54">
        <v>0</v>
      </c>
      <c r="F170" s="54">
        <v>530</v>
      </c>
      <c r="G170" s="54">
        <v>21263</v>
      </c>
      <c r="H170" s="54">
        <v>11638</v>
      </c>
      <c r="I170" s="54">
        <v>9625</v>
      </c>
      <c r="J170" s="54">
        <v>0</v>
      </c>
      <c r="K170" s="54">
        <v>33398</v>
      </c>
      <c r="L170" s="54">
        <v>18280</v>
      </c>
      <c r="M170" s="54">
        <v>15118</v>
      </c>
      <c r="N170" s="54">
        <v>0</v>
      </c>
    </row>
    <row r="171" spans="1:14" x14ac:dyDescent="0.2">
      <c r="A171" s="33">
        <v>408</v>
      </c>
      <c r="B171" s="33" t="s">
        <v>188</v>
      </c>
      <c r="C171" s="16">
        <v>0</v>
      </c>
      <c r="D171" s="16">
        <v>0</v>
      </c>
      <c r="E171" s="54">
        <v>0</v>
      </c>
      <c r="F171" s="54">
        <v>0</v>
      </c>
      <c r="G171" s="54">
        <v>0</v>
      </c>
      <c r="H171" s="54">
        <v>0</v>
      </c>
      <c r="I171" s="54">
        <v>0</v>
      </c>
      <c r="J171" s="54">
        <v>0</v>
      </c>
      <c r="K171" s="54">
        <v>0</v>
      </c>
      <c r="L171" s="54">
        <v>0</v>
      </c>
      <c r="M171" s="54">
        <v>0</v>
      </c>
      <c r="N171" s="54">
        <v>0</v>
      </c>
    </row>
    <row r="172" spans="1:14" x14ac:dyDescent="0.2">
      <c r="A172" s="33">
        <v>409</v>
      </c>
      <c r="B172" s="33" t="s">
        <v>189</v>
      </c>
      <c r="C172" s="16">
        <v>78771</v>
      </c>
      <c r="D172" s="16">
        <v>75180</v>
      </c>
      <c r="E172" s="54">
        <v>0</v>
      </c>
      <c r="F172" s="54">
        <v>3591</v>
      </c>
      <c r="G172" s="54">
        <v>1430360</v>
      </c>
      <c r="H172" s="54">
        <v>1365142</v>
      </c>
      <c r="I172" s="54">
        <v>65218</v>
      </c>
      <c r="J172" s="54">
        <v>0</v>
      </c>
      <c r="K172" s="54">
        <v>2246729</v>
      </c>
      <c r="L172" s="54">
        <v>2144288</v>
      </c>
      <c r="M172" s="54">
        <v>102441</v>
      </c>
      <c r="N172" s="54">
        <v>0</v>
      </c>
    </row>
    <row r="173" spans="1:14" x14ac:dyDescent="0.2">
      <c r="A173" s="33">
        <v>411</v>
      </c>
      <c r="B173" s="33" t="s">
        <v>190</v>
      </c>
      <c r="C173" s="16">
        <v>100432</v>
      </c>
      <c r="D173" s="16">
        <v>101603</v>
      </c>
      <c r="E173" s="54">
        <v>1171</v>
      </c>
      <c r="F173" s="54">
        <v>0</v>
      </c>
      <c r="G173" s="54">
        <v>1823685</v>
      </c>
      <c r="H173" s="54">
        <v>1844947</v>
      </c>
      <c r="I173" s="54">
        <v>0</v>
      </c>
      <c r="J173" s="54">
        <v>21262</v>
      </c>
      <c r="K173" s="54">
        <v>2864541</v>
      </c>
      <c r="L173" s="54">
        <v>2897938</v>
      </c>
      <c r="M173" s="54">
        <v>0</v>
      </c>
      <c r="N173" s="54">
        <v>33397</v>
      </c>
    </row>
    <row r="174" spans="1:14" x14ac:dyDescent="0.2">
      <c r="A174" s="33">
        <v>413</v>
      </c>
      <c r="B174" s="33" t="s">
        <v>191</v>
      </c>
      <c r="C174" s="16">
        <v>3555</v>
      </c>
      <c r="D174" s="16">
        <v>3183</v>
      </c>
      <c r="E174" s="54">
        <v>0</v>
      </c>
      <c r="F174" s="54">
        <v>372</v>
      </c>
      <c r="G174" s="54">
        <v>64552</v>
      </c>
      <c r="H174" s="54">
        <v>57805</v>
      </c>
      <c r="I174" s="54">
        <v>6747</v>
      </c>
      <c r="J174" s="54">
        <v>0</v>
      </c>
      <c r="K174" s="54">
        <v>101397</v>
      </c>
      <c r="L174" s="54">
        <v>90797</v>
      </c>
      <c r="M174" s="54">
        <v>10600</v>
      </c>
      <c r="N174" s="54">
        <v>0</v>
      </c>
    </row>
    <row r="175" spans="1:14" x14ac:dyDescent="0.2">
      <c r="A175" s="33">
        <v>417</v>
      </c>
      <c r="B175" s="33" t="s">
        <v>192</v>
      </c>
      <c r="C175" s="16">
        <v>1688</v>
      </c>
      <c r="D175" s="16">
        <v>1410</v>
      </c>
      <c r="E175" s="54">
        <v>0</v>
      </c>
      <c r="F175" s="54">
        <v>278</v>
      </c>
      <c r="G175" s="54">
        <v>30644</v>
      </c>
      <c r="H175" s="54">
        <v>25598</v>
      </c>
      <c r="I175" s="54">
        <v>5046</v>
      </c>
      <c r="J175" s="54">
        <v>0</v>
      </c>
      <c r="K175" s="54">
        <v>48133</v>
      </c>
      <c r="L175" s="54">
        <v>40208</v>
      </c>
      <c r="M175" s="54">
        <v>7925</v>
      </c>
      <c r="N175" s="54">
        <v>0</v>
      </c>
    </row>
    <row r="176" spans="1:14" x14ac:dyDescent="0.2">
      <c r="A176" s="33">
        <v>423</v>
      </c>
      <c r="B176" s="33" t="s">
        <v>193</v>
      </c>
      <c r="C176" s="16">
        <v>14479</v>
      </c>
      <c r="D176" s="16">
        <v>15113</v>
      </c>
      <c r="E176" s="54">
        <v>634</v>
      </c>
      <c r="F176" s="54">
        <v>0</v>
      </c>
      <c r="G176" s="54">
        <v>262920</v>
      </c>
      <c r="H176" s="54">
        <v>274427</v>
      </c>
      <c r="I176" s="54">
        <v>0</v>
      </c>
      <c r="J176" s="54">
        <v>11507</v>
      </c>
      <c r="K176" s="54">
        <v>412977</v>
      </c>
      <c r="L176" s="54">
        <v>431055</v>
      </c>
      <c r="M176" s="54">
        <v>0</v>
      </c>
      <c r="N176" s="54">
        <v>18078</v>
      </c>
    </row>
    <row r="177" spans="1:14" x14ac:dyDescent="0.2">
      <c r="A177" s="33">
        <v>425</v>
      </c>
      <c r="B177" s="33" t="s">
        <v>194</v>
      </c>
      <c r="C177" s="16">
        <v>49771</v>
      </c>
      <c r="D177" s="16">
        <v>52774</v>
      </c>
      <c r="E177" s="54">
        <v>3003</v>
      </c>
      <c r="F177" s="54">
        <v>0</v>
      </c>
      <c r="G177" s="54">
        <v>903752</v>
      </c>
      <c r="H177" s="54">
        <v>958290</v>
      </c>
      <c r="I177" s="54">
        <v>0</v>
      </c>
      <c r="J177" s="54">
        <v>54538</v>
      </c>
      <c r="K177" s="54">
        <v>1419564</v>
      </c>
      <c r="L177" s="54">
        <v>1505228</v>
      </c>
      <c r="M177" s="54">
        <v>0</v>
      </c>
      <c r="N177" s="54">
        <v>85664</v>
      </c>
    </row>
    <row r="178" spans="1:14" x14ac:dyDescent="0.2">
      <c r="A178" s="33">
        <v>440</v>
      </c>
      <c r="B178" s="33" t="s">
        <v>195</v>
      </c>
      <c r="C178" s="16">
        <v>317060</v>
      </c>
      <c r="D178" s="16">
        <v>314164</v>
      </c>
      <c r="E178" s="54">
        <v>0</v>
      </c>
      <c r="F178" s="54">
        <v>2896</v>
      </c>
      <c r="G178" s="54">
        <v>5757291</v>
      </c>
      <c r="H178" s="54">
        <v>5704714</v>
      </c>
      <c r="I178" s="54">
        <v>52577</v>
      </c>
      <c r="J178" s="54">
        <v>0</v>
      </c>
      <c r="K178" s="54">
        <v>9043226</v>
      </c>
      <c r="L178" s="54">
        <v>8960640</v>
      </c>
      <c r="M178" s="54">
        <v>82586</v>
      </c>
      <c r="N178" s="54">
        <v>0</v>
      </c>
    </row>
    <row r="179" spans="1:14" x14ac:dyDescent="0.2">
      <c r="A179" s="33">
        <v>450</v>
      </c>
      <c r="B179" s="33" t="s">
        <v>196</v>
      </c>
      <c r="C179" s="16">
        <v>0</v>
      </c>
      <c r="D179" s="16">
        <v>0</v>
      </c>
      <c r="E179" s="54">
        <v>0</v>
      </c>
      <c r="F179" s="54">
        <v>0</v>
      </c>
      <c r="G179" s="54">
        <v>0</v>
      </c>
      <c r="H179" s="54">
        <v>0</v>
      </c>
      <c r="I179" s="54">
        <v>0</v>
      </c>
      <c r="J179" s="54">
        <v>0</v>
      </c>
      <c r="K179" s="54">
        <v>0</v>
      </c>
      <c r="L179" s="54">
        <v>0</v>
      </c>
      <c r="M179" s="54">
        <v>0</v>
      </c>
      <c r="N179" s="54">
        <v>0</v>
      </c>
    </row>
    <row r="180" spans="1:14" x14ac:dyDescent="0.2">
      <c r="A180" s="33">
        <v>451</v>
      </c>
      <c r="B180" s="33" t="s">
        <v>197</v>
      </c>
      <c r="C180" s="16">
        <v>0</v>
      </c>
      <c r="D180" s="16">
        <v>0</v>
      </c>
      <c r="E180" s="54">
        <v>0</v>
      </c>
      <c r="F180" s="54">
        <v>0</v>
      </c>
      <c r="G180" s="54">
        <v>0</v>
      </c>
      <c r="H180" s="54">
        <v>0</v>
      </c>
      <c r="I180" s="54">
        <v>0</v>
      </c>
      <c r="J180" s="54">
        <v>0</v>
      </c>
      <c r="K180" s="54">
        <v>0</v>
      </c>
      <c r="L180" s="54">
        <v>0</v>
      </c>
      <c r="M180" s="54">
        <v>0</v>
      </c>
      <c r="N180" s="54">
        <v>0</v>
      </c>
    </row>
    <row r="181" spans="1:14" x14ac:dyDescent="0.2">
      <c r="A181" s="33">
        <v>452</v>
      </c>
      <c r="B181" s="33" t="s">
        <v>198</v>
      </c>
      <c r="C181" s="16">
        <v>0</v>
      </c>
      <c r="D181" s="16">
        <v>0</v>
      </c>
      <c r="E181" s="54">
        <v>0</v>
      </c>
      <c r="F181" s="54">
        <v>0</v>
      </c>
      <c r="G181" s="54">
        <v>0</v>
      </c>
      <c r="H181" s="54">
        <v>0</v>
      </c>
      <c r="I181" s="54">
        <v>0</v>
      </c>
      <c r="J181" s="54">
        <v>0</v>
      </c>
      <c r="K181" s="54">
        <v>0</v>
      </c>
      <c r="L181" s="54">
        <v>0</v>
      </c>
      <c r="M181" s="54">
        <v>0</v>
      </c>
      <c r="N181" s="54">
        <v>0</v>
      </c>
    </row>
    <row r="182" spans="1:14" x14ac:dyDescent="0.2">
      <c r="A182" s="33">
        <v>453</v>
      </c>
      <c r="B182" s="33" t="s">
        <v>199</v>
      </c>
      <c r="C182" s="16">
        <v>0</v>
      </c>
      <c r="D182" s="16">
        <v>0</v>
      </c>
      <c r="E182" s="54">
        <v>0</v>
      </c>
      <c r="F182" s="54">
        <v>0</v>
      </c>
      <c r="G182" s="54">
        <v>0</v>
      </c>
      <c r="H182" s="54">
        <v>0</v>
      </c>
      <c r="I182" s="54">
        <v>0</v>
      </c>
      <c r="J182" s="54">
        <v>0</v>
      </c>
      <c r="K182" s="54">
        <v>0</v>
      </c>
      <c r="L182" s="54">
        <v>0</v>
      </c>
      <c r="M182" s="54">
        <v>0</v>
      </c>
      <c r="N182" s="54">
        <v>0</v>
      </c>
    </row>
    <row r="183" spans="1:14" ht="25.5" x14ac:dyDescent="0.2">
      <c r="A183" s="33">
        <v>454</v>
      </c>
      <c r="B183" s="33" t="s">
        <v>200</v>
      </c>
      <c r="C183" s="16">
        <v>1315</v>
      </c>
      <c r="D183" s="16">
        <v>1505</v>
      </c>
      <c r="E183" s="54">
        <v>190</v>
      </c>
      <c r="F183" s="54">
        <v>0</v>
      </c>
      <c r="G183" s="54">
        <v>23873</v>
      </c>
      <c r="H183" s="54">
        <v>27325</v>
      </c>
      <c r="I183" s="54">
        <v>0</v>
      </c>
      <c r="J183" s="54">
        <v>3452</v>
      </c>
      <c r="K183" s="54">
        <v>37497</v>
      </c>
      <c r="L183" s="54">
        <v>42921</v>
      </c>
      <c r="M183" s="54">
        <v>0</v>
      </c>
      <c r="N183" s="54">
        <v>5424</v>
      </c>
    </row>
    <row r="184" spans="1:14" x14ac:dyDescent="0.2">
      <c r="A184" s="33">
        <v>501</v>
      </c>
      <c r="B184" s="33" t="s">
        <v>201</v>
      </c>
      <c r="C184" s="16">
        <v>3192937</v>
      </c>
      <c r="D184" s="16">
        <v>3163858</v>
      </c>
      <c r="E184" s="54">
        <v>0</v>
      </c>
      <c r="F184" s="54">
        <v>29079</v>
      </c>
      <c r="G184" s="54">
        <v>57978425</v>
      </c>
      <c r="H184" s="54">
        <v>57450288</v>
      </c>
      <c r="I184" s="54">
        <v>528137</v>
      </c>
      <c r="J184" s="54">
        <v>0</v>
      </c>
      <c r="K184" s="54">
        <v>91069205</v>
      </c>
      <c r="L184" s="54">
        <v>90239653</v>
      </c>
      <c r="M184" s="54">
        <v>829552</v>
      </c>
      <c r="N184" s="54">
        <v>0</v>
      </c>
    </row>
    <row r="185" spans="1:14" x14ac:dyDescent="0.2">
      <c r="A185" s="33">
        <v>502</v>
      </c>
      <c r="B185" s="33" t="s">
        <v>202</v>
      </c>
      <c r="C185" s="16">
        <v>0</v>
      </c>
      <c r="D185" s="16">
        <v>0</v>
      </c>
      <c r="E185" s="54">
        <v>0</v>
      </c>
      <c r="F185" s="54">
        <v>0</v>
      </c>
      <c r="G185" s="54">
        <v>0</v>
      </c>
      <c r="H185" s="54">
        <v>0</v>
      </c>
      <c r="I185" s="54">
        <v>0</v>
      </c>
      <c r="J185" s="54">
        <v>0</v>
      </c>
      <c r="K185" s="54">
        <v>0</v>
      </c>
      <c r="L185" s="54">
        <v>0</v>
      </c>
      <c r="M185" s="54">
        <v>0</v>
      </c>
      <c r="N185" s="54">
        <v>0</v>
      </c>
    </row>
    <row r="186" spans="1:14" x14ac:dyDescent="0.2">
      <c r="A186" s="33">
        <v>505</v>
      </c>
      <c r="B186" s="33" t="s">
        <v>203</v>
      </c>
      <c r="C186" s="16">
        <v>22917</v>
      </c>
      <c r="D186" s="16">
        <v>22666</v>
      </c>
      <c r="E186" s="54">
        <v>0</v>
      </c>
      <c r="F186" s="54">
        <v>251</v>
      </c>
      <c r="G186" s="54">
        <v>416139</v>
      </c>
      <c r="H186" s="54">
        <v>411584</v>
      </c>
      <c r="I186" s="54">
        <v>4555</v>
      </c>
      <c r="J186" s="54">
        <v>0</v>
      </c>
      <c r="K186" s="54">
        <v>653646</v>
      </c>
      <c r="L186" s="54">
        <v>646493</v>
      </c>
      <c r="M186" s="54">
        <v>7153</v>
      </c>
      <c r="N186" s="54">
        <v>0</v>
      </c>
    </row>
    <row r="187" spans="1:14" x14ac:dyDescent="0.2">
      <c r="A187" s="33">
        <v>506</v>
      </c>
      <c r="B187" s="33" t="s">
        <v>204</v>
      </c>
      <c r="C187" s="16">
        <v>8949</v>
      </c>
      <c r="D187" s="16">
        <v>8494</v>
      </c>
      <c r="E187" s="54">
        <v>0</v>
      </c>
      <c r="F187" s="54">
        <v>455</v>
      </c>
      <c r="G187" s="54">
        <v>162498</v>
      </c>
      <c r="H187" s="54">
        <v>154233</v>
      </c>
      <c r="I187" s="54">
        <v>8265</v>
      </c>
      <c r="J187" s="54">
        <v>0</v>
      </c>
      <c r="K187" s="54">
        <v>255241</v>
      </c>
      <c r="L187" s="54">
        <v>242260</v>
      </c>
      <c r="M187" s="54">
        <v>12981</v>
      </c>
      <c r="N187" s="54">
        <v>0</v>
      </c>
    </row>
    <row r="188" spans="1:14" x14ac:dyDescent="0.2">
      <c r="A188" s="33">
        <v>507</v>
      </c>
      <c r="B188" s="33" t="s">
        <v>205</v>
      </c>
      <c r="C188" s="16">
        <v>0</v>
      </c>
      <c r="D188" s="16">
        <v>0</v>
      </c>
      <c r="E188" s="54">
        <v>0</v>
      </c>
      <c r="F188" s="54">
        <v>0</v>
      </c>
      <c r="G188" s="54">
        <v>0</v>
      </c>
      <c r="H188" s="54">
        <v>0</v>
      </c>
      <c r="I188" s="54">
        <v>0</v>
      </c>
      <c r="J188" s="54">
        <v>0</v>
      </c>
      <c r="K188" s="54">
        <v>0</v>
      </c>
      <c r="L188" s="54">
        <v>0</v>
      </c>
      <c r="M188" s="54">
        <v>0</v>
      </c>
      <c r="N188" s="54">
        <v>0</v>
      </c>
    </row>
    <row r="189" spans="1:14" x14ac:dyDescent="0.2">
      <c r="A189" s="33">
        <v>601</v>
      </c>
      <c r="B189" s="33" t="s">
        <v>206</v>
      </c>
      <c r="C189" s="16">
        <v>1190759</v>
      </c>
      <c r="D189" s="16">
        <v>1188794</v>
      </c>
      <c r="E189" s="54">
        <v>0</v>
      </c>
      <c r="F189" s="54">
        <v>1965</v>
      </c>
      <c r="G189" s="54">
        <v>21622240</v>
      </c>
      <c r="H189" s="54">
        <v>21586565</v>
      </c>
      <c r="I189" s="54">
        <v>35675</v>
      </c>
      <c r="J189" s="54">
        <v>0</v>
      </c>
      <c r="K189" s="54">
        <v>33962987</v>
      </c>
      <c r="L189" s="54">
        <v>33906950</v>
      </c>
      <c r="M189" s="54">
        <v>56037</v>
      </c>
      <c r="N189" s="54">
        <v>0</v>
      </c>
    </row>
    <row r="190" spans="1:14" x14ac:dyDescent="0.2">
      <c r="A190" s="33">
        <v>602</v>
      </c>
      <c r="B190" s="33" t="s">
        <v>207</v>
      </c>
      <c r="C190" s="16">
        <v>163277</v>
      </c>
      <c r="D190" s="16">
        <v>169044</v>
      </c>
      <c r="E190" s="54">
        <v>5767</v>
      </c>
      <c r="F190" s="54">
        <v>0</v>
      </c>
      <c r="G190" s="54">
        <v>2964848</v>
      </c>
      <c r="H190" s="54">
        <v>3069565</v>
      </c>
      <c r="I190" s="54">
        <v>0</v>
      </c>
      <c r="J190" s="54">
        <v>104717</v>
      </c>
      <c r="K190" s="54">
        <v>4657016</v>
      </c>
      <c r="L190" s="54">
        <v>4821498</v>
      </c>
      <c r="M190" s="54">
        <v>0</v>
      </c>
      <c r="N190" s="54">
        <v>164482</v>
      </c>
    </row>
    <row r="191" spans="1:14" x14ac:dyDescent="0.2">
      <c r="A191" s="33">
        <v>606</v>
      </c>
      <c r="B191" s="33" t="s">
        <v>208</v>
      </c>
      <c r="C191" s="16">
        <v>3617</v>
      </c>
      <c r="D191" s="16">
        <v>3763</v>
      </c>
      <c r="E191" s="54">
        <v>146</v>
      </c>
      <c r="F191" s="54">
        <v>0</v>
      </c>
      <c r="G191" s="54">
        <v>65688</v>
      </c>
      <c r="H191" s="54">
        <v>68335</v>
      </c>
      <c r="I191" s="54">
        <v>0</v>
      </c>
      <c r="J191" s="54">
        <v>2647</v>
      </c>
      <c r="K191" s="54">
        <v>103180</v>
      </c>
      <c r="L191" s="54">
        <v>107337</v>
      </c>
      <c r="M191" s="54">
        <v>0</v>
      </c>
      <c r="N191" s="54">
        <v>4157</v>
      </c>
    </row>
    <row r="192" spans="1:14" x14ac:dyDescent="0.2">
      <c r="A192" s="33">
        <v>701</v>
      </c>
      <c r="B192" s="33" t="s">
        <v>209</v>
      </c>
      <c r="C192" s="16">
        <v>132838</v>
      </c>
      <c r="D192" s="16">
        <v>135699</v>
      </c>
      <c r="E192" s="54">
        <v>2861</v>
      </c>
      <c r="F192" s="54">
        <v>0</v>
      </c>
      <c r="G192" s="54">
        <v>2412120</v>
      </c>
      <c r="H192" s="54">
        <v>2464073</v>
      </c>
      <c r="I192" s="54">
        <v>0</v>
      </c>
      <c r="J192" s="54">
        <v>51953</v>
      </c>
      <c r="K192" s="54">
        <v>3788823</v>
      </c>
      <c r="L192" s="54">
        <v>3870426</v>
      </c>
      <c r="M192" s="54">
        <v>0</v>
      </c>
      <c r="N192" s="54">
        <v>81603</v>
      </c>
    </row>
    <row r="193" spans="1:14" x14ac:dyDescent="0.2">
      <c r="A193" s="33">
        <v>702</v>
      </c>
      <c r="B193" s="33" t="s">
        <v>210</v>
      </c>
      <c r="C193" s="16">
        <v>91282</v>
      </c>
      <c r="D193" s="16">
        <v>87753</v>
      </c>
      <c r="E193" s="54">
        <v>0</v>
      </c>
      <c r="F193" s="54">
        <v>3529</v>
      </c>
      <c r="G193" s="54">
        <v>1657531</v>
      </c>
      <c r="H193" s="54">
        <v>1593459</v>
      </c>
      <c r="I193" s="54">
        <v>64072</v>
      </c>
      <c r="J193" s="54">
        <v>0</v>
      </c>
      <c r="K193" s="54">
        <v>2603556</v>
      </c>
      <c r="L193" s="54">
        <v>2502915</v>
      </c>
      <c r="M193" s="54">
        <v>100641</v>
      </c>
      <c r="N193" s="54">
        <v>0</v>
      </c>
    </row>
    <row r="194" spans="1:14" x14ac:dyDescent="0.2">
      <c r="A194" s="33">
        <v>703</v>
      </c>
      <c r="B194" s="33" t="s">
        <v>211</v>
      </c>
      <c r="C194" s="16">
        <v>269751</v>
      </c>
      <c r="D194" s="16">
        <v>265819</v>
      </c>
      <c r="E194" s="54">
        <v>0</v>
      </c>
      <c r="F194" s="54">
        <v>3932</v>
      </c>
      <c r="G194" s="54">
        <v>4898234</v>
      </c>
      <c r="H194" s="54">
        <v>4826841</v>
      </c>
      <c r="I194" s="54">
        <v>71393</v>
      </c>
      <c r="J194" s="54">
        <v>0</v>
      </c>
      <c r="K194" s="54">
        <v>7693867</v>
      </c>
      <c r="L194" s="54">
        <v>7581727</v>
      </c>
      <c r="M194" s="54">
        <v>112140</v>
      </c>
      <c r="N194" s="54">
        <v>0</v>
      </c>
    </row>
    <row r="195" spans="1:14" x14ac:dyDescent="0.2">
      <c r="A195" s="33">
        <v>704</v>
      </c>
      <c r="B195" s="33" t="s">
        <v>212</v>
      </c>
      <c r="C195" s="16">
        <v>234207</v>
      </c>
      <c r="D195" s="16">
        <v>211340</v>
      </c>
      <c r="E195" s="54">
        <v>0</v>
      </c>
      <c r="F195" s="54">
        <v>22867</v>
      </c>
      <c r="G195" s="54">
        <v>4252812</v>
      </c>
      <c r="H195" s="54">
        <v>3837589</v>
      </c>
      <c r="I195" s="54">
        <v>415223</v>
      </c>
      <c r="J195" s="54">
        <v>0</v>
      </c>
      <c r="K195" s="54">
        <v>6680078</v>
      </c>
      <c r="L195" s="54">
        <v>6027866</v>
      </c>
      <c r="M195" s="54">
        <v>652212</v>
      </c>
      <c r="N195" s="54">
        <v>0</v>
      </c>
    </row>
    <row r="196" spans="1:14" x14ac:dyDescent="0.2">
      <c r="A196" s="33">
        <v>705</v>
      </c>
      <c r="B196" s="33" t="s">
        <v>213</v>
      </c>
      <c r="C196" s="16">
        <v>186338</v>
      </c>
      <c r="D196" s="16">
        <v>184279</v>
      </c>
      <c r="E196" s="54">
        <v>0</v>
      </c>
      <c r="F196" s="54">
        <v>2059</v>
      </c>
      <c r="G196" s="54">
        <v>3383595</v>
      </c>
      <c r="H196" s="54">
        <v>3346197</v>
      </c>
      <c r="I196" s="54">
        <v>37398</v>
      </c>
      <c r="J196" s="54">
        <v>0</v>
      </c>
      <c r="K196" s="54">
        <v>5314760</v>
      </c>
      <c r="L196" s="54">
        <v>5256017</v>
      </c>
      <c r="M196" s="54">
        <v>58743</v>
      </c>
      <c r="N196" s="54">
        <v>0</v>
      </c>
    </row>
    <row r="197" spans="1:14" x14ac:dyDescent="0.2">
      <c r="A197" s="33">
        <v>706</v>
      </c>
      <c r="B197" s="33" t="s">
        <v>214</v>
      </c>
      <c r="C197" s="16">
        <v>242717</v>
      </c>
      <c r="D197" s="16">
        <v>246216</v>
      </c>
      <c r="E197" s="54">
        <v>3499</v>
      </c>
      <c r="F197" s="54">
        <v>0</v>
      </c>
      <c r="G197" s="54">
        <v>4407347</v>
      </c>
      <c r="H197" s="54">
        <v>4470879</v>
      </c>
      <c r="I197" s="54">
        <v>0</v>
      </c>
      <c r="J197" s="54">
        <v>63532</v>
      </c>
      <c r="K197" s="54">
        <v>6922809</v>
      </c>
      <c r="L197" s="54">
        <v>7022603</v>
      </c>
      <c r="M197" s="54">
        <v>0</v>
      </c>
      <c r="N197" s="54">
        <v>99794</v>
      </c>
    </row>
    <row r="198" spans="1:14" x14ac:dyDescent="0.2">
      <c r="A198" s="33">
        <v>707</v>
      </c>
      <c r="B198" s="33" t="s">
        <v>215</v>
      </c>
      <c r="C198" s="16">
        <v>180652</v>
      </c>
      <c r="D198" s="16">
        <v>122966</v>
      </c>
      <c r="E198" s="54">
        <v>0</v>
      </c>
      <c r="F198" s="54">
        <v>57686</v>
      </c>
      <c r="G198" s="54">
        <v>3280353</v>
      </c>
      <c r="H198" s="54">
        <v>2232866</v>
      </c>
      <c r="I198" s="54">
        <v>1047487</v>
      </c>
      <c r="J198" s="54">
        <v>0</v>
      </c>
      <c r="K198" s="54">
        <v>5152592</v>
      </c>
      <c r="L198" s="54">
        <v>3507259</v>
      </c>
      <c r="M198" s="54">
        <v>1645333</v>
      </c>
      <c r="N198" s="54">
        <v>0</v>
      </c>
    </row>
    <row r="199" spans="1:14" x14ac:dyDescent="0.2">
      <c r="A199" s="33">
        <v>708</v>
      </c>
      <c r="B199" s="33" t="s">
        <v>216</v>
      </c>
      <c r="C199" s="16">
        <v>45155</v>
      </c>
      <c r="D199" s="16">
        <v>50597</v>
      </c>
      <c r="E199" s="54">
        <v>5442</v>
      </c>
      <c r="F199" s="54">
        <v>0</v>
      </c>
      <c r="G199" s="54">
        <v>819938</v>
      </c>
      <c r="H199" s="54">
        <v>918755</v>
      </c>
      <c r="I199" s="54">
        <v>0</v>
      </c>
      <c r="J199" s="54">
        <v>98817</v>
      </c>
      <c r="K199" s="54">
        <v>1287913</v>
      </c>
      <c r="L199" s="54">
        <v>1443129</v>
      </c>
      <c r="M199" s="54">
        <v>0</v>
      </c>
      <c r="N199" s="54">
        <v>155216</v>
      </c>
    </row>
    <row r="200" spans="1:14" x14ac:dyDescent="0.2">
      <c r="A200" s="33">
        <v>709</v>
      </c>
      <c r="B200" s="33" t="s">
        <v>217</v>
      </c>
      <c r="C200" s="16">
        <v>0</v>
      </c>
      <c r="D200" s="16">
        <v>0</v>
      </c>
      <c r="E200" s="54">
        <v>0</v>
      </c>
      <c r="F200" s="54">
        <v>0</v>
      </c>
      <c r="G200" s="54">
        <v>0</v>
      </c>
      <c r="H200" s="54">
        <v>0</v>
      </c>
      <c r="I200" s="54">
        <v>0</v>
      </c>
      <c r="J200" s="54">
        <v>0</v>
      </c>
      <c r="K200" s="54">
        <v>0</v>
      </c>
      <c r="L200" s="54">
        <v>0</v>
      </c>
      <c r="M200" s="54">
        <v>0</v>
      </c>
      <c r="N200" s="54">
        <v>0</v>
      </c>
    </row>
    <row r="201" spans="1:14" x14ac:dyDescent="0.2">
      <c r="A201" s="33">
        <v>711</v>
      </c>
      <c r="B201" s="33" t="s">
        <v>218</v>
      </c>
      <c r="C201" s="16">
        <v>77331</v>
      </c>
      <c r="D201" s="16">
        <v>80703</v>
      </c>
      <c r="E201" s="54">
        <v>3372</v>
      </c>
      <c r="F201" s="54">
        <v>0</v>
      </c>
      <c r="G201" s="54">
        <v>1404202</v>
      </c>
      <c r="H201" s="54">
        <v>1465437</v>
      </c>
      <c r="I201" s="54">
        <v>0</v>
      </c>
      <c r="J201" s="54">
        <v>61235</v>
      </c>
      <c r="K201" s="54">
        <v>2205641</v>
      </c>
      <c r="L201" s="54">
        <v>2301826</v>
      </c>
      <c r="M201" s="54">
        <v>0</v>
      </c>
      <c r="N201" s="54">
        <v>96185</v>
      </c>
    </row>
    <row r="202" spans="1:14" x14ac:dyDescent="0.2">
      <c r="A202" s="33">
        <v>716</v>
      </c>
      <c r="B202" s="33" t="s">
        <v>219</v>
      </c>
      <c r="C202" s="16">
        <v>94311</v>
      </c>
      <c r="D202" s="16">
        <v>103066</v>
      </c>
      <c r="E202" s="54">
        <v>8755</v>
      </c>
      <c r="F202" s="54">
        <v>0</v>
      </c>
      <c r="G202" s="54">
        <v>1712541</v>
      </c>
      <c r="H202" s="54">
        <v>1871506</v>
      </c>
      <c r="I202" s="54">
        <v>0</v>
      </c>
      <c r="J202" s="54">
        <v>158965</v>
      </c>
      <c r="K202" s="54">
        <v>2689960</v>
      </c>
      <c r="L202" s="54">
        <v>2939655</v>
      </c>
      <c r="M202" s="54">
        <v>0</v>
      </c>
      <c r="N202" s="54">
        <v>249695</v>
      </c>
    </row>
    <row r="203" spans="1:14" x14ac:dyDescent="0.2">
      <c r="A203" s="33">
        <v>717</v>
      </c>
      <c r="B203" s="33" t="s">
        <v>220</v>
      </c>
      <c r="C203" s="16">
        <v>0</v>
      </c>
      <c r="D203" s="16">
        <v>0</v>
      </c>
      <c r="E203" s="54">
        <v>0</v>
      </c>
      <c r="F203" s="54">
        <v>0</v>
      </c>
      <c r="G203" s="54">
        <v>0</v>
      </c>
      <c r="H203" s="54">
        <v>0</v>
      </c>
      <c r="I203" s="54">
        <v>0</v>
      </c>
      <c r="J203" s="54">
        <v>0</v>
      </c>
      <c r="K203" s="54">
        <v>0</v>
      </c>
      <c r="L203" s="54">
        <v>0</v>
      </c>
      <c r="M203" s="54">
        <v>0</v>
      </c>
      <c r="N203" s="54">
        <v>0</v>
      </c>
    </row>
    <row r="204" spans="1:14" x14ac:dyDescent="0.2">
      <c r="A204" s="33">
        <v>718</v>
      </c>
      <c r="B204" s="33" t="s">
        <v>221</v>
      </c>
      <c r="C204" s="16">
        <v>106510</v>
      </c>
      <c r="D204" s="16">
        <v>104838</v>
      </c>
      <c r="E204" s="54">
        <v>0</v>
      </c>
      <c r="F204" s="54">
        <v>1672</v>
      </c>
      <c r="G204" s="54">
        <v>1934041</v>
      </c>
      <c r="H204" s="54">
        <v>1903694</v>
      </c>
      <c r="I204" s="54">
        <v>30347</v>
      </c>
      <c r="J204" s="54">
        <v>0</v>
      </c>
      <c r="K204" s="54">
        <v>3037882</v>
      </c>
      <c r="L204" s="54">
        <v>2990214</v>
      </c>
      <c r="M204" s="54">
        <v>47668</v>
      </c>
      <c r="N204" s="54">
        <v>0</v>
      </c>
    </row>
    <row r="205" spans="1:14" x14ac:dyDescent="0.2">
      <c r="A205" s="33">
        <v>719</v>
      </c>
      <c r="B205" s="33" t="s">
        <v>222</v>
      </c>
      <c r="C205" s="16">
        <v>0</v>
      </c>
      <c r="D205" s="16">
        <v>0</v>
      </c>
      <c r="E205" s="54">
        <v>0</v>
      </c>
      <c r="F205" s="54">
        <v>0</v>
      </c>
      <c r="G205" s="54">
        <v>0</v>
      </c>
      <c r="H205" s="54">
        <v>0</v>
      </c>
      <c r="I205" s="54">
        <v>0</v>
      </c>
      <c r="J205" s="54">
        <v>0</v>
      </c>
      <c r="K205" s="54">
        <v>0</v>
      </c>
      <c r="L205" s="54">
        <v>0</v>
      </c>
      <c r="M205" s="54">
        <v>0</v>
      </c>
      <c r="N205" s="54">
        <v>0</v>
      </c>
    </row>
    <row r="206" spans="1:14" x14ac:dyDescent="0.2">
      <c r="A206" s="33">
        <v>720</v>
      </c>
      <c r="B206" s="33" t="s">
        <v>223</v>
      </c>
      <c r="C206" s="16">
        <v>166165</v>
      </c>
      <c r="D206" s="16">
        <v>174967</v>
      </c>
      <c r="E206" s="54">
        <v>8802</v>
      </c>
      <c r="F206" s="54">
        <v>0</v>
      </c>
      <c r="G206" s="54">
        <v>3017280</v>
      </c>
      <c r="H206" s="54">
        <v>3177110</v>
      </c>
      <c r="I206" s="54">
        <v>0</v>
      </c>
      <c r="J206" s="54">
        <v>159830</v>
      </c>
      <c r="K206" s="54">
        <v>4739371</v>
      </c>
      <c r="L206" s="54">
        <v>4990423</v>
      </c>
      <c r="M206" s="54">
        <v>0</v>
      </c>
      <c r="N206" s="54">
        <v>251052</v>
      </c>
    </row>
    <row r="207" spans="1:14" x14ac:dyDescent="0.2">
      <c r="A207" s="33">
        <v>721</v>
      </c>
      <c r="B207" s="33" t="s">
        <v>224</v>
      </c>
      <c r="C207" s="16">
        <v>0</v>
      </c>
      <c r="D207" s="16">
        <v>0</v>
      </c>
      <c r="E207" s="54">
        <v>0</v>
      </c>
      <c r="F207" s="54">
        <v>0</v>
      </c>
      <c r="G207" s="54">
        <v>0</v>
      </c>
      <c r="H207" s="54">
        <v>0</v>
      </c>
      <c r="I207" s="54">
        <v>0</v>
      </c>
      <c r="J207" s="54">
        <v>0</v>
      </c>
      <c r="K207" s="54">
        <v>0</v>
      </c>
      <c r="L207" s="54">
        <v>0</v>
      </c>
      <c r="M207" s="54">
        <v>0</v>
      </c>
      <c r="N207" s="54">
        <v>0</v>
      </c>
    </row>
    <row r="208" spans="1:14" x14ac:dyDescent="0.2">
      <c r="A208" s="33">
        <v>722</v>
      </c>
      <c r="B208" s="33" t="s">
        <v>225</v>
      </c>
      <c r="C208" s="16">
        <v>0</v>
      </c>
      <c r="D208" s="16">
        <v>0</v>
      </c>
      <c r="E208" s="54">
        <v>0</v>
      </c>
      <c r="F208" s="54">
        <v>0</v>
      </c>
      <c r="G208" s="54">
        <v>0</v>
      </c>
      <c r="H208" s="54">
        <v>0</v>
      </c>
      <c r="I208" s="54">
        <v>0</v>
      </c>
      <c r="J208" s="54">
        <v>0</v>
      </c>
      <c r="K208" s="54">
        <v>0</v>
      </c>
      <c r="L208" s="54">
        <v>0</v>
      </c>
      <c r="M208" s="54">
        <v>0</v>
      </c>
      <c r="N208" s="54">
        <v>0</v>
      </c>
    </row>
    <row r="209" spans="1:14" x14ac:dyDescent="0.2">
      <c r="A209" s="33">
        <v>723</v>
      </c>
      <c r="B209" s="33" t="s">
        <v>226</v>
      </c>
      <c r="C209" s="16">
        <v>95910</v>
      </c>
      <c r="D209" s="16">
        <v>96110</v>
      </c>
      <c r="E209" s="54">
        <v>200</v>
      </c>
      <c r="F209" s="54">
        <v>0</v>
      </c>
      <c r="G209" s="54">
        <v>1741563</v>
      </c>
      <c r="H209" s="54">
        <v>1745195</v>
      </c>
      <c r="I209" s="54">
        <v>0</v>
      </c>
      <c r="J209" s="54">
        <v>3632</v>
      </c>
      <c r="K209" s="54">
        <v>2735549</v>
      </c>
      <c r="L209" s="54">
        <v>2741253</v>
      </c>
      <c r="M209" s="54">
        <v>0</v>
      </c>
      <c r="N209" s="54">
        <v>5704</v>
      </c>
    </row>
    <row r="210" spans="1:14" x14ac:dyDescent="0.2">
      <c r="A210" s="33">
        <v>724</v>
      </c>
      <c r="B210" s="33" t="s">
        <v>227</v>
      </c>
      <c r="C210" s="16">
        <v>89403</v>
      </c>
      <c r="D210" s="16">
        <v>92447</v>
      </c>
      <c r="E210" s="54">
        <v>3044</v>
      </c>
      <c r="F210" s="54">
        <v>0</v>
      </c>
      <c r="G210" s="54">
        <v>1623417</v>
      </c>
      <c r="H210" s="54">
        <v>1678684</v>
      </c>
      <c r="I210" s="54">
        <v>0</v>
      </c>
      <c r="J210" s="54">
        <v>55267</v>
      </c>
      <c r="K210" s="54">
        <v>2549970</v>
      </c>
      <c r="L210" s="54">
        <v>2636781</v>
      </c>
      <c r="M210" s="54">
        <v>0</v>
      </c>
      <c r="N210" s="54">
        <v>86811</v>
      </c>
    </row>
    <row r="211" spans="1:14" x14ac:dyDescent="0.2">
      <c r="A211" s="33">
        <v>725</v>
      </c>
      <c r="B211" s="33" t="s">
        <v>228</v>
      </c>
      <c r="C211" s="16">
        <v>160</v>
      </c>
      <c r="D211" s="16">
        <v>0</v>
      </c>
      <c r="E211" s="54">
        <v>0</v>
      </c>
      <c r="F211" s="54">
        <v>160</v>
      </c>
      <c r="G211" s="54">
        <v>2899</v>
      </c>
      <c r="H211" s="54">
        <v>0</v>
      </c>
      <c r="I211" s="54">
        <v>2899</v>
      </c>
      <c r="J211" s="54">
        <v>0</v>
      </c>
      <c r="K211" s="54">
        <v>4554</v>
      </c>
      <c r="L211" s="54">
        <v>0</v>
      </c>
      <c r="M211" s="54">
        <v>4554</v>
      </c>
      <c r="N211" s="54">
        <v>0</v>
      </c>
    </row>
    <row r="212" spans="1:14" x14ac:dyDescent="0.2">
      <c r="A212" s="33">
        <v>726</v>
      </c>
      <c r="B212" s="33" t="s">
        <v>229</v>
      </c>
      <c r="C212" s="16">
        <v>0</v>
      </c>
      <c r="D212" s="16">
        <v>0</v>
      </c>
      <c r="E212" s="54">
        <v>0</v>
      </c>
      <c r="F212" s="54">
        <v>0</v>
      </c>
      <c r="G212" s="54">
        <v>0</v>
      </c>
      <c r="H212" s="54">
        <v>0</v>
      </c>
      <c r="I212" s="54">
        <v>0</v>
      </c>
      <c r="J212" s="54">
        <v>0</v>
      </c>
      <c r="K212" s="54">
        <v>0</v>
      </c>
      <c r="L212" s="54">
        <v>0</v>
      </c>
      <c r="M212" s="54">
        <v>0</v>
      </c>
      <c r="N212" s="54">
        <v>0</v>
      </c>
    </row>
    <row r="213" spans="1:14" x14ac:dyDescent="0.2">
      <c r="A213" s="33">
        <v>728</v>
      </c>
      <c r="B213" s="33" t="s">
        <v>230</v>
      </c>
      <c r="C213" s="16">
        <v>113409</v>
      </c>
      <c r="D213" s="16">
        <v>114434</v>
      </c>
      <c r="E213" s="54">
        <v>1025</v>
      </c>
      <c r="F213" s="54">
        <v>0</v>
      </c>
      <c r="G213" s="54">
        <v>2059315</v>
      </c>
      <c r="H213" s="54">
        <v>2077941</v>
      </c>
      <c r="I213" s="54">
        <v>0</v>
      </c>
      <c r="J213" s="54">
        <v>18626</v>
      </c>
      <c r="K213" s="54">
        <v>3234655</v>
      </c>
      <c r="L213" s="54">
        <v>3263911</v>
      </c>
      <c r="M213" s="54">
        <v>0</v>
      </c>
      <c r="N213" s="54">
        <v>29256</v>
      </c>
    </row>
    <row r="214" spans="1:14" x14ac:dyDescent="0.2">
      <c r="A214" s="33">
        <v>729</v>
      </c>
      <c r="B214" s="33" t="s">
        <v>231</v>
      </c>
      <c r="C214" s="16">
        <v>120927</v>
      </c>
      <c r="D214" s="16">
        <v>120698</v>
      </c>
      <c r="E214" s="54">
        <v>0</v>
      </c>
      <c r="F214" s="54">
        <v>229</v>
      </c>
      <c r="G214" s="54">
        <v>2195838</v>
      </c>
      <c r="H214" s="54">
        <v>2191672</v>
      </c>
      <c r="I214" s="54">
        <v>4166</v>
      </c>
      <c r="J214" s="54">
        <v>0</v>
      </c>
      <c r="K214" s="54">
        <v>3449096</v>
      </c>
      <c r="L214" s="54">
        <v>3442554</v>
      </c>
      <c r="M214" s="54">
        <v>6542</v>
      </c>
      <c r="N214" s="54">
        <v>0</v>
      </c>
    </row>
    <row r="215" spans="1:14" x14ac:dyDescent="0.2">
      <c r="A215" s="33">
        <v>730</v>
      </c>
      <c r="B215" s="33" t="s">
        <v>232</v>
      </c>
      <c r="C215" s="16">
        <v>0</v>
      </c>
      <c r="D215" s="16">
        <v>0</v>
      </c>
      <c r="E215" s="54">
        <v>0</v>
      </c>
      <c r="F215" s="54">
        <v>0</v>
      </c>
      <c r="G215" s="54">
        <v>0</v>
      </c>
      <c r="H215" s="54">
        <v>0</v>
      </c>
      <c r="I215" s="54">
        <v>0</v>
      </c>
      <c r="J215" s="54">
        <v>0</v>
      </c>
      <c r="K215" s="54">
        <v>0</v>
      </c>
      <c r="L215" s="54">
        <v>0</v>
      </c>
      <c r="M215" s="54">
        <v>0</v>
      </c>
      <c r="N215" s="54">
        <v>0</v>
      </c>
    </row>
    <row r="216" spans="1:14" x14ac:dyDescent="0.2">
      <c r="A216" s="33">
        <v>731</v>
      </c>
      <c r="B216" s="33" t="s">
        <v>233</v>
      </c>
      <c r="C216" s="16">
        <v>0</v>
      </c>
      <c r="D216" s="16">
        <v>0</v>
      </c>
      <c r="E216" s="54">
        <v>0</v>
      </c>
      <c r="F216" s="54">
        <v>0</v>
      </c>
      <c r="G216" s="54">
        <v>0</v>
      </c>
      <c r="H216" s="54">
        <v>0</v>
      </c>
      <c r="I216" s="54">
        <v>0</v>
      </c>
      <c r="J216" s="54">
        <v>0</v>
      </c>
      <c r="K216" s="54">
        <v>0</v>
      </c>
      <c r="L216" s="54">
        <v>0</v>
      </c>
      <c r="M216" s="54">
        <v>0</v>
      </c>
      <c r="N216" s="54">
        <v>0</v>
      </c>
    </row>
    <row r="217" spans="1:14" x14ac:dyDescent="0.2">
      <c r="A217" s="33">
        <v>733</v>
      </c>
      <c r="B217" s="33" t="s">
        <v>234</v>
      </c>
      <c r="C217" s="16">
        <v>117579</v>
      </c>
      <c r="D217" s="16">
        <v>111120</v>
      </c>
      <c r="E217" s="54">
        <v>0</v>
      </c>
      <c r="F217" s="54">
        <v>6459</v>
      </c>
      <c r="G217" s="54">
        <v>2135047</v>
      </c>
      <c r="H217" s="54">
        <v>2017765</v>
      </c>
      <c r="I217" s="54">
        <v>117282</v>
      </c>
      <c r="J217" s="54">
        <v>0</v>
      </c>
      <c r="K217" s="54">
        <v>3353610</v>
      </c>
      <c r="L217" s="54">
        <v>3169391</v>
      </c>
      <c r="M217" s="54">
        <v>184219</v>
      </c>
      <c r="N217" s="54">
        <v>0</v>
      </c>
    </row>
    <row r="218" spans="1:14" x14ac:dyDescent="0.2">
      <c r="A218" s="33">
        <v>734</v>
      </c>
      <c r="B218" s="33" t="s">
        <v>235</v>
      </c>
      <c r="C218" s="16">
        <v>103900</v>
      </c>
      <c r="D218" s="16">
        <v>104739</v>
      </c>
      <c r="E218" s="54">
        <v>839</v>
      </c>
      <c r="F218" s="54">
        <v>0</v>
      </c>
      <c r="G218" s="54">
        <v>1886649</v>
      </c>
      <c r="H218" s="54">
        <v>1901892</v>
      </c>
      <c r="I218" s="54">
        <v>0</v>
      </c>
      <c r="J218" s="54">
        <v>15243</v>
      </c>
      <c r="K218" s="54">
        <v>2963441</v>
      </c>
      <c r="L218" s="54">
        <v>2987384</v>
      </c>
      <c r="M218" s="54">
        <v>0</v>
      </c>
      <c r="N218" s="54">
        <v>23943</v>
      </c>
    </row>
    <row r="219" spans="1:14" x14ac:dyDescent="0.2">
      <c r="A219" s="33">
        <v>735</v>
      </c>
      <c r="B219" s="33" t="s">
        <v>236</v>
      </c>
      <c r="C219" s="16">
        <v>186129</v>
      </c>
      <c r="D219" s="16">
        <v>184575</v>
      </c>
      <c r="E219" s="54">
        <v>0</v>
      </c>
      <c r="F219" s="54">
        <v>1554</v>
      </c>
      <c r="G219" s="54">
        <v>3379791</v>
      </c>
      <c r="H219" s="54">
        <v>3351579</v>
      </c>
      <c r="I219" s="54">
        <v>28212</v>
      </c>
      <c r="J219" s="54">
        <v>0</v>
      </c>
      <c r="K219" s="54">
        <v>5308783</v>
      </c>
      <c r="L219" s="54">
        <v>5264470</v>
      </c>
      <c r="M219" s="54">
        <v>44313</v>
      </c>
      <c r="N219" s="54">
        <v>0</v>
      </c>
    </row>
    <row r="220" spans="1:14" x14ac:dyDescent="0.2">
      <c r="A220" s="33">
        <v>736</v>
      </c>
      <c r="B220" s="33" t="s">
        <v>237</v>
      </c>
      <c r="C220" s="16">
        <v>0</v>
      </c>
      <c r="D220" s="16">
        <v>0</v>
      </c>
      <c r="E220" s="54">
        <v>0</v>
      </c>
      <c r="F220" s="54">
        <v>0</v>
      </c>
      <c r="G220" s="54">
        <v>0</v>
      </c>
      <c r="H220" s="54">
        <v>0</v>
      </c>
      <c r="I220" s="54">
        <v>0</v>
      </c>
      <c r="J220" s="54">
        <v>0</v>
      </c>
      <c r="K220" s="54">
        <v>0</v>
      </c>
      <c r="L220" s="54">
        <v>0</v>
      </c>
      <c r="M220" s="54">
        <v>0</v>
      </c>
      <c r="N220" s="54">
        <v>0</v>
      </c>
    </row>
    <row r="221" spans="1:14" x14ac:dyDescent="0.2">
      <c r="A221" s="33">
        <v>737</v>
      </c>
      <c r="B221" s="33" t="s">
        <v>238</v>
      </c>
      <c r="C221" s="16">
        <v>97689</v>
      </c>
      <c r="D221" s="16">
        <v>91182</v>
      </c>
      <c r="E221" s="54">
        <v>0</v>
      </c>
      <c r="F221" s="54">
        <v>6507</v>
      </c>
      <c r="G221" s="54">
        <v>1773874</v>
      </c>
      <c r="H221" s="54">
        <v>1655711</v>
      </c>
      <c r="I221" s="54">
        <v>118163</v>
      </c>
      <c r="J221" s="54">
        <v>0</v>
      </c>
      <c r="K221" s="54">
        <v>2786302</v>
      </c>
      <c r="L221" s="54">
        <v>2600696</v>
      </c>
      <c r="M221" s="54">
        <v>185606</v>
      </c>
      <c r="N221" s="54">
        <v>0</v>
      </c>
    </row>
    <row r="222" spans="1:14" x14ac:dyDescent="0.2">
      <c r="A222" s="33">
        <v>738</v>
      </c>
      <c r="B222" s="33" t="s">
        <v>239</v>
      </c>
      <c r="C222" s="16">
        <v>100320</v>
      </c>
      <c r="D222" s="16">
        <v>46671</v>
      </c>
      <c r="E222" s="54">
        <v>0</v>
      </c>
      <c r="F222" s="54">
        <v>53649</v>
      </c>
      <c r="G222" s="54">
        <v>1821638</v>
      </c>
      <c r="H222" s="54">
        <v>847467</v>
      </c>
      <c r="I222" s="54">
        <v>974171</v>
      </c>
      <c r="J222" s="54">
        <v>0</v>
      </c>
      <c r="K222" s="54">
        <v>2861325</v>
      </c>
      <c r="L222" s="54">
        <v>1331153</v>
      </c>
      <c r="M222" s="54">
        <v>1530172</v>
      </c>
      <c r="N222" s="54">
        <v>0</v>
      </c>
    </row>
    <row r="223" spans="1:14" x14ac:dyDescent="0.2">
      <c r="A223" s="33">
        <v>739</v>
      </c>
      <c r="B223" s="33" t="s">
        <v>240</v>
      </c>
      <c r="C223" s="16">
        <v>67630</v>
      </c>
      <c r="D223" s="16">
        <v>69495</v>
      </c>
      <c r="E223" s="54">
        <v>1865</v>
      </c>
      <c r="F223" s="54">
        <v>0</v>
      </c>
      <c r="G223" s="54">
        <v>1228057</v>
      </c>
      <c r="H223" s="54">
        <v>1261910</v>
      </c>
      <c r="I223" s="54">
        <v>0</v>
      </c>
      <c r="J223" s="54">
        <v>33853</v>
      </c>
      <c r="K223" s="54">
        <v>1928961</v>
      </c>
      <c r="L223" s="54">
        <v>1982136</v>
      </c>
      <c r="M223" s="54">
        <v>0</v>
      </c>
      <c r="N223" s="54">
        <v>53175</v>
      </c>
    </row>
    <row r="224" spans="1:14" x14ac:dyDescent="0.2">
      <c r="A224" s="33">
        <v>740</v>
      </c>
      <c r="B224" s="33" t="s">
        <v>241</v>
      </c>
      <c r="C224" s="16">
        <v>0</v>
      </c>
      <c r="D224" s="16">
        <v>0</v>
      </c>
      <c r="E224" s="54">
        <v>0</v>
      </c>
      <c r="F224" s="54">
        <v>0</v>
      </c>
      <c r="G224" s="54">
        <v>0</v>
      </c>
      <c r="H224" s="54">
        <v>0</v>
      </c>
      <c r="I224" s="54">
        <v>0</v>
      </c>
      <c r="J224" s="54">
        <v>0</v>
      </c>
      <c r="K224" s="54">
        <v>0</v>
      </c>
      <c r="L224" s="54">
        <v>0</v>
      </c>
      <c r="M224" s="54">
        <v>0</v>
      </c>
      <c r="N224" s="54">
        <v>0</v>
      </c>
    </row>
    <row r="225" spans="1:14" x14ac:dyDescent="0.2">
      <c r="A225" s="33">
        <v>741</v>
      </c>
      <c r="B225" s="33" t="s">
        <v>242</v>
      </c>
      <c r="C225" s="16">
        <v>191420</v>
      </c>
      <c r="D225" s="16">
        <v>182167</v>
      </c>
      <c r="E225" s="54">
        <v>0</v>
      </c>
      <c r="F225" s="54">
        <v>9253</v>
      </c>
      <c r="G225" s="54">
        <v>3475879</v>
      </c>
      <c r="H225" s="54">
        <v>3307851</v>
      </c>
      <c r="I225" s="54">
        <v>168028</v>
      </c>
      <c r="J225" s="54">
        <v>0</v>
      </c>
      <c r="K225" s="54">
        <v>5459714</v>
      </c>
      <c r="L225" s="54">
        <v>5195784</v>
      </c>
      <c r="M225" s="54">
        <v>263930</v>
      </c>
      <c r="N225" s="54">
        <v>0</v>
      </c>
    </row>
    <row r="226" spans="1:14" x14ac:dyDescent="0.2">
      <c r="A226" s="33">
        <v>742</v>
      </c>
      <c r="B226" s="33" t="s">
        <v>243</v>
      </c>
      <c r="C226" s="16">
        <v>45618</v>
      </c>
      <c r="D226" s="16">
        <v>46876</v>
      </c>
      <c r="E226" s="54">
        <v>1258</v>
      </c>
      <c r="F226" s="54">
        <v>0</v>
      </c>
      <c r="G226" s="54">
        <v>828345</v>
      </c>
      <c r="H226" s="54">
        <v>851192</v>
      </c>
      <c r="I226" s="54">
        <v>0</v>
      </c>
      <c r="J226" s="54">
        <v>22847</v>
      </c>
      <c r="K226" s="54">
        <v>1301118</v>
      </c>
      <c r="L226" s="54">
        <v>1337004</v>
      </c>
      <c r="M226" s="54">
        <v>0</v>
      </c>
      <c r="N226" s="54">
        <v>35886</v>
      </c>
    </row>
    <row r="227" spans="1:14" x14ac:dyDescent="0.2">
      <c r="A227" s="33">
        <v>743</v>
      </c>
      <c r="B227" s="33" t="s">
        <v>244</v>
      </c>
      <c r="C227" s="16">
        <v>112348</v>
      </c>
      <c r="D227" s="16">
        <v>118294</v>
      </c>
      <c r="E227" s="54">
        <v>5946</v>
      </c>
      <c r="F227" s="54">
        <v>0</v>
      </c>
      <c r="G227" s="54">
        <v>2040064</v>
      </c>
      <c r="H227" s="54">
        <v>2148017</v>
      </c>
      <c r="I227" s="54">
        <v>0</v>
      </c>
      <c r="J227" s="54">
        <v>107953</v>
      </c>
      <c r="K227" s="54">
        <v>3204417</v>
      </c>
      <c r="L227" s="54">
        <v>3373984</v>
      </c>
      <c r="M227" s="54">
        <v>0</v>
      </c>
      <c r="N227" s="54">
        <v>169567</v>
      </c>
    </row>
    <row r="228" spans="1:14" x14ac:dyDescent="0.2">
      <c r="A228" s="33">
        <v>744</v>
      </c>
      <c r="B228" s="33" t="s">
        <v>245</v>
      </c>
      <c r="C228" s="16">
        <v>0</v>
      </c>
      <c r="D228" s="16">
        <v>0</v>
      </c>
      <c r="E228" s="54">
        <v>0</v>
      </c>
      <c r="F228" s="54">
        <v>0</v>
      </c>
      <c r="G228" s="54">
        <v>0</v>
      </c>
      <c r="H228" s="54">
        <v>0</v>
      </c>
      <c r="I228" s="54">
        <v>0</v>
      </c>
      <c r="J228" s="54">
        <v>0</v>
      </c>
      <c r="K228" s="54">
        <v>0</v>
      </c>
      <c r="L228" s="54">
        <v>0</v>
      </c>
      <c r="M228" s="54">
        <v>0</v>
      </c>
      <c r="N228" s="54">
        <v>0</v>
      </c>
    </row>
    <row r="229" spans="1:14" x14ac:dyDescent="0.2">
      <c r="A229" s="33">
        <v>745</v>
      </c>
      <c r="B229" s="33" t="s">
        <v>246</v>
      </c>
      <c r="C229" s="16">
        <v>153424</v>
      </c>
      <c r="D229" s="16">
        <v>150333</v>
      </c>
      <c r="E229" s="54">
        <v>0</v>
      </c>
      <c r="F229" s="54">
        <v>3091</v>
      </c>
      <c r="G229" s="54">
        <v>2785932</v>
      </c>
      <c r="H229" s="54">
        <v>2729804</v>
      </c>
      <c r="I229" s="54">
        <v>56128</v>
      </c>
      <c r="J229" s="54">
        <v>0</v>
      </c>
      <c r="K229" s="54">
        <v>4375985</v>
      </c>
      <c r="L229" s="54">
        <v>4287821</v>
      </c>
      <c r="M229" s="54">
        <v>88164</v>
      </c>
      <c r="N229" s="54">
        <v>0</v>
      </c>
    </row>
    <row r="230" spans="1:14" x14ac:dyDescent="0.2">
      <c r="A230" s="33">
        <v>747</v>
      </c>
      <c r="B230" s="33" t="s">
        <v>247</v>
      </c>
      <c r="C230" s="16">
        <v>95487</v>
      </c>
      <c r="D230" s="16">
        <v>94250</v>
      </c>
      <c r="E230" s="54">
        <v>0</v>
      </c>
      <c r="F230" s="54">
        <v>1237</v>
      </c>
      <c r="G230" s="54">
        <v>1733888</v>
      </c>
      <c r="H230" s="54">
        <v>1711421</v>
      </c>
      <c r="I230" s="54">
        <v>22467</v>
      </c>
      <c r="J230" s="54">
        <v>0</v>
      </c>
      <c r="K230" s="54">
        <v>2723493</v>
      </c>
      <c r="L230" s="54">
        <v>2688203</v>
      </c>
      <c r="M230" s="54">
        <v>35290</v>
      </c>
      <c r="N230" s="54">
        <v>0</v>
      </c>
    </row>
    <row r="231" spans="1:14" x14ac:dyDescent="0.2">
      <c r="A231" s="33">
        <v>748</v>
      </c>
      <c r="B231" s="33" t="s">
        <v>248</v>
      </c>
      <c r="C231" s="16">
        <v>53906</v>
      </c>
      <c r="D231" s="16">
        <v>51570</v>
      </c>
      <c r="E231" s="54">
        <v>0</v>
      </c>
      <c r="F231" s="54">
        <v>2336</v>
      </c>
      <c r="G231" s="54">
        <v>978840</v>
      </c>
      <c r="H231" s="54">
        <v>936419</v>
      </c>
      <c r="I231" s="54">
        <v>42421</v>
      </c>
      <c r="J231" s="54">
        <v>0</v>
      </c>
      <c r="K231" s="54">
        <v>1537506</v>
      </c>
      <c r="L231" s="54">
        <v>1470873</v>
      </c>
      <c r="M231" s="54">
        <v>66633</v>
      </c>
      <c r="N231" s="54">
        <v>0</v>
      </c>
    </row>
    <row r="232" spans="1:14" x14ac:dyDescent="0.2">
      <c r="A232" s="33">
        <v>749</v>
      </c>
      <c r="B232" s="33" t="s">
        <v>249</v>
      </c>
      <c r="C232" s="16">
        <v>134981</v>
      </c>
      <c r="D232" s="16">
        <v>132882</v>
      </c>
      <c r="E232" s="54">
        <v>0</v>
      </c>
      <c r="F232" s="54">
        <v>2099</v>
      </c>
      <c r="G232" s="54">
        <v>2451040</v>
      </c>
      <c r="H232" s="54">
        <v>2412919</v>
      </c>
      <c r="I232" s="54">
        <v>38121</v>
      </c>
      <c r="J232" s="54">
        <v>0</v>
      </c>
      <c r="K232" s="54">
        <v>3849955</v>
      </c>
      <c r="L232" s="54">
        <v>3790077</v>
      </c>
      <c r="M232" s="54">
        <v>59878</v>
      </c>
      <c r="N232" s="54">
        <v>0</v>
      </c>
    </row>
    <row r="233" spans="1:14" x14ac:dyDescent="0.2">
      <c r="A233" s="33">
        <v>750</v>
      </c>
      <c r="B233" s="33" t="s">
        <v>250</v>
      </c>
      <c r="C233" s="16">
        <v>0</v>
      </c>
      <c r="D233" s="16">
        <v>0</v>
      </c>
      <c r="E233" s="54">
        <v>0</v>
      </c>
      <c r="F233" s="54">
        <v>0</v>
      </c>
      <c r="G233" s="54">
        <v>0</v>
      </c>
      <c r="H233" s="54">
        <v>0</v>
      </c>
      <c r="I233" s="54">
        <v>0</v>
      </c>
      <c r="J233" s="54">
        <v>0</v>
      </c>
      <c r="K233" s="54">
        <v>0</v>
      </c>
      <c r="L233" s="54">
        <v>0</v>
      </c>
      <c r="M233" s="54">
        <v>0</v>
      </c>
      <c r="N233" s="54">
        <v>0</v>
      </c>
    </row>
    <row r="234" spans="1:14" x14ac:dyDescent="0.2">
      <c r="A234" s="33">
        <v>751</v>
      </c>
      <c r="B234" s="33" t="s">
        <v>251</v>
      </c>
      <c r="C234" s="16">
        <v>3173</v>
      </c>
      <c r="D234" s="16">
        <v>3169</v>
      </c>
      <c r="E234" s="54">
        <v>0</v>
      </c>
      <c r="F234" s="54">
        <v>4</v>
      </c>
      <c r="G234" s="54">
        <v>57620</v>
      </c>
      <c r="H234" s="54">
        <v>57550</v>
      </c>
      <c r="I234" s="54">
        <v>70</v>
      </c>
      <c r="J234" s="54">
        <v>0</v>
      </c>
      <c r="K234" s="54">
        <v>90506</v>
      </c>
      <c r="L234" s="54">
        <v>90396</v>
      </c>
      <c r="M234" s="54">
        <v>110</v>
      </c>
      <c r="N234" s="54">
        <v>0</v>
      </c>
    </row>
    <row r="235" spans="1:14" x14ac:dyDescent="0.2">
      <c r="A235" s="33">
        <v>752</v>
      </c>
      <c r="B235" s="33" t="s">
        <v>252</v>
      </c>
      <c r="C235" s="16">
        <v>217044</v>
      </c>
      <c r="D235" s="16">
        <v>208527</v>
      </c>
      <c r="E235" s="54">
        <v>0</v>
      </c>
      <c r="F235" s="54">
        <v>8517</v>
      </c>
      <c r="G235" s="54">
        <v>3941168</v>
      </c>
      <c r="H235" s="54">
        <v>3786514</v>
      </c>
      <c r="I235" s="54">
        <v>154654</v>
      </c>
      <c r="J235" s="54">
        <v>0</v>
      </c>
      <c r="K235" s="54">
        <v>6190562</v>
      </c>
      <c r="L235" s="54">
        <v>5947641</v>
      </c>
      <c r="M235" s="54">
        <v>242921</v>
      </c>
      <c r="N235" s="54">
        <v>0</v>
      </c>
    </row>
    <row r="236" spans="1:14" x14ac:dyDescent="0.2">
      <c r="A236" s="33">
        <v>753</v>
      </c>
      <c r="B236" s="33" t="s">
        <v>253</v>
      </c>
      <c r="C236" s="16">
        <v>164755</v>
      </c>
      <c r="D236" s="16">
        <v>163199</v>
      </c>
      <c r="E236" s="54">
        <v>0</v>
      </c>
      <c r="F236" s="54">
        <v>1556</v>
      </c>
      <c r="G236" s="54">
        <v>2991687</v>
      </c>
      <c r="H236" s="54">
        <v>2963435</v>
      </c>
      <c r="I236" s="54">
        <v>28252</v>
      </c>
      <c r="J236" s="54">
        <v>0</v>
      </c>
      <c r="K236" s="54">
        <v>4699170</v>
      </c>
      <c r="L236" s="54">
        <v>4654795</v>
      </c>
      <c r="M236" s="54">
        <v>44375</v>
      </c>
      <c r="N236" s="54">
        <v>0</v>
      </c>
    </row>
    <row r="237" spans="1:14" x14ac:dyDescent="0.2">
      <c r="A237" s="33">
        <v>754</v>
      </c>
      <c r="B237" s="33" t="s">
        <v>254</v>
      </c>
      <c r="C237" s="16">
        <v>106395</v>
      </c>
      <c r="D237" s="16">
        <v>107684</v>
      </c>
      <c r="E237" s="54">
        <v>1289</v>
      </c>
      <c r="F237" s="54">
        <v>0</v>
      </c>
      <c r="G237" s="54">
        <v>1931967</v>
      </c>
      <c r="H237" s="54">
        <v>1955374</v>
      </c>
      <c r="I237" s="54">
        <v>0</v>
      </c>
      <c r="J237" s="54">
        <v>23407</v>
      </c>
      <c r="K237" s="54">
        <v>3034625</v>
      </c>
      <c r="L237" s="54">
        <v>3071390</v>
      </c>
      <c r="M237" s="54">
        <v>0</v>
      </c>
      <c r="N237" s="54">
        <v>36765</v>
      </c>
    </row>
    <row r="238" spans="1:14" x14ac:dyDescent="0.2">
      <c r="A238" s="33">
        <v>756</v>
      </c>
      <c r="B238" s="33" t="s">
        <v>255</v>
      </c>
      <c r="C238" s="16">
        <v>221800</v>
      </c>
      <c r="D238" s="16">
        <v>225524</v>
      </c>
      <c r="E238" s="54">
        <v>3724</v>
      </c>
      <c r="F238" s="54">
        <v>0</v>
      </c>
      <c r="G238" s="54">
        <v>4027521</v>
      </c>
      <c r="H238" s="54">
        <v>4095146</v>
      </c>
      <c r="I238" s="54">
        <v>0</v>
      </c>
      <c r="J238" s="54">
        <v>67625</v>
      </c>
      <c r="K238" s="54">
        <v>6326201</v>
      </c>
      <c r="L238" s="54">
        <v>6432422</v>
      </c>
      <c r="M238" s="54">
        <v>0</v>
      </c>
      <c r="N238" s="54">
        <v>106221</v>
      </c>
    </row>
    <row r="239" spans="1:14" x14ac:dyDescent="0.2">
      <c r="A239" s="33">
        <v>757</v>
      </c>
      <c r="B239" s="33" t="s">
        <v>256</v>
      </c>
      <c r="C239" s="16">
        <v>59250</v>
      </c>
      <c r="D239" s="16">
        <v>57144</v>
      </c>
      <c r="E239" s="54">
        <v>0</v>
      </c>
      <c r="F239" s="54">
        <v>2106</v>
      </c>
      <c r="G239" s="54">
        <v>1075887</v>
      </c>
      <c r="H239" s="54">
        <v>1037634</v>
      </c>
      <c r="I239" s="54">
        <v>38253</v>
      </c>
      <c r="J239" s="54">
        <v>0</v>
      </c>
      <c r="K239" s="54">
        <v>1689941</v>
      </c>
      <c r="L239" s="54">
        <v>1629857</v>
      </c>
      <c r="M239" s="54">
        <v>60084</v>
      </c>
      <c r="N239" s="54">
        <v>0</v>
      </c>
    </row>
    <row r="240" spans="1:14" x14ac:dyDescent="0.2">
      <c r="A240" s="33">
        <v>759</v>
      </c>
      <c r="B240" s="33" t="s">
        <v>257</v>
      </c>
      <c r="C240" s="16">
        <v>0</v>
      </c>
      <c r="D240" s="16">
        <v>0</v>
      </c>
      <c r="E240" s="54">
        <v>0</v>
      </c>
      <c r="F240" s="54">
        <v>0</v>
      </c>
      <c r="G240" s="54">
        <v>0</v>
      </c>
      <c r="H240" s="54">
        <v>0</v>
      </c>
      <c r="I240" s="54">
        <v>0</v>
      </c>
      <c r="J240" s="54">
        <v>0</v>
      </c>
      <c r="K240" s="54">
        <v>0</v>
      </c>
      <c r="L240" s="54">
        <v>0</v>
      </c>
      <c r="M240" s="54">
        <v>0</v>
      </c>
      <c r="N240" s="54">
        <v>0</v>
      </c>
    </row>
    <row r="241" spans="1:14" x14ac:dyDescent="0.2">
      <c r="A241" s="33">
        <v>760</v>
      </c>
      <c r="B241" s="33" t="s">
        <v>258</v>
      </c>
      <c r="C241" s="16">
        <v>0</v>
      </c>
      <c r="D241" s="16">
        <v>0</v>
      </c>
      <c r="E241" s="54">
        <v>0</v>
      </c>
      <c r="F241" s="54">
        <v>0</v>
      </c>
      <c r="G241" s="54">
        <v>0</v>
      </c>
      <c r="H241" s="54">
        <v>0</v>
      </c>
      <c r="I241" s="54">
        <v>0</v>
      </c>
      <c r="J241" s="54">
        <v>0</v>
      </c>
      <c r="K241" s="54">
        <v>0</v>
      </c>
      <c r="L241" s="54">
        <v>0</v>
      </c>
      <c r="M241" s="54">
        <v>0</v>
      </c>
      <c r="N241" s="54">
        <v>0</v>
      </c>
    </row>
    <row r="242" spans="1:14" x14ac:dyDescent="0.2">
      <c r="A242" s="33">
        <v>761</v>
      </c>
      <c r="B242" s="33" t="s">
        <v>259</v>
      </c>
      <c r="C242" s="16">
        <v>56245</v>
      </c>
      <c r="D242" s="16">
        <v>55638</v>
      </c>
      <c r="E242" s="54">
        <v>0</v>
      </c>
      <c r="F242" s="54">
        <v>607</v>
      </c>
      <c r="G242" s="54">
        <v>1021320</v>
      </c>
      <c r="H242" s="54">
        <v>1010290</v>
      </c>
      <c r="I242" s="54">
        <v>11030</v>
      </c>
      <c r="J242" s="54">
        <v>0</v>
      </c>
      <c r="K242" s="54">
        <v>1604231</v>
      </c>
      <c r="L242" s="54">
        <v>1586906</v>
      </c>
      <c r="M242" s="54">
        <v>17325</v>
      </c>
      <c r="N242" s="54">
        <v>0</v>
      </c>
    </row>
    <row r="243" spans="1:14" x14ac:dyDescent="0.2">
      <c r="A243" s="33">
        <v>762</v>
      </c>
      <c r="B243" s="33" t="s">
        <v>260</v>
      </c>
      <c r="C243" s="16">
        <v>0</v>
      </c>
      <c r="D243" s="16">
        <v>0</v>
      </c>
      <c r="E243" s="54">
        <v>0</v>
      </c>
      <c r="F243" s="54">
        <v>0</v>
      </c>
      <c r="G243" s="54">
        <v>0</v>
      </c>
      <c r="H243" s="54">
        <v>0</v>
      </c>
      <c r="I243" s="54">
        <v>0</v>
      </c>
      <c r="J243" s="54">
        <v>0</v>
      </c>
      <c r="K243" s="54">
        <v>0</v>
      </c>
      <c r="L243" s="54">
        <v>0</v>
      </c>
      <c r="M243" s="54">
        <v>0</v>
      </c>
      <c r="N243" s="54">
        <v>0</v>
      </c>
    </row>
    <row r="244" spans="1:14" x14ac:dyDescent="0.2">
      <c r="A244" s="33">
        <v>765</v>
      </c>
      <c r="B244" s="33" t="s">
        <v>261</v>
      </c>
      <c r="C244" s="16">
        <v>606267</v>
      </c>
      <c r="D244" s="16">
        <v>618371</v>
      </c>
      <c r="E244" s="54">
        <v>12104</v>
      </c>
      <c r="F244" s="54">
        <v>0</v>
      </c>
      <c r="G244" s="54">
        <v>11008826</v>
      </c>
      <c r="H244" s="54">
        <v>11228616</v>
      </c>
      <c r="I244" s="54">
        <v>0</v>
      </c>
      <c r="J244" s="54">
        <v>219790</v>
      </c>
      <c r="K244" s="54">
        <v>17292039</v>
      </c>
      <c r="L244" s="54">
        <v>17637272</v>
      </c>
      <c r="M244" s="54">
        <v>0</v>
      </c>
      <c r="N244" s="54">
        <v>345233</v>
      </c>
    </row>
    <row r="245" spans="1:14" x14ac:dyDescent="0.2">
      <c r="A245" s="33">
        <v>766</v>
      </c>
      <c r="B245" s="33" t="s">
        <v>262</v>
      </c>
      <c r="C245" s="16">
        <v>3781</v>
      </c>
      <c r="D245" s="16">
        <v>2993</v>
      </c>
      <c r="E245" s="54">
        <v>0</v>
      </c>
      <c r="F245" s="54">
        <v>788</v>
      </c>
      <c r="G245" s="54">
        <v>68649</v>
      </c>
      <c r="H245" s="54">
        <v>54345</v>
      </c>
      <c r="I245" s="54">
        <v>14304</v>
      </c>
      <c r="J245" s="54">
        <v>0</v>
      </c>
      <c r="K245" s="54">
        <v>107829</v>
      </c>
      <c r="L245" s="54">
        <v>85362</v>
      </c>
      <c r="M245" s="54">
        <v>22467</v>
      </c>
      <c r="N245" s="54">
        <v>0</v>
      </c>
    </row>
    <row r="246" spans="1:14" x14ac:dyDescent="0.2">
      <c r="A246" s="33">
        <v>767</v>
      </c>
      <c r="B246" s="33" t="s">
        <v>263</v>
      </c>
      <c r="C246" s="16">
        <v>489249</v>
      </c>
      <c r="D246" s="16">
        <v>497296</v>
      </c>
      <c r="E246" s="54">
        <v>8047</v>
      </c>
      <c r="F246" s="54">
        <v>0</v>
      </c>
      <c r="G246" s="54">
        <v>8883956</v>
      </c>
      <c r="H246" s="54">
        <v>9030087</v>
      </c>
      <c r="I246" s="54">
        <v>0</v>
      </c>
      <c r="J246" s="54">
        <v>146131</v>
      </c>
      <c r="K246" s="54">
        <v>13954413</v>
      </c>
      <c r="L246" s="54">
        <v>14183948</v>
      </c>
      <c r="M246" s="54">
        <v>0</v>
      </c>
      <c r="N246" s="54">
        <v>229535</v>
      </c>
    </row>
    <row r="247" spans="1:14" x14ac:dyDescent="0.2">
      <c r="A247" s="33">
        <v>768</v>
      </c>
      <c r="B247" s="33" t="s">
        <v>264</v>
      </c>
      <c r="C247" s="16">
        <v>127245</v>
      </c>
      <c r="D247" s="16">
        <v>124507</v>
      </c>
      <c r="E247" s="54">
        <v>0</v>
      </c>
      <c r="F247" s="54">
        <v>2738</v>
      </c>
      <c r="G247" s="54">
        <v>2310569</v>
      </c>
      <c r="H247" s="54">
        <v>2260847</v>
      </c>
      <c r="I247" s="54">
        <v>49722</v>
      </c>
      <c r="J247" s="54">
        <v>0</v>
      </c>
      <c r="K247" s="54">
        <v>3629310</v>
      </c>
      <c r="L247" s="54">
        <v>3551209</v>
      </c>
      <c r="M247" s="54">
        <v>78101</v>
      </c>
      <c r="N247" s="54">
        <v>0</v>
      </c>
    </row>
    <row r="248" spans="1:14" x14ac:dyDescent="0.2">
      <c r="A248" s="33">
        <v>769</v>
      </c>
      <c r="B248" s="33" t="s">
        <v>265</v>
      </c>
      <c r="C248" s="16">
        <v>286783</v>
      </c>
      <c r="D248" s="16">
        <v>283044</v>
      </c>
      <c r="E248" s="54">
        <v>0</v>
      </c>
      <c r="F248" s="54">
        <v>3739</v>
      </c>
      <c r="G248" s="54">
        <v>5207519</v>
      </c>
      <c r="H248" s="54">
        <v>5139612</v>
      </c>
      <c r="I248" s="54">
        <v>67907</v>
      </c>
      <c r="J248" s="54">
        <v>0</v>
      </c>
      <c r="K248" s="54">
        <v>8179674</v>
      </c>
      <c r="L248" s="54">
        <v>8073011</v>
      </c>
      <c r="M248" s="54">
        <v>106663</v>
      </c>
      <c r="N248" s="54">
        <v>0</v>
      </c>
    </row>
    <row r="249" spans="1:14" x14ac:dyDescent="0.2">
      <c r="A249" s="33">
        <v>770</v>
      </c>
      <c r="B249" s="33" t="s">
        <v>266</v>
      </c>
      <c r="C249" s="16">
        <v>133021</v>
      </c>
      <c r="D249" s="16">
        <v>128589</v>
      </c>
      <c r="E249" s="54">
        <v>0</v>
      </c>
      <c r="F249" s="54">
        <v>4432</v>
      </c>
      <c r="G249" s="54">
        <v>2415439</v>
      </c>
      <c r="H249" s="54">
        <v>2334973</v>
      </c>
      <c r="I249" s="54">
        <v>80466</v>
      </c>
      <c r="J249" s="54">
        <v>0</v>
      </c>
      <c r="K249" s="54">
        <v>3794033</v>
      </c>
      <c r="L249" s="54">
        <v>3667643</v>
      </c>
      <c r="M249" s="54">
        <v>126390</v>
      </c>
      <c r="N249" s="54">
        <v>0</v>
      </c>
    </row>
    <row r="250" spans="1:14" x14ac:dyDescent="0.2">
      <c r="A250" s="33">
        <v>771</v>
      </c>
      <c r="B250" s="33" t="s">
        <v>267</v>
      </c>
      <c r="C250" s="16">
        <v>77017</v>
      </c>
      <c r="D250" s="16">
        <v>77995</v>
      </c>
      <c r="E250" s="54">
        <v>978</v>
      </c>
      <c r="F250" s="54">
        <v>0</v>
      </c>
      <c r="G250" s="54">
        <v>1398510</v>
      </c>
      <c r="H250" s="54">
        <v>1416257</v>
      </c>
      <c r="I250" s="54">
        <v>0</v>
      </c>
      <c r="J250" s="54">
        <v>17747</v>
      </c>
      <c r="K250" s="54">
        <v>2196701</v>
      </c>
      <c r="L250" s="54">
        <v>2224575</v>
      </c>
      <c r="M250" s="54">
        <v>0</v>
      </c>
      <c r="N250" s="54">
        <v>27874</v>
      </c>
    </row>
    <row r="251" spans="1:14" x14ac:dyDescent="0.2">
      <c r="A251" s="33">
        <v>772</v>
      </c>
      <c r="B251" s="33" t="s">
        <v>268</v>
      </c>
      <c r="C251" s="16">
        <v>148793</v>
      </c>
      <c r="D251" s="16">
        <v>142979</v>
      </c>
      <c r="E251" s="54">
        <v>0</v>
      </c>
      <c r="F251" s="54">
        <v>5814</v>
      </c>
      <c r="G251" s="54">
        <v>2701846</v>
      </c>
      <c r="H251" s="54">
        <v>2596261</v>
      </c>
      <c r="I251" s="54">
        <v>105585</v>
      </c>
      <c r="J251" s="54">
        <v>0</v>
      </c>
      <c r="K251" s="54">
        <v>4243907</v>
      </c>
      <c r="L251" s="54">
        <v>4078059</v>
      </c>
      <c r="M251" s="54">
        <v>165848</v>
      </c>
      <c r="N251" s="54">
        <v>0</v>
      </c>
    </row>
    <row r="252" spans="1:14" x14ac:dyDescent="0.2">
      <c r="A252" s="33">
        <v>773</v>
      </c>
      <c r="B252" s="33" t="s">
        <v>269</v>
      </c>
      <c r="C252" s="16">
        <v>100505</v>
      </c>
      <c r="D252" s="16">
        <v>96887</v>
      </c>
      <c r="E252" s="54">
        <v>0</v>
      </c>
      <c r="F252" s="54">
        <v>3618</v>
      </c>
      <c r="G252" s="54">
        <v>1825010</v>
      </c>
      <c r="H252" s="54">
        <v>1759313</v>
      </c>
      <c r="I252" s="54">
        <v>65697</v>
      </c>
      <c r="J252" s="54">
        <v>0</v>
      </c>
      <c r="K252" s="54">
        <v>2866623</v>
      </c>
      <c r="L252" s="54">
        <v>2763429</v>
      </c>
      <c r="M252" s="54">
        <v>103194</v>
      </c>
      <c r="N252" s="54">
        <v>0</v>
      </c>
    </row>
    <row r="253" spans="1:14" x14ac:dyDescent="0.2">
      <c r="A253" s="33">
        <v>774</v>
      </c>
      <c r="B253" s="33" t="s">
        <v>270</v>
      </c>
      <c r="C253" s="16">
        <v>105653</v>
      </c>
      <c r="D253" s="16">
        <v>105617</v>
      </c>
      <c r="E253" s="54">
        <v>0</v>
      </c>
      <c r="F253" s="54">
        <v>36</v>
      </c>
      <c r="G253" s="54">
        <v>1918477</v>
      </c>
      <c r="H253" s="54">
        <v>1917840</v>
      </c>
      <c r="I253" s="54">
        <v>637</v>
      </c>
      <c r="J253" s="54">
        <v>0</v>
      </c>
      <c r="K253" s="54">
        <v>3013436</v>
      </c>
      <c r="L253" s="54">
        <v>3012434</v>
      </c>
      <c r="M253" s="54">
        <v>1002</v>
      </c>
      <c r="N253" s="54">
        <v>0</v>
      </c>
    </row>
    <row r="254" spans="1:14" x14ac:dyDescent="0.2">
      <c r="A254" s="33">
        <v>775</v>
      </c>
      <c r="B254" s="33" t="s">
        <v>271</v>
      </c>
      <c r="C254" s="16">
        <v>115629</v>
      </c>
      <c r="D254" s="16">
        <v>112075</v>
      </c>
      <c r="E254" s="54">
        <v>0</v>
      </c>
      <c r="F254" s="54">
        <v>3554</v>
      </c>
      <c r="G254" s="54">
        <v>2099634</v>
      </c>
      <c r="H254" s="54">
        <v>2035091</v>
      </c>
      <c r="I254" s="54">
        <v>64543</v>
      </c>
      <c r="J254" s="54">
        <v>0</v>
      </c>
      <c r="K254" s="54">
        <v>3297985</v>
      </c>
      <c r="L254" s="54">
        <v>3196606</v>
      </c>
      <c r="M254" s="54">
        <v>101379</v>
      </c>
      <c r="N254" s="54">
        <v>0</v>
      </c>
    </row>
    <row r="255" spans="1:14" x14ac:dyDescent="0.2">
      <c r="A255" s="33">
        <v>776</v>
      </c>
      <c r="B255" s="33" t="s">
        <v>272</v>
      </c>
      <c r="C255" s="16">
        <v>111220</v>
      </c>
      <c r="D255" s="16">
        <v>111531</v>
      </c>
      <c r="E255" s="54">
        <v>311</v>
      </c>
      <c r="F255" s="54">
        <v>0</v>
      </c>
      <c r="G255" s="54">
        <v>2019580</v>
      </c>
      <c r="H255" s="54">
        <v>2025229</v>
      </c>
      <c r="I255" s="54">
        <v>0</v>
      </c>
      <c r="J255" s="54">
        <v>5649</v>
      </c>
      <c r="K255" s="54">
        <v>3172241</v>
      </c>
      <c r="L255" s="54">
        <v>3181114</v>
      </c>
      <c r="M255" s="54">
        <v>0</v>
      </c>
      <c r="N255" s="54">
        <v>8873</v>
      </c>
    </row>
    <row r="256" spans="1:14" x14ac:dyDescent="0.2">
      <c r="A256" s="33">
        <v>777</v>
      </c>
      <c r="B256" s="33" t="s">
        <v>273</v>
      </c>
      <c r="C256" s="16">
        <v>578658</v>
      </c>
      <c r="D256" s="16">
        <v>568833</v>
      </c>
      <c r="E256" s="54">
        <v>0</v>
      </c>
      <c r="F256" s="54">
        <v>9825</v>
      </c>
      <c r="G256" s="54">
        <v>10507493</v>
      </c>
      <c r="H256" s="54">
        <v>10329083</v>
      </c>
      <c r="I256" s="54">
        <v>178410</v>
      </c>
      <c r="J256" s="54">
        <v>0</v>
      </c>
      <c r="K256" s="54">
        <v>16504571</v>
      </c>
      <c r="L256" s="54">
        <v>16224336</v>
      </c>
      <c r="M256" s="54">
        <v>280235</v>
      </c>
      <c r="N256" s="54">
        <v>0</v>
      </c>
    </row>
    <row r="257" spans="1:14" x14ac:dyDescent="0.2">
      <c r="A257" s="33">
        <v>778</v>
      </c>
      <c r="B257" s="33" t="s">
        <v>274</v>
      </c>
      <c r="C257" s="16">
        <v>121788</v>
      </c>
      <c r="D257" s="16">
        <v>124690</v>
      </c>
      <c r="E257" s="54">
        <v>2902</v>
      </c>
      <c r="F257" s="54">
        <v>0</v>
      </c>
      <c r="G257" s="54">
        <v>2211472</v>
      </c>
      <c r="H257" s="54">
        <v>2264164</v>
      </c>
      <c r="I257" s="54">
        <v>0</v>
      </c>
      <c r="J257" s="54">
        <v>52692</v>
      </c>
      <c r="K257" s="54">
        <v>3473655</v>
      </c>
      <c r="L257" s="54">
        <v>3556420</v>
      </c>
      <c r="M257" s="54">
        <v>0</v>
      </c>
      <c r="N257" s="54">
        <v>82765</v>
      </c>
    </row>
    <row r="258" spans="1:14" x14ac:dyDescent="0.2">
      <c r="A258" s="33">
        <v>785</v>
      </c>
      <c r="B258" s="33" t="s">
        <v>275</v>
      </c>
      <c r="C258" s="16">
        <v>141372</v>
      </c>
      <c r="D258" s="16">
        <v>138997</v>
      </c>
      <c r="E258" s="54">
        <v>0</v>
      </c>
      <c r="F258" s="54">
        <v>2375</v>
      </c>
      <c r="G258" s="54">
        <v>2567080</v>
      </c>
      <c r="H258" s="54">
        <v>2523966</v>
      </c>
      <c r="I258" s="54">
        <v>43114</v>
      </c>
      <c r="J258" s="54">
        <v>0</v>
      </c>
      <c r="K258" s="54">
        <v>4032225</v>
      </c>
      <c r="L258" s="54">
        <v>3964502</v>
      </c>
      <c r="M258" s="54">
        <v>67723</v>
      </c>
      <c r="N258" s="54">
        <v>0</v>
      </c>
    </row>
    <row r="259" spans="1:14" x14ac:dyDescent="0.2">
      <c r="A259" s="33">
        <v>786</v>
      </c>
      <c r="B259" s="33" t="s">
        <v>276</v>
      </c>
      <c r="C259" s="16">
        <v>0</v>
      </c>
      <c r="D259" s="16">
        <v>0</v>
      </c>
      <c r="E259" s="54">
        <v>0</v>
      </c>
      <c r="F259" s="54">
        <v>0</v>
      </c>
      <c r="G259" s="54">
        <v>0</v>
      </c>
      <c r="H259" s="54">
        <v>0</v>
      </c>
      <c r="I259" s="54">
        <v>0</v>
      </c>
      <c r="J259" s="54">
        <v>0</v>
      </c>
      <c r="K259" s="54">
        <v>0</v>
      </c>
      <c r="L259" s="54">
        <v>0</v>
      </c>
      <c r="M259" s="54">
        <v>0</v>
      </c>
      <c r="N259" s="54">
        <v>0</v>
      </c>
    </row>
    <row r="260" spans="1:14" x14ac:dyDescent="0.2">
      <c r="A260" s="33">
        <v>794</v>
      </c>
      <c r="B260" s="33" t="s">
        <v>277</v>
      </c>
      <c r="C260" s="16">
        <v>132422</v>
      </c>
      <c r="D260" s="16">
        <v>135261</v>
      </c>
      <c r="E260" s="54">
        <v>2839</v>
      </c>
      <c r="F260" s="54">
        <v>0</v>
      </c>
      <c r="G260" s="54">
        <v>2404562</v>
      </c>
      <c r="H260" s="54">
        <v>2456117</v>
      </c>
      <c r="I260" s="54">
        <v>0</v>
      </c>
      <c r="J260" s="54">
        <v>51555</v>
      </c>
      <c r="K260" s="54">
        <v>3776950</v>
      </c>
      <c r="L260" s="54">
        <v>3857929</v>
      </c>
      <c r="M260" s="54">
        <v>0</v>
      </c>
      <c r="N260" s="54">
        <v>80979</v>
      </c>
    </row>
    <row r="261" spans="1:14" x14ac:dyDescent="0.2">
      <c r="A261" s="33">
        <v>820</v>
      </c>
      <c r="B261" s="33" t="s">
        <v>278</v>
      </c>
      <c r="C261" s="16">
        <v>0</v>
      </c>
      <c r="D261" s="16">
        <v>0</v>
      </c>
      <c r="E261" s="54">
        <v>0</v>
      </c>
      <c r="F261" s="54">
        <v>0</v>
      </c>
      <c r="G261" s="54">
        <v>0</v>
      </c>
      <c r="H261" s="54">
        <v>0</v>
      </c>
      <c r="I261" s="54">
        <v>0</v>
      </c>
      <c r="J261" s="54">
        <v>0</v>
      </c>
      <c r="K261" s="54">
        <v>0</v>
      </c>
      <c r="L261" s="54">
        <v>0</v>
      </c>
      <c r="M261" s="54">
        <v>0</v>
      </c>
      <c r="N261" s="54">
        <v>0</v>
      </c>
    </row>
    <row r="262" spans="1:14" x14ac:dyDescent="0.2">
      <c r="A262" s="33">
        <v>834</v>
      </c>
      <c r="B262" s="33" t="s">
        <v>279</v>
      </c>
      <c r="C262" s="16">
        <v>0</v>
      </c>
      <c r="D262" s="16">
        <v>0</v>
      </c>
      <c r="E262" s="54">
        <v>0</v>
      </c>
      <c r="F262" s="54">
        <v>0</v>
      </c>
      <c r="G262" s="54">
        <v>0</v>
      </c>
      <c r="H262" s="54">
        <v>0</v>
      </c>
      <c r="I262" s="54">
        <v>0</v>
      </c>
      <c r="J262" s="54">
        <v>0</v>
      </c>
      <c r="K262" s="54">
        <v>0</v>
      </c>
      <c r="L262" s="54">
        <v>0</v>
      </c>
      <c r="M262" s="54">
        <v>0</v>
      </c>
      <c r="N262" s="54">
        <v>0</v>
      </c>
    </row>
    <row r="263" spans="1:14" x14ac:dyDescent="0.2">
      <c r="A263" s="33">
        <v>837</v>
      </c>
      <c r="B263" s="33" t="s">
        <v>280</v>
      </c>
      <c r="C263" s="16">
        <v>0</v>
      </c>
      <c r="D263" s="16">
        <v>0</v>
      </c>
      <c r="E263" s="54">
        <v>0</v>
      </c>
      <c r="F263" s="54">
        <v>0</v>
      </c>
      <c r="G263" s="54">
        <v>0</v>
      </c>
      <c r="H263" s="54">
        <v>0</v>
      </c>
      <c r="I263" s="54">
        <v>0</v>
      </c>
      <c r="J263" s="54">
        <v>0</v>
      </c>
      <c r="K263" s="54">
        <v>0</v>
      </c>
      <c r="L263" s="54">
        <v>0</v>
      </c>
      <c r="M263" s="54">
        <v>0</v>
      </c>
      <c r="N263" s="54">
        <v>0</v>
      </c>
    </row>
    <row r="264" spans="1:14" x14ac:dyDescent="0.2">
      <c r="A264" s="33">
        <v>838</v>
      </c>
      <c r="B264" s="33" t="s">
        <v>281</v>
      </c>
      <c r="C264" s="16">
        <v>0</v>
      </c>
      <c r="D264" s="16">
        <v>0</v>
      </c>
      <c r="E264" s="54">
        <v>0</v>
      </c>
      <c r="F264" s="54">
        <v>0</v>
      </c>
      <c r="G264" s="54">
        <v>0</v>
      </c>
      <c r="H264" s="54">
        <v>0</v>
      </c>
      <c r="I264" s="54">
        <v>0</v>
      </c>
      <c r="J264" s="54">
        <v>0</v>
      </c>
      <c r="K264" s="54">
        <v>0</v>
      </c>
      <c r="L264" s="54">
        <v>0</v>
      </c>
      <c r="M264" s="54">
        <v>0</v>
      </c>
      <c r="N264" s="54">
        <v>0</v>
      </c>
    </row>
    <row r="265" spans="1:14" x14ac:dyDescent="0.2">
      <c r="A265" s="33">
        <v>839</v>
      </c>
      <c r="B265" s="33" t="s">
        <v>282</v>
      </c>
      <c r="C265" s="16">
        <v>0</v>
      </c>
      <c r="D265" s="16">
        <v>0</v>
      </c>
      <c r="E265" s="54">
        <v>0</v>
      </c>
      <c r="F265" s="54">
        <v>0</v>
      </c>
      <c r="G265" s="54">
        <v>0</v>
      </c>
      <c r="H265" s="54">
        <v>0</v>
      </c>
      <c r="I265" s="54">
        <v>0</v>
      </c>
      <c r="J265" s="54">
        <v>0</v>
      </c>
      <c r="K265" s="54">
        <v>0</v>
      </c>
      <c r="L265" s="54">
        <v>0</v>
      </c>
      <c r="M265" s="54">
        <v>0</v>
      </c>
      <c r="N265" s="54">
        <v>0</v>
      </c>
    </row>
    <row r="266" spans="1:14" x14ac:dyDescent="0.2">
      <c r="A266" s="33">
        <v>840</v>
      </c>
      <c r="B266" s="33" t="s">
        <v>283</v>
      </c>
      <c r="C266" s="16">
        <v>0</v>
      </c>
      <c r="D266" s="16">
        <v>0</v>
      </c>
      <c r="E266" s="54">
        <v>0</v>
      </c>
      <c r="F266" s="54">
        <v>0</v>
      </c>
      <c r="G266" s="54">
        <v>0</v>
      </c>
      <c r="H266" s="54">
        <v>0</v>
      </c>
      <c r="I266" s="54">
        <v>0</v>
      </c>
      <c r="J266" s="54">
        <v>0</v>
      </c>
      <c r="K266" s="54">
        <v>0</v>
      </c>
      <c r="L266" s="54">
        <v>0</v>
      </c>
      <c r="M266" s="54">
        <v>0</v>
      </c>
      <c r="N266" s="54">
        <v>0</v>
      </c>
    </row>
    <row r="267" spans="1:14" x14ac:dyDescent="0.2">
      <c r="A267" s="33">
        <v>841</v>
      </c>
      <c r="B267" s="33" t="s">
        <v>284</v>
      </c>
      <c r="C267" s="16">
        <v>11752</v>
      </c>
      <c r="D267" s="16">
        <v>12144</v>
      </c>
      <c r="E267" s="54">
        <v>392</v>
      </c>
      <c r="F267" s="54">
        <v>0</v>
      </c>
      <c r="G267" s="54">
        <v>213390</v>
      </c>
      <c r="H267" s="54">
        <v>220515</v>
      </c>
      <c r="I267" s="54">
        <v>0</v>
      </c>
      <c r="J267" s="54">
        <v>7125</v>
      </c>
      <c r="K267" s="54">
        <v>335182</v>
      </c>
      <c r="L267" s="54">
        <v>346373</v>
      </c>
      <c r="M267" s="54">
        <v>0</v>
      </c>
      <c r="N267" s="54">
        <v>11191</v>
      </c>
    </row>
    <row r="268" spans="1:14" x14ac:dyDescent="0.2">
      <c r="A268" s="33">
        <v>842</v>
      </c>
      <c r="B268" s="33" t="s">
        <v>285</v>
      </c>
      <c r="C268" s="16">
        <v>0</v>
      </c>
      <c r="D268" s="16">
        <v>0</v>
      </c>
      <c r="E268" s="54">
        <v>0</v>
      </c>
      <c r="F268" s="54">
        <v>0</v>
      </c>
      <c r="G268" s="54">
        <v>0</v>
      </c>
      <c r="H268" s="54">
        <v>0</v>
      </c>
      <c r="I268" s="54">
        <v>0</v>
      </c>
      <c r="J268" s="54">
        <v>0</v>
      </c>
      <c r="K268" s="54">
        <v>0</v>
      </c>
      <c r="L268" s="54">
        <v>0</v>
      </c>
      <c r="M268" s="54">
        <v>0</v>
      </c>
      <c r="N268" s="54">
        <v>0</v>
      </c>
    </row>
    <row r="269" spans="1:14" x14ac:dyDescent="0.2">
      <c r="A269" s="33">
        <v>844</v>
      </c>
      <c r="B269" s="33" t="s">
        <v>286</v>
      </c>
      <c r="C269" s="16">
        <v>0</v>
      </c>
      <c r="D269" s="16">
        <v>0</v>
      </c>
      <c r="E269" s="54">
        <v>0</v>
      </c>
      <c r="F269" s="54">
        <v>0</v>
      </c>
      <c r="G269" s="54">
        <v>0</v>
      </c>
      <c r="H269" s="54">
        <v>0</v>
      </c>
      <c r="I269" s="54">
        <v>0</v>
      </c>
      <c r="J269" s="54">
        <v>0</v>
      </c>
      <c r="K269" s="54">
        <v>0</v>
      </c>
      <c r="L269" s="54">
        <v>0</v>
      </c>
      <c r="M269" s="54">
        <v>0</v>
      </c>
      <c r="N269" s="54">
        <v>0</v>
      </c>
    </row>
    <row r="270" spans="1:14" x14ac:dyDescent="0.2">
      <c r="A270" s="33">
        <v>845</v>
      </c>
      <c r="B270" s="33" t="s">
        <v>287</v>
      </c>
      <c r="C270" s="16">
        <v>0</v>
      </c>
      <c r="D270" s="16">
        <v>0</v>
      </c>
      <c r="E270" s="54">
        <v>0</v>
      </c>
      <c r="F270" s="54">
        <v>0</v>
      </c>
      <c r="G270" s="54">
        <v>0</v>
      </c>
      <c r="H270" s="54">
        <v>0</v>
      </c>
      <c r="I270" s="54">
        <v>0</v>
      </c>
      <c r="J270" s="54">
        <v>0</v>
      </c>
      <c r="K270" s="54">
        <v>0</v>
      </c>
      <c r="L270" s="54">
        <v>0</v>
      </c>
      <c r="M270" s="54">
        <v>0</v>
      </c>
      <c r="N270" s="54">
        <v>0</v>
      </c>
    </row>
    <row r="271" spans="1:14" x14ac:dyDescent="0.2">
      <c r="A271" s="33">
        <v>847</v>
      </c>
      <c r="B271" s="33" t="s">
        <v>288</v>
      </c>
      <c r="C271" s="16">
        <v>0</v>
      </c>
      <c r="D271" s="16">
        <v>0</v>
      </c>
      <c r="E271" s="54">
        <v>0</v>
      </c>
      <c r="F271" s="54">
        <v>0</v>
      </c>
      <c r="G271" s="54">
        <v>0</v>
      </c>
      <c r="H271" s="54">
        <v>0</v>
      </c>
      <c r="I271" s="54">
        <v>0</v>
      </c>
      <c r="J271" s="54">
        <v>0</v>
      </c>
      <c r="K271" s="54">
        <v>0</v>
      </c>
      <c r="L271" s="54">
        <v>0</v>
      </c>
      <c r="M271" s="54">
        <v>0</v>
      </c>
      <c r="N271" s="54">
        <v>0</v>
      </c>
    </row>
    <row r="272" spans="1:14" x14ac:dyDescent="0.2">
      <c r="A272" s="33">
        <v>848</v>
      </c>
      <c r="B272" s="33" t="s">
        <v>289</v>
      </c>
      <c r="C272" s="16">
        <v>194460</v>
      </c>
      <c r="D272" s="16">
        <v>193750</v>
      </c>
      <c r="E272" s="54">
        <v>0</v>
      </c>
      <c r="F272" s="54">
        <v>710</v>
      </c>
      <c r="G272" s="54">
        <v>3531074</v>
      </c>
      <c r="H272" s="54">
        <v>3518187</v>
      </c>
      <c r="I272" s="54">
        <v>12887</v>
      </c>
      <c r="J272" s="54">
        <v>0</v>
      </c>
      <c r="K272" s="54">
        <v>5546408</v>
      </c>
      <c r="L272" s="54">
        <v>5526168</v>
      </c>
      <c r="M272" s="54">
        <v>20240</v>
      </c>
      <c r="N272" s="54">
        <v>0</v>
      </c>
    </row>
    <row r="273" spans="1:14" x14ac:dyDescent="0.2">
      <c r="A273" s="33">
        <v>850</v>
      </c>
      <c r="B273" s="33" t="s">
        <v>290</v>
      </c>
      <c r="C273" s="16">
        <v>0</v>
      </c>
      <c r="D273" s="16">
        <v>0</v>
      </c>
      <c r="E273" s="54">
        <v>0</v>
      </c>
      <c r="F273" s="54">
        <v>0</v>
      </c>
      <c r="G273" s="54">
        <v>0</v>
      </c>
      <c r="H273" s="54">
        <v>0</v>
      </c>
      <c r="I273" s="54">
        <v>0</v>
      </c>
      <c r="J273" s="54">
        <v>0</v>
      </c>
      <c r="K273" s="54">
        <v>0</v>
      </c>
      <c r="L273" s="54">
        <v>0</v>
      </c>
      <c r="M273" s="54">
        <v>0</v>
      </c>
      <c r="N273" s="54">
        <v>0</v>
      </c>
    </row>
    <row r="274" spans="1:14" x14ac:dyDescent="0.2">
      <c r="A274" s="33">
        <v>851</v>
      </c>
      <c r="B274" s="33" t="s">
        <v>291</v>
      </c>
      <c r="C274" s="16">
        <v>5672</v>
      </c>
      <c r="D274" s="16">
        <v>5982</v>
      </c>
      <c r="E274" s="54">
        <v>310</v>
      </c>
      <c r="F274" s="54">
        <v>0</v>
      </c>
      <c r="G274" s="54">
        <v>102995</v>
      </c>
      <c r="H274" s="54">
        <v>108632</v>
      </c>
      <c r="I274" s="54">
        <v>0</v>
      </c>
      <c r="J274" s="54">
        <v>5637</v>
      </c>
      <c r="K274" s="54">
        <v>161780</v>
      </c>
      <c r="L274" s="54">
        <v>170632</v>
      </c>
      <c r="M274" s="54">
        <v>0</v>
      </c>
      <c r="N274" s="54">
        <v>8852</v>
      </c>
    </row>
    <row r="275" spans="1:14" x14ac:dyDescent="0.2">
      <c r="A275" s="33">
        <v>852</v>
      </c>
      <c r="B275" s="33" t="s">
        <v>292</v>
      </c>
      <c r="C275" s="16">
        <v>7043</v>
      </c>
      <c r="D275" s="16">
        <v>6640</v>
      </c>
      <c r="E275" s="54">
        <v>0</v>
      </c>
      <c r="F275" s="54">
        <v>403</v>
      </c>
      <c r="G275" s="54">
        <v>127891</v>
      </c>
      <c r="H275" s="54">
        <v>120573</v>
      </c>
      <c r="I275" s="54">
        <v>7318</v>
      </c>
      <c r="J275" s="54">
        <v>0</v>
      </c>
      <c r="K275" s="54">
        <v>200884</v>
      </c>
      <c r="L275" s="54">
        <v>189390</v>
      </c>
      <c r="M275" s="54">
        <v>11494</v>
      </c>
      <c r="N275" s="54">
        <v>0</v>
      </c>
    </row>
    <row r="276" spans="1:14" x14ac:dyDescent="0.2">
      <c r="A276" s="33">
        <v>853</v>
      </c>
      <c r="B276" s="33" t="s">
        <v>293</v>
      </c>
      <c r="C276" s="16">
        <v>0</v>
      </c>
      <c r="D276" s="16">
        <v>0</v>
      </c>
      <c r="E276" s="54">
        <v>0</v>
      </c>
      <c r="F276" s="54">
        <v>0</v>
      </c>
      <c r="G276" s="54">
        <v>0</v>
      </c>
      <c r="H276" s="54">
        <v>0</v>
      </c>
      <c r="I276" s="54">
        <v>0</v>
      </c>
      <c r="J276" s="54">
        <v>0</v>
      </c>
      <c r="K276" s="54">
        <v>0</v>
      </c>
      <c r="L276" s="54">
        <v>0</v>
      </c>
      <c r="M276" s="54">
        <v>0</v>
      </c>
      <c r="N276" s="54">
        <v>0</v>
      </c>
    </row>
    <row r="277" spans="1:14" x14ac:dyDescent="0.2">
      <c r="A277" s="33">
        <v>859</v>
      </c>
      <c r="B277" s="33" t="s">
        <v>294</v>
      </c>
      <c r="C277" s="16">
        <v>0</v>
      </c>
      <c r="D277" s="16">
        <v>0</v>
      </c>
      <c r="E277" s="54">
        <v>0</v>
      </c>
      <c r="F277" s="54">
        <v>0</v>
      </c>
      <c r="G277" s="54">
        <v>0</v>
      </c>
      <c r="H277" s="54">
        <v>0</v>
      </c>
      <c r="I277" s="54">
        <v>0</v>
      </c>
      <c r="J277" s="54">
        <v>0</v>
      </c>
      <c r="K277" s="54">
        <v>0</v>
      </c>
      <c r="L277" s="54">
        <v>0</v>
      </c>
      <c r="M277" s="54">
        <v>0</v>
      </c>
      <c r="N277" s="54">
        <v>0</v>
      </c>
    </row>
    <row r="278" spans="1:14" x14ac:dyDescent="0.2">
      <c r="A278" s="33">
        <v>861</v>
      </c>
      <c r="B278" s="33" t="s">
        <v>295</v>
      </c>
      <c r="C278" s="16">
        <v>0</v>
      </c>
      <c r="D278" s="16">
        <v>0</v>
      </c>
      <c r="E278" s="54">
        <v>0</v>
      </c>
      <c r="F278" s="54">
        <v>0</v>
      </c>
      <c r="G278" s="54">
        <v>0</v>
      </c>
      <c r="H278" s="54">
        <v>0</v>
      </c>
      <c r="I278" s="54">
        <v>0</v>
      </c>
      <c r="J278" s="54">
        <v>0</v>
      </c>
      <c r="K278" s="54">
        <v>0</v>
      </c>
      <c r="L278" s="54">
        <v>0</v>
      </c>
      <c r="M278" s="54">
        <v>0</v>
      </c>
      <c r="N278" s="54">
        <v>0</v>
      </c>
    </row>
    <row r="279" spans="1:14" x14ac:dyDescent="0.2">
      <c r="A279" s="33">
        <v>862</v>
      </c>
      <c r="B279" s="33" t="s">
        <v>296</v>
      </c>
      <c r="C279" s="16">
        <v>0</v>
      </c>
      <c r="D279" s="16">
        <v>0</v>
      </c>
      <c r="E279" s="54">
        <v>0</v>
      </c>
      <c r="F279" s="54">
        <v>0</v>
      </c>
      <c r="G279" s="54">
        <v>0</v>
      </c>
      <c r="H279" s="54">
        <v>0</v>
      </c>
      <c r="I279" s="54">
        <v>0</v>
      </c>
      <c r="J279" s="54">
        <v>0</v>
      </c>
      <c r="K279" s="54">
        <v>0</v>
      </c>
      <c r="L279" s="54">
        <v>0</v>
      </c>
      <c r="M279" s="54">
        <v>0</v>
      </c>
      <c r="N279" s="54">
        <v>0</v>
      </c>
    </row>
    <row r="280" spans="1:14" x14ac:dyDescent="0.2">
      <c r="A280" s="33">
        <v>863</v>
      </c>
      <c r="B280" s="33" t="s">
        <v>297</v>
      </c>
      <c r="C280" s="16">
        <v>0</v>
      </c>
      <c r="D280" s="16">
        <v>0</v>
      </c>
      <c r="E280" s="54">
        <v>0</v>
      </c>
      <c r="F280" s="54">
        <v>0</v>
      </c>
      <c r="G280" s="54">
        <v>0</v>
      </c>
      <c r="H280" s="54">
        <v>0</v>
      </c>
      <c r="I280" s="54">
        <v>0</v>
      </c>
      <c r="J280" s="54">
        <v>0</v>
      </c>
      <c r="K280" s="54">
        <v>0</v>
      </c>
      <c r="L280" s="54">
        <v>0</v>
      </c>
      <c r="M280" s="54">
        <v>0</v>
      </c>
      <c r="N280" s="54">
        <v>0</v>
      </c>
    </row>
    <row r="281" spans="1:14" x14ac:dyDescent="0.2">
      <c r="A281" s="33">
        <v>864</v>
      </c>
      <c r="B281" s="33" t="s">
        <v>298</v>
      </c>
      <c r="C281" s="16">
        <v>0</v>
      </c>
      <c r="D281" s="16">
        <v>0</v>
      </c>
      <c r="E281" s="54">
        <v>0</v>
      </c>
      <c r="F281" s="54">
        <v>0</v>
      </c>
      <c r="G281" s="54">
        <v>0</v>
      </c>
      <c r="H281" s="54">
        <v>0</v>
      </c>
      <c r="I281" s="54">
        <v>0</v>
      </c>
      <c r="J281" s="54">
        <v>0</v>
      </c>
      <c r="K281" s="54">
        <v>0</v>
      </c>
      <c r="L281" s="54">
        <v>0</v>
      </c>
      <c r="M281" s="54">
        <v>0</v>
      </c>
      <c r="N281" s="54">
        <v>0</v>
      </c>
    </row>
    <row r="282" spans="1:14" x14ac:dyDescent="0.2">
      <c r="A282" s="33">
        <v>865</v>
      </c>
      <c r="B282" s="33" t="s">
        <v>299</v>
      </c>
      <c r="C282" s="16">
        <v>0</v>
      </c>
      <c r="D282" s="16">
        <v>0</v>
      </c>
      <c r="E282" s="54">
        <v>0</v>
      </c>
      <c r="F282" s="54">
        <v>0</v>
      </c>
      <c r="G282" s="54">
        <v>0</v>
      </c>
      <c r="H282" s="54">
        <v>0</v>
      </c>
      <c r="I282" s="54">
        <v>0</v>
      </c>
      <c r="J282" s="54">
        <v>0</v>
      </c>
      <c r="K282" s="54">
        <v>0</v>
      </c>
      <c r="L282" s="54">
        <v>0</v>
      </c>
      <c r="M282" s="54">
        <v>0</v>
      </c>
      <c r="N282" s="54">
        <v>0</v>
      </c>
    </row>
    <row r="283" spans="1:14" x14ac:dyDescent="0.2">
      <c r="A283" s="33">
        <v>866</v>
      </c>
      <c r="B283" s="33" t="s">
        <v>300</v>
      </c>
      <c r="C283" s="16">
        <v>0</v>
      </c>
      <c r="D283" s="16">
        <v>0</v>
      </c>
      <c r="E283" s="54">
        <v>0</v>
      </c>
      <c r="F283" s="54">
        <v>0</v>
      </c>
      <c r="G283" s="54">
        <v>0</v>
      </c>
      <c r="H283" s="54">
        <v>0</v>
      </c>
      <c r="I283" s="54">
        <v>0</v>
      </c>
      <c r="J283" s="54">
        <v>0</v>
      </c>
      <c r="K283" s="54">
        <v>0</v>
      </c>
      <c r="L283" s="54">
        <v>0</v>
      </c>
      <c r="M283" s="54">
        <v>0</v>
      </c>
      <c r="N283" s="54">
        <v>0</v>
      </c>
    </row>
    <row r="284" spans="1:14" ht="25.5" x14ac:dyDescent="0.2">
      <c r="A284" s="33">
        <v>867</v>
      </c>
      <c r="B284" s="33" t="s">
        <v>301</v>
      </c>
      <c r="C284" s="16">
        <v>0</v>
      </c>
      <c r="D284" s="16">
        <v>0</v>
      </c>
      <c r="E284" s="54">
        <v>0</v>
      </c>
      <c r="F284" s="54">
        <v>0</v>
      </c>
      <c r="G284" s="54">
        <v>0</v>
      </c>
      <c r="H284" s="54">
        <v>0</v>
      </c>
      <c r="I284" s="54">
        <v>0</v>
      </c>
      <c r="J284" s="54">
        <v>0</v>
      </c>
      <c r="K284" s="54">
        <v>0</v>
      </c>
      <c r="L284" s="54">
        <v>0</v>
      </c>
      <c r="M284" s="54">
        <v>0</v>
      </c>
      <c r="N284" s="54">
        <v>0</v>
      </c>
    </row>
    <row r="285" spans="1:14" x14ac:dyDescent="0.2">
      <c r="A285" s="33">
        <v>868</v>
      </c>
      <c r="B285" s="33" t="s">
        <v>302</v>
      </c>
      <c r="C285" s="16">
        <v>0</v>
      </c>
      <c r="D285" s="16">
        <v>0</v>
      </c>
      <c r="E285" s="54">
        <v>0</v>
      </c>
      <c r="F285" s="54">
        <v>0</v>
      </c>
      <c r="G285" s="54">
        <v>0</v>
      </c>
      <c r="H285" s="54">
        <v>0</v>
      </c>
      <c r="I285" s="54">
        <v>0</v>
      </c>
      <c r="J285" s="54">
        <v>0</v>
      </c>
      <c r="K285" s="54">
        <v>0</v>
      </c>
      <c r="L285" s="54">
        <v>0</v>
      </c>
      <c r="M285" s="54">
        <v>0</v>
      </c>
      <c r="N285" s="54">
        <v>0</v>
      </c>
    </row>
    <row r="286" spans="1:14" x14ac:dyDescent="0.2">
      <c r="A286" s="33">
        <v>869</v>
      </c>
      <c r="B286" s="33" t="s">
        <v>303</v>
      </c>
      <c r="C286" s="16">
        <v>0</v>
      </c>
      <c r="D286" s="16">
        <v>0</v>
      </c>
      <c r="E286" s="54">
        <v>0</v>
      </c>
      <c r="F286" s="54">
        <v>0</v>
      </c>
      <c r="G286" s="54">
        <v>0</v>
      </c>
      <c r="H286" s="54">
        <v>0</v>
      </c>
      <c r="I286" s="54">
        <v>0</v>
      </c>
      <c r="J286" s="54">
        <v>0</v>
      </c>
      <c r="K286" s="54">
        <v>0</v>
      </c>
      <c r="L286" s="54">
        <v>0</v>
      </c>
      <c r="M286" s="54">
        <v>0</v>
      </c>
      <c r="N286" s="54">
        <v>0</v>
      </c>
    </row>
    <row r="287" spans="1:14" x14ac:dyDescent="0.2">
      <c r="A287" s="33">
        <v>879</v>
      </c>
      <c r="B287" s="33" t="s">
        <v>304</v>
      </c>
      <c r="C287" s="16">
        <v>0</v>
      </c>
      <c r="D287" s="16">
        <v>0</v>
      </c>
      <c r="E287" s="54">
        <v>0</v>
      </c>
      <c r="F287" s="54">
        <v>0</v>
      </c>
      <c r="G287" s="54">
        <v>0</v>
      </c>
      <c r="H287" s="54">
        <v>0</v>
      </c>
      <c r="I287" s="54">
        <v>0</v>
      </c>
      <c r="J287" s="54">
        <v>0</v>
      </c>
      <c r="K287" s="54">
        <v>0</v>
      </c>
      <c r="L287" s="54">
        <v>0</v>
      </c>
      <c r="M287" s="54">
        <v>0</v>
      </c>
      <c r="N287" s="54">
        <v>0</v>
      </c>
    </row>
    <row r="288" spans="1:14" x14ac:dyDescent="0.2">
      <c r="A288" s="33">
        <v>911</v>
      </c>
      <c r="B288" s="33" t="s">
        <v>305</v>
      </c>
      <c r="C288" s="16">
        <v>0</v>
      </c>
      <c r="D288" s="16">
        <v>0</v>
      </c>
      <c r="E288" s="54">
        <v>0</v>
      </c>
      <c r="F288" s="54">
        <v>0</v>
      </c>
      <c r="G288" s="54">
        <v>0</v>
      </c>
      <c r="H288" s="54">
        <v>0</v>
      </c>
      <c r="I288" s="54">
        <v>0</v>
      </c>
      <c r="J288" s="54">
        <v>0</v>
      </c>
      <c r="K288" s="54">
        <v>0</v>
      </c>
      <c r="L288" s="54">
        <v>0</v>
      </c>
      <c r="M288" s="54">
        <v>0</v>
      </c>
      <c r="N288" s="54">
        <v>0</v>
      </c>
    </row>
    <row r="289" spans="1:14" x14ac:dyDescent="0.2">
      <c r="A289" s="33">
        <v>912</v>
      </c>
      <c r="B289" s="33" t="s">
        <v>306</v>
      </c>
      <c r="C289" s="16">
        <v>61604</v>
      </c>
      <c r="D289" s="16">
        <v>63746</v>
      </c>
      <c r="E289" s="54">
        <v>2142</v>
      </c>
      <c r="F289" s="54">
        <v>0</v>
      </c>
      <c r="G289" s="54">
        <v>1118631</v>
      </c>
      <c r="H289" s="54">
        <v>1157532</v>
      </c>
      <c r="I289" s="54">
        <v>0</v>
      </c>
      <c r="J289" s="54">
        <v>38901</v>
      </c>
      <c r="K289" s="54">
        <v>1757083</v>
      </c>
      <c r="L289" s="54">
        <v>1818185</v>
      </c>
      <c r="M289" s="54">
        <v>0</v>
      </c>
      <c r="N289" s="54">
        <v>61102</v>
      </c>
    </row>
    <row r="290" spans="1:14" x14ac:dyDescent="0.2">
      <c r="A290" s="33">
        <v>913</v>
      </c>
      <c r="B290" s="33" t="s">
        <v>307</v>
      </c>
      <c r="C290" s="16">
        <v>223</v>
      </c>
      <c r="D290" s="16">
        <v>244</v>
      </c>
      <c r="E290" s="54">
        <v>21</v>
      </c>
      <c r="F290" s="54">
        <v>0</v>
      </c>
      <c r="G290" s="54">
        <v>4048</v>
      </c>
      <c r="H290" s="54">
        <v>4437</v>
      </c>
      <c r="I290" s="54">
        <v>0</v>
      </c>
      <c r="J290" s="54">
        <v>389</v>
      </c>
      <c r="K290" s="54">
        <v>6360</v>
      </c>
      <c r="L290" s="54">
        <v>6969</v>
      </c>
      <c r="M290" s="54">
        <v>0</v>
      </c>
      <c r="N290" s="54">
        <v>609</v>
      </c>
    </row>
    <row r="291" spans="1:14" x14ac:dyDescent="0.2">
      <c r="A291" s="33">
        <v>916</v>
      </c>
      <c r="B291" s="33" t="s">
        <v>308</v>
      </c>
      <c r="C291" s="16">
        <v>0</v>
      </c>
      <c r="D291" s="16">
        <v>0</v>
      </c>
      <c r="E291" s="54">
        <v>0</v>
      </c>
      <c r="F291" s="54">
        <v>0</v>
      </c>
      <c r="G291" s="54">
        <v>0</v>
      </c>
      <c r="H291" s="54">
        <v>0</v>
      </c>
      <c r="I291" s="54">
        <v>0</v>
      </c>
      <c r="J291" s="54">
        <v>0</v>
      </c>
      <c r="K291" s="54">
        <v>0</v>
      </c>
      <c r="L291" s="54">
        <v>0</v>
      </c>
      <c r="M291" s="54">
        <v>0</v>
      </c>
      <c r="N291" s="54">
        <v>0</v>
      </c>
    </row>
    <row r="292" spans="1:14" x14ac:dyDescent="0.2">
      <c r="A292" s="33">
        <v>920</v>
      </c>
      <c r="B292" s="33" t="s">
        <v>309</v>
      </c>
      <c r="C292" s="16">
        <v>0</v>
      </c>
      <c r="D292" s="16">
        <v>0</v>
      </c>
      <c r="E292" s="54">
        <v>0</v>
      </c>
      <c r="F292" s="54">
        <v>0</v>
      </c>
      <c r="G292" s="54">
        <v>0</v>
      </c>
      <c r="H292" s="54">
        <v>0</v>
      </c>
      <c r="I292" s="54">
        <v>0</v>
      </c>
      <c r="J292" s="54">
        <v>0</v>
      </c>
      <c r="K292" s="54">
        <v>0</v>
      </c>
      <c r="L292" s="54">
        <v>0</v>
      </c>
      <c r="M292" s="54">
        <v>0</v>
      </c>
      <c r="N292" s="54">
        <v>0</v>
      </c>
    </row>
    <row r="293" spans="1:14" x14ac:dyDescent="0.2">
      <c r="A293" s="33">
        <v>922</v>
      </c>
      <c r="B293" s="33" t="s">
        <v>310</v>
      </c>
      <c r="C293" s="16">
        <v>98062</v>
      </c>
      <c r="D293" s="16">
        <v>98530</v>
      </c>
      <c r="E293" s="54">
        <v>468</v>
      </c>
      <c r="F293" s="54">
        <v>0</v>
      </c>
      <c r="G293" s="54">
        <v>1780651</v>
      </c>
      <c r="H293" s="54">
        <v>1789139</v>
      </c>
      <c r="I293" s="54">
        <v>0</v>
      </c>
      <c r="J293" s="54">
        <v>8488</v>
      </c>
      <c r="K293" s="54">
        <v>2796947</v>
      </c>
      <c r="L293" s="54">
        <v>2810278</v>
      </c>
      <c r="M293" s="54">
        <v>0</v>
      </c>
      <c r="N293" s="54">
        <v>13331</v>
      </c>
    </row>
    <row r="294" spans="1:14" x14ac:dyDescent="0.2">
      <c r="A294" s="33">
        <v>937</v>
      </c>
      <c r="B294" s="33" t="s">
        <v>311</v>
      </c>
      <c r="C294" s="16">
        <v>14146</v>
      </c>
      <c r="D294" s="16">
        <v>13745</v>
      </c>
      <c r="E294" s="54">
        <v>0</v>
      </c>
      <c r="F294" s="54">
        <v>401</v>
      </c>
      <c r="G294" s="54">
        <v>256866</v>
      </c>
      <c r="H294" s="54">
        <v>249580</v>
      </c>
      <c r="I294" s="54">
        <v>7286</v>
      </c>
      <c r="J294" s="54">
        <v>0</v>
      </c>
      <c r="K294" s="54">
        <v>403471</v>
      </c>
      <c r="L294" s="54">
        <v>392027</v>
      </c>
      <c r="M294" s="54">
        <v>11444</v>
      </c>
      <c r="N294" s="54">
        <v>0</v>
      </c>
    </row>
    <row r="295" spans="1:14" x14ac:dyDescent="0.2">
      <c r="A295" s="33">
        <v>938</v>
      </c>
      <c r="B295" s="33" t="s">
        <v>312</v>
      </c>
      <c r="C295" s="16">
        <v>4634</v>
      </c>
      <c r="D295" s="16">
        <v>4979</v>
      </c>
      <c r="E295" s="54">
        <v>345</v>
      </c>
      <c r="F295" s="54">
        <v>0</v>
      </c>
      <c r="G295" s="54">
        <v>84145</v>
      </c>
      <c r="H295" s="54">
        <v>90414</v>
      </c>
      <c r="I295" s="54">
        <v>0</v>
      </c>
      <c r="J295" s="54">
        <v>6269</v>
      </c>
      <c r="K295" s="54">
        <v>132170</v>
      </c>
      <c r="L295" s="54">
        <v>142017</v>
      </c>
      <c r="M295" s="54">
        <v>0</v>
      </c>
      <c r="N295" s="54">
        <v>9847</v>
      </c>
    </row>
    <row r="296" spans="1:14" x14ac:dyDescent="0.2">
      <c r="A296" s="33">
        <v>942</v>
      </c>
      <c r="B296" s="33" t="s">
        <v>313</v>
      </c>
      <c r="C296" s="16">
        <v>13514</v>
      </c>
      <c r="D296" s="16">
        <v>12176</v>
      </c>
      <c r="E296" s="54">
        <v>0</v>
      </c>
      <c r="F296" s="54">
        <v>1338</v>
      </c>
      <c r="G296" s="54">
        <v>245393</v>
      </c>
      <c r="H296" s="54">
        <v>221092</v>
      </c>
      <c r="I296" s="54">
        <v>24301</v>
      </c>
      <c r="J296" s="54">
        <v>0</v>
      </c>
      <c r="K296" s="54">
        <v>385449</v>
      </c>
      <c r="L296" s="54">
        <v>347279</v>
      </c>
      <c r="M296" s="54">
        <v>38170</v>
      </c>
      <c r="N296" s="54">
        <v>0</v>
      </c>
    </row>
    <row r="297" spans="1:14" x14ac:dyDescent="0.2">
      <c r="A297" s="33">
        <v>946</v>
      </c>
      <c r="B297" s="33" t="s">
        <v>314</v>
      </c>
      <c r="C297" s="16">
        <v>0</v>
      </c>
      <c r="D297" s="16">
        <v>0</v>
      </c>
      <c r="E297" s="54">
        <v>0</v>
      </c>
      <c r="F297" s="54">
        <v>0</v>
      </c>
      <c r="G297" s="54">
        <v>0</v>
      </c>
      <c r="H297" s="54">
        <v>0</v>
      </c>
      <c r="I297" s="54">
        <v>0</v>
      </c>
      <c r="J297" s="54">
        <v>0</v>
      </c>
      <c r="K297" s="54">
        <v>0</v>
      </c>
      <c r="L297" s="54">
        <v>0</v>
      </c>
      <c r="M297" s="54">
        <v>0</v>
      </c>
      <c r="N297" s="54">
        <v>0</v>
      </c>
    </row>
    <row r="298" spans="1:14" x14ac:dyDescent="0.2">
      <c r="A298" s="33">
        <v>948</v>
      </c>
      <c r="B298" s="33" t="s">
        <v>315</v>
      </c>
      <c r="C298" s="16">
        <v>8320</v>
      </c>
      <c r="D298" s="16">
        <v>8102</v>
      </c>
      <c r="E298" s="54">
        <v>0</v>
      </c>
      <c r="F298" s="54">
        <v>218</v>
      </c>
      <c r="G298" s="54">
        <v>151080</v>
      </c>
      <c r="H298" s="54">
        <v>147128</v>
      </c>
      <c r="I298" s="54">
        <v>3952</v>
      </c>
      <c r="J298" s="54">
        <v>0</v>
      </c>
      <c r="K298" s="54">
        <v>237309</v>
      </c>
      <c r="L298" s="54">
        <v>231100</v>
      </c>
      <c r="M298" s="54">
        <v>6209</v>
      </c>
      <c r="N298" s="54">
        <v>0</v>
      </c>
    </row>
    <row r="299" spans="1:14" x14ac:dyDescent="0.2">
      <c r="A299" s="33">
        <v>957</v>
      </c>
      <c r="B299" s="33" t="s">
        <v>316</v>
      </c>
      <c r="C299" s="16">
        <v>2529</v>
      </c>
      <c r="D299" s="16">
        <v>2592</v>
      </c>
      <c r="E299" s="54">
        <v>63</v>
      </c>
      <c r="F299" s="54">
        <v>0</v>
      </c>
      <c r="G299" s="54">
        <v>45926</v>
      </c>
      <c r="H299" s="54">
        <v>47065</v>
      </c>
      <c r="I299" s="54">
        <v>0</v>
      </c>
      <c r="J299" s="54">
        <v>1139</v>
      </c>
      <c r="K299" s="54">
        <v>72138</v>
      </c>
      <c r="L299" s="54">
        <v>73927</v>
      </c>
      <c r="M299" s="54">
        <v>0</v>
      </c>
      <c r="N299" s="54">
        <v>1789</v>
      </c>
    </row>
    <row r="300" spans="1:14" x14ac:dyDescent="0.2">
      <c r="A300" s="33">
        <v>960</v>
      </c>
      <c r="B300" s="33" t="s">
        <v>317</v>
      </c>
      <c r="C300" s="16">
        <v>27509</v>
      </c>
      <c r="D300" s="16">
        <v>27722</v>
      </c>
      <c r="E300" s="54">
        <v>213</v>
      </c>
      <c r="F300" s="54">
        <v>0</v>
      </c>
      <c r="G300" s="54">
        <v>499510</v>
      </c>
      <c r="H300" s="54">
        <v>503381</v>
      </c>
      <c r="I300" s="54">
        <v>0</v>
      </c>
      <c r="J300" s="54">
        <v>3871</v>
      </c>
      <c r="K300" s="54">
        <v>784603</v>
      </c>
      <c r="L300" s="54">
        <v>790682</v>
      </c>
      <c r="M300" s="54">
        <v>0</v>
      </c>
      <c r="N300" s="54">
        <v>6079</v>
      </c>
    </row>
    <row r="301" spans="1:14" x14ac:dyDescent="0.2">
      <c r="A301" s="33">
        <v>961</v>
      </c>
      <c r="B301" s="33" t="s">
        <v>318</v>
      </c>
      <c r="C301" s="16">
        <v>28964</v>
      </c>
      <c r="D301" s="16">
        <v>28464</v>
      </c>
      <c r="E301" s="54">
        <v>0</v>
      </c>
      <c r="F301" s="54">
        <v>500</v>
      </c>
      <c r="G301" s="54">
        <v>525948</v>
      </c>
      <c r="H301" s="54">
        <v>516856</v>
      </c>
      <c r="I301" s="54">
        <v>9092</v>
      </c>
      <c r="J301" s="54">
        <v>0</v>
      </c>
      <c r="K301" s="54">
        <v>826128</v>
      </c>
      <c r="L301" s="54">
        <v>811848</v>
      </c>
      <c r="M301" s="54">
        <v>14280</v>
      </c>
      <c r="N301" s="54">
        <v>0</v>
      </c>
    </row>
    <row r="302" spans="1:14" x14ac:dyDescent="0.2">
      <c r="A302" s="33">
        <v>962</v>
      </c>
      <c r="B302" s="33" t="s">
        <v>319</v>
      </c>
      <c r="C302" s="16">
        <v>0</v>
      </c>
      <c r="D302" s="16">
        <v>0</v>
      </c>
      <c r="E302" s="54">
        <v>0</v>
      </c>
      <c r="F302" s="54">
        <v>0</v>
      </c>
      <c r="G302" s="54">
        <v>0</v>
      </c>
      <c r="H302" s="54">
        <v>0</v>
      </c>
      <c r="I302" s="54">
        <v>0</v>
      </c>
      <c r="J302" s="54">
        <v>0</v>
      </c>
      <c r="K302" s="54">
        <v>0</v>
      </c>
      <c r="L302" s="54">
        <v>0</v>
      </c>
      <c r="M302" s="54">
        <v>0</v>
      </c>
      <c r="N302" s="54">
        <v>0</v>
      </c>
    </row>
    <row r="303" spans="1:14" x14ac:dyDescent="0.2">
      <c r="A303" s="33">
        <v>963</v>
      </c>
      <c r="B303" s="33" t="s">
        <v>320</v>
      </c>
      <c r="C303" s="16">
        <v>0</v>
      </c>
      <c r="D303" s="16">
        <v>0</v>
      </c>
      <c r="E303" s="54">
        <v>0</v>
      </c>
      <c r="F303" s="54">
        <v>0</v>
      </c>
      <c r="G303" s="54">
        <v>0</v>
      </c>
      <c r="H303" s="54">
        <v>0</v>
      </c>
      <c r="I303" s="54">
        <v>0</v>
      </c>
      <c r="J303" s="54">
        <v>0</v>
      </c>
      <c r="K303" s="54">
        <v>0</v>
      </c>
      <c r="L303" s="54">
        <v>0</v>
      </c>
      <c r="M303" s="54">
        <v>0</v>
      </c>
      <c r="N303" s="54">
        <v>0</v>
      </c>
    </row>
    <row r="304" spans="1:14" x14ac:dyDescent="0.2">
      <c r="A304" s="33">
        <v>964</v>
      </c>
      <c r="B304" s="33" t="s">
        <v>321</v>
      </c>
      <c r="C304" s="16">
        <v>0</v>
      </c>
      <c r="D304" s="16">
        <v>0</v>
      </c>
      <c r="E304" s="54">
        <v>0</v>
      </c>
      <c r="F304" s="54">
        <v>0</v>
      </c>
      <c r="G304" s="54">
        <v>0</v>
      </c>
      <c r="H304" s="54">
        <v>0</v>
      </c>
      <c r="I304" s="54">
        <v>0</v>
      </c>
      <c r="J304" s="54">
        <v>0</v>
      </c>
      <c r="K304" s="54">
        <v>0</v>
      </c>
      <c r="L304" s="54">
        <v>0</v>
      </c>
      <c r="M304" s="54">
        <v>0</v>
      </c>
      <c r="N304" s="54">
        <v>0</v>
      </c>
    </row>
    <row r="305" spans="1:14" x14ac:dyDescent="0.2">
      <c r="A305" s="33">
        <v>968</v>
      </c>
      <c r="B305" s="33" t="s">
        <v>322</v>
      </c>
      <c r="C305" s="16">
        <v>0</v>
      </c>
      <c r="D305" s="16">
        <v>0</v>
      </c>
      <c r="E305" s="54">
        <v>0</v>
      </c>
      <c r="F305" s="54">
        <v>0</v>
      </c>
      <c r="G305" s="54">
        <v>0</v>
      </c>
      <c r="H305" s="54">
        <v>0</v>
      </c>
      <c r="I305" s="54">
        <v>0</v>
      </c>
      <c r="J305" s="54">
        <v>0</v>
      </c>
      <c r="K305" s="54">
        <v>0</v>
      </c>
      <c r="L305" s="54">
        <v>0</v>
      </c>
      <c r="M305" s="54">
        <v>0</v>
      </c>
      <c r="N305" s="54">
        <v>0</v>
      </c>
    </row>
    <row r="306" spans="1:14" x14ac:dyDescent="0.2">
      <c r="A306" s="33">
        <v>972</v>
      </c>
      <c r="B306" s="33" t="s">
        <v>323</v>
      </c>
      <c r="C306" s="16">
        <v>0</v>
      </c>
      <c r="D306" s="16">
        <v>0</v>
      </c>
      <c r="E306" s="54">
        <v>0</v>
      </c>
      <c r="F306" s="54">
        <v>0</v>
      </c>
      <c r="G306" s="54">
        <v>0</v>
      </c>
      <c r="H306" s="54">
        <v>0</v>
      </c>
      <c r="I306" s="54">
        <v>0</v>
      </c>
      <c r="J306" s="54">
        <v>0</v>
      </c>
      <c r="K306" s="54">
        <v>0</v>
      </c>
      <c r="L306" s="54">
        <v>0</v>
      </c>
      <c r="M306" s="54">
        <v>0</v>
      </c>
      <c r="N306" s="54">
        <v>0</v>
      </c>
    </row>
    <row r="307" spans="1:14" ht="25.5" x14ac:dyDescent="0.2">
      <c r="A307" s="33">
        <v>980</v>
      </c>
      <c r="B307" s="33" t="s">
        <v>324</v>
      </c>
      <c r="C307" s="16">
        <v>0</v>
      </c>
      <c r="D307" s="16">
        <v>0</v>
      </c>
      <c r="E307" s="54">
        <v>0</v>
      </c>
      <c r="F307" s="54">
        <v>0</v>
      </c>
      <c r="G307" s="54">
        <v>0</v>
      </c>
      <c r="H307" s="54">
        <v>0</v>
      </c>
      <c r="I307" s="54">
        <v>0</v>
      </c>
      <c r="J307" s="54">
        <v>0</v>
      </c>
      <c r="K307" s="54">
        <v>0</v>
      </c>
      <c r="L307" s="54">
        <v>0</v>
      </c>
      <c r="M307" s="54">
        <v>0</v>
      </c>
      <c r="N307" s="54">
        <v>0</v>
      </c>
    </row>
    <row r="308" spans="1:14" x14ac:dyDescent="0.2">
      <c r="A308" s="33">
        <v>986</v>
      </c>
      <c r="B308" s="33" t="s">
        <v>325</v>
      </c>
      <c r="C308" s="16">
        <v>0</v>
      </c>
      <c r="D308" s="16">
        <v>0</v>
      </c>
      <c r="E308" s="54">
        <v>0</v>
      </c>
      <c r="F308" s="54">
        <v>0</v>
      </c>
      <c r="G308" s="54">
        <v>0</v>
      </c>
      <c r="H308" s="54">
        <v>0</v>
      </c>
      <c r="I308" s="54">
        <v>0</v>
      </c>
      <c r="J308" s="54">
        <v>0</v>
      </c>
      <c r="K308" s="54">
        <v>0</v>
      </c>
      <c r="L308" s="54">
        <v>0</v>
      </c>
      <c r="M308" s="54">
        <v>0</v>
      </c>
      <c r="N308" s="54">
        <v>0</v>
      </c>
    </row>
    <row r="309" spans="1:14" x14ac:dyDescent="0.2">
      <c r="A309" s="33">
        <v>989</v>
      </c>
      <c r="B309" s="33" t="s">
        <v>326</v>
      </c>
      <c r="C309" s="16">
        <v>0</v>
      </c>
      <c r="D309" s="16">
        <v>0</v>
      </c>
      <c r="E309" s="54">
        <v>0</v>
      </c>
      <c r="F309" s="54">
        <v>0</v>
      </c>
      <c r="G309" s="54">
        <v>0</v>
      </c>
      <c r="H309" s="54">
        <v>0</v>
      </c>
      <c r="I309" s="54">
        <v>0</v>
      </c>
      <c r="J309" s="54">
        <v>0</v>
      </c>
      <c r="K309" s="54">
        <v>0</v>
      </c>
      <c r="L309" s="54">
        <v>0</v>
      </c>
      <c r="M309" s="54">
        <v>0</v>
      </c>
      <c r="N309" s="54">
        <v>0</v>
      </c>
    </row>
    <row r="310" spans="1:14" x14ac:dyDescent="0.2">
      <c r="A310" s="33">
        <v>992</v>
      </c>
      <c r="B310" s="33" t="s">
        <v>327</v>
      </c>
      <c r="C310" s="16">
        <v>0</v>
      </c>
      <c r="D310" s="16">
        <v>0</v>
      </c>
      <c r="E310" s="54">
        <v>0</v>
      </c>
      <c r="F310" s="54">
        <v>0</v>
      </c>
      <c r="G310" s="54">
        <v>0</v>
      </c>
      <c r="H310" s="54">
        <v>0</v>
      </c>
      <c r="I310" s="54">
        <v>0</v>
      </c>
      <c r="J310" s="54">
        <v>0</v>
      </c>
      <c r="K310" s="54">
        <v>0</v>
      </c>
      <c r="L310" s="54">
        <v>0</v>
      </c>
      <c r="M310" s="54">
        <v>0</v>
      </c>
      <c r="N310" s="54">
        <v>0</v>
      </c>
    </row>
    <row r="311" spans="1:14" x14ac:dyDescent="0.2">
      <c r="A311" s="33">
        <v>993</v>
      </c>
      <c r="B311" s="33" t="s">
        <v>328</v>
      </c>
      <c r="C311" s="16">
        <v>0</v>
      </c>
      <c r="D311" s="16">
        <v>0</v>
      </c>
      <c r="E311" s="54">
        <v>0</v>
      </c>
      <c r="F311" s="54">
        <v>0</v>
      </c>
      <c r="G311" s="54">
        <v>0</v>
      </c>
      <c r="H311" s="54">
        <v>0</v>
      </c>
      <c r="I311" s="54">
        <v>0</v>
      </c>
      <c r="J311" s="54">
        <v>0</v>
      </c>
      <c r="K311" s="54">
        <v>0</v>
      </c>
      <c r="L311" s="54">
        <v>0</v>
      </c>
      <c r="M311" s="54">
        <v>0</v>
      </c>
      <c r="N311" s="54">
        <v>0</v>
      </c>
    </row>
    <row r="312" spans="1:14" x14ac:dyDescent="0.2">
      <c r="A312" s="33">
        <v>995</v>
      </c>
      <c r="B312" s="33" t="s">
        <v>329</v>
      </c>
      <c r="C312" s="16">
        <v>0</v>
      </c>
      <c r="D312" s="16">
        <v>0</v>
      </c>
      <c r="E312" s="54">
        <v>0</v>
      </c>
      <c r="F312" s="54">
        <v>0</v>
      </c>
      <c r="G312" s="54">
        <v>0</v>
      </c>
      <c r="H312" s="54">
        <v>0</v>
      </c>
      <c r="I312" s="54">
        <v>0</v>
      </c>
      <c r="J312" s="54">
        <v>0</v>
      </c>
      <c r="K312" s="54">
        <v>0</v>
      </c>
      <c r="L312" s="54">
        <v>0</v>
      </c>
      <c r="M312" s="54">
        <v>0</v>
      </c>
      <c r="N312" s="54">
        <v>0</v>
      </c>
    </row>
    <row r="313" spans="1:14" x14ac:dyDescent="0.2">
      <c r="A313" s="33">
        <v>999</v>
      </c>
      <c r="B313" s="33" t="s">
        <v>330</v>
      </c>
      <c r="C313" s="16">
        <v>404451</v>
      </c>
      <c r="D313" s="16">
        <v>413746</v>
      </c>
      <c r="E313" s="54">
        <v>9295</v>
      </c>
      <c r="F313" s="54">
        <v>0</v>
      </c>
      <c r="G313" s="54">
        <v>7344164</v>
      </c>
      <c r="H313" s="54">
        <v>7512949</v>
      </c>
      <c r="I313" s="54">
        <v>0</v>
      </c>
      <c r="J313" s="54">
        <v>168785</v>
      </c>
      <c r="K313" s="54">
        <v>11535796</v>
      </c>
      <c r="L313" s="54">
        <v>11800913</v>
      </c>
      <c r="M313" s="54">
        <v>0</v>
      </c>
      <c r="N313" s="54">
        <v>265117</v>
      </c>
    </row>
    <row r="315" spans="1:14" ht="15" x14ac:dyDescent="0.35">
      <c r="B315" s="92" t="s">
        <v>388</v>
      </c>
      <c r="C315" s="104">
        <v>35258253</v>
      </c>
      <c r="D315" s="104">
        <v>35258253</v>
      </c>
      <c r="E315" s="104">
        <v>449189</v>
      </c>
      <c r="F315" s="104">
        <v>449189</v>
      </c>
      <c r="G315" s="104">
        <v>640232299</v>
      </c>
      <c r="H315" s="104">
        <v>640232299</v>
      </c>
      <c r="I315" s="104">
        <v>8156594</v>
      </c>
      <c r="J315" s="104">
        <v>8156594</v>
      </c>
      <c r="K315" s="104">
        <v>1005640502</v>
      </c>
      <c r="L315" s="104">
        <v>1005640502</v>
      </c>
      <c r="M315" s="104">
        <v>12811906</v>
      </c>
      <c r="N315" s="104">
        <v>12811906</v>
      </c>
    </row>
  </sheetData>
  <sheetProtection algorithmName="SHA-512" hashValue="EruR95S0+ouEiMcFzJ1QbAJpIeUqEqLUnWbiIA2aaHAq9RTw5t60kdMH710D8ngRyEOXTktwUxV7q9ASuoPGlg==" saltValue="hf0DSPJ7mNUkwt27kP/Jsg==" spinCount="100000" sheet="1" objects="1" scenarios="1"/>
  <mergeCells count="7">
    <mergeCell ref="C3:D3"/>
    <mergeCell ref="C4:F4"/>
    <mergeCell ref="G4:J4"/>
    <mergeCell ref="K4:N4"/>
    <mergeCell ref="C5:D5"/>
    <mergeCell ref="G5:H5"/>
    <mergeCell ref="K5:L5"/>
  </mergeCells>
  <pageMargins left="0" right="0" top="0.25" bottom="0.5" header="0.3" footer="0.3"/>
  <pageSetup scale="75" orientation="landscape" r:id="rId1"/>
  <headerFooter>
    <oddFooter>&amp;L&amp;Z&amp;F&amp;R&amp;D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20"/>
  <sheetViews>
    <sheetView showRowColHeaders="0" workbookViewId="0">
      <pane xSplit="4" ySplit="4" topLeftCell="E291" activePane="bottomRight" state="frozen"/>
      <selection activeCell="G10" sqref="G10"/>
      <selection pane="topRight" activeCell="G10" sqref="G10"/>
      <selection pane="bottomLeft" activeCell="G10" sqref="G10"/>
      <selection pane="bottomRight" activeCell="G10" sqref="G10"/>
    </sheetView>
  </sheetViews>
  <sheetFormatPr defaultRowHeight="15" x14ac:dyDescent="0.25"/>
  <cols>
    <col min="1" max="1" width="10.42578125" style="2" customWidth="1"/>
    <col min="2" max="2" width="1.42578125" style="2" customWidth="1"/>
    <col min="3" max="3" width="54.28515625" style="2" bestFit="1" customWidth="1"/>
    <col min="4" max="4" width="1.42578125" style="2" customWidth="1"/>
    <col min="5" max="5" width="10.42578125" style="2" bestFit="1" customWidth="1"/>
    <col min="6" max="6" width="1.42578125" style="2" customWidth="1"/>
    <col min="7" max="7" width="11.5703125" style="54" bestFit="1" customWidth="1"/>
    <col min="8" max="8" width="2.85546875" customWidth="1"/>
    <col min="9" max="9" width="10.42578125" style="2" bestFit="1" customWidth="1"/>
    <col min="10" max="10" width="1.42578125" style="2" customWidth="1"/>
    <col min="11" max="11" width="11.5703125" style="54" bestFit="1" customWidth="1"/>
    <col min="12" max="12" width="2.85546875" customWidth="1"/>
    <col min="13" max="13" width="10.42578125" bestFit="1" customWidth="1"/>
    <col min="14" max="14" width="1.140625" customWidth="1"/>
    <col min="15" max="15" width="12.28515625" bestFit="1" customWidth="1"/>
    <col min="16" max="16" width="15.7109375" customWidth="1"/>
  </cols>
  <sheetData>
    <row r="1" spans="1:16" ht="15.75" x14ac:dyDescent="0.25">
      <c r="A1" s="1" t="s">
        <v>475</v>
      </c>
      <c r="E1" s="3" t="s">
        <v>1</v>
      </c>
      <c r="F1" s="3"/>
      <c r="G1" s="144" t="s">
        <v>2</v>
      </c>
      <c r="H1" s="3"/>
      <c r="I1" s="3" t="s">
        <v>3</v>
      </c>
      <c r="J1" s="3"/>
      <c r="K1" s="144" t="s">
        <v>4</v>
      </c>
      <c r="L1" s="3"/>
      <c r="M1" s="145" t="s">
        <v>5</v>
      </c>
      <c r="N1" s="145"/>
      <c r="O1" s="145" t="s">
        <v>6</v>
      </c>
    </row>
    <row r="2" spans="1:16" x14ac:dyDescent="0.25">
      <c r="E2" s="164" t="s">
        <v>476</v>
      </c>
      <c r="F2" s="164"/>
      <c r="G2" s="164"/>
      <c r="H2" s="146"/>
      <c r="I2" s="164" t="s">
        <v>477</v>
      </c>
      <c r="J2" s="164"/>
      <c r="K2" s="164"/>
      <c r="L2" s="146"/>
      <c r="M2" s="159" t="s">
        <v>478</v>
      </c>
      <c r="N2" s="159"/>
      <c r="O2" s="159"/>
    </row>
    <row r="3" spans="1:16" x14ac:dyDescent="0.25">
      <c r="E3" s="5" t="s">
        <v>14</v>
      </c>
      <c r="F3"/>
      <c r="G3" s="16" t="s">
        <v>479</v>
      </c>
      <c r="H3" s="2"/>
      <c r="I3" s="5" t="s">
        <v>14</v>
      </c>
      <c r="J3"/>
      <c r="K3" s="16" t="s">
        <v>479</v>
      </c>
      <c r="L3" s="2"/>
      <c r="M3" s="10" t="s">
        <v>14</v>
      </c>
      <c r="N3" s="10"/>
      <c r="O3" s="10" t="s">
        <v>479</v>
      </c>
    </row>
    <row r="4" spans="1:16" x14ac:dyDescent="0.25">
      <c r="A4" s="105" t="s">
        <v>18</v>
      </c>
      <c r="B4" s="7"/>
      <c r="C4" s="105" t="s">
        <v>13</v>
      </c>
      <c r="D4" s="8"/>
      <c r="E4" s="9" t="s">
        <v>20</v>
      </c>
      <c r="F4"/>
      <c r="G4" s="18" t="s">
        <v>480</v>
      </c>
      <c r="H4" s="7"/>
      <c r="I4" s="9" t="s">
        <v>20</v>
      </c>
      <c r="J4"/>
      <c r="K4" s="18" t="s">
        <v>480</v>
      </c>
      <c r="L4" s="7"/>
      <c r="M4" s="105" t="s">
        <v>20</v>
      </c>
      <c r="N4" s="30"/>
      <c r="O4" s="105" t="s">
        <v>480</v>
      </c>
    </row>
    <row r="5" spans="1:16" x14ac:dyDescent="0.25">
      <c r="D5" s="11"/>
      <c r="F5"/>
      <c r="G5" s="147"/>
      <c r="H5" s="2"/>
      <c r="J5"/>
      <c r="K5" s="147"/>
      <c r="L5" s="2"/>
      <c r="M5" s="2"/>
      <c r="N5" s="2"/>
      <c r="O5" s="2"/>
    </row>
    <row r="6" spans="1:16" x14ac:dyDescent="0.25">
      <c r="A6" s="12">
        <v>5</v>
      </c>
      <c r="B6" s="13"/>
      <c r="C6" s="13" t="s">
        <v>25</v>
      </c>
      <c r="D6" s="10"/>
      <c r="E6" s="15">
        <v>0</v>
      </c>
      <c r="F6"/>
      <c r="G6" s="147">
        <v>0</v>
      </c>
      <c r="H6" s="10"/>
      <c r="I6" s="15">
        <v>0</v>
      </c>
      <c r="J6"/>
      <c r="K6" s="147">
        <v>0</v>
      </c>
      <c r="L6" s="10"/>
      <c r="M6" s="15">
        <v>0</v>
      </c>
      <c r="N6" s="15"/>
      <c r="O6" s="16">
        <v>0</v>
      </c>
      <c r="P6" s="148"/>
    </row>
    <row r="7" spans="1:16" x14ac:dyDescent="0.25">
      <c r="A7" s="12">
        <v>6</v>
      </c>
      <c r="B7" s="13"/>
      <c r="C7" s="13" t="s">
        <v>26</v>
      </c>
      <c r="D7" s="10"/>
      <c r="E7" s="15">
        <v>0</v>
      </c>
      <c r="F7"/>
      <c r="G7" s="147">
        <v>0</v>
      </c>
      <c r="H7" s="10"/>
      <c r="I7" s="15">
        <v>0</v>
      </c>
      <c r="J7"/>
      <c r="K7" s="147">
        <v>0</v>
      </c>
      <c r="L7" s="10"/>
      <c r="M7" s="15">
        <v>0</v>
      </c>
      <c r="N7" s="15"/>
      <c r="O7" s="16">
        <v>0</v>
      </c>
      <c r="P7" s="148"/>
    </row>
    <row r="8" spans="1:16" x14ac:dyDescent="0.25">
      <c r="A8" s="12">
        <v>7</v>
      </c>
      <c r="B8" s="13"/>
      <c r="C8" s="13" t="s">
        <v>27</v>
      </c>
      <c r="D8" s="10"/>
      <c r="E8" s="15">
        <v>0</v>
      </c>
      <c r="F8"/>
      <c r="G8" s="147">
        <v>0</v>
      </c>
      <c r="H8" s="10"/>
      <c r="I8" s="15">
        <v>0</v>
      </c>
      <c r="J8"/>
      <c r="K8" s="147">
        <v>0</v>
      </c>
      <c r="L8" s="10"/>
      <c r="M8" s="15">
        <v>0</v>
      </c>
      <c r="N8" s="15"/>
      <c r="O8" s="16">
        <v>0</v>
      </c>
      <c r="P8" s="148"/>
    </row>
    <row r="9" spans="1:16" x14ac:dyDescent="0.25">
      <c r="A9" s="12">
        <v>47</v>
      </c>
      <c r="B9" s="13"/>
      <c r="C9" s="13" t="s">
        <v>28</v>
      </c>
      <c r="D9" s="10"/>
      <c r="E9" s="15">
        <v>0</v>
      </c>
      <c r="F9"/>
      <c r="G9" s="147">
        <v>0</v>
      </c>
      <c r="H9" s="10"/>
      <c r="I9" s="15">
        <v>0</v>
      </c>
      <c r="J9"/>
      <c r="K9" s="147">
        <v>0</v>
      </c>
      <c r="L9" s="10"/>
      <c r="M9" s="15">
        <v>0</v>
      </c>
      <c r="N9" s="15"/>
      <c r="O9" s="16">
        <v>0</v>
      </c>
      <c r="P9" s="148"/>
    </row>
    <row r="10" spans="1:16" x14ac:dyDescent="0.25">
      <c r="A10" s="12">
        <v>48</v>
      </c>
      <c r="B10" s="13"/>
      <c r="C10" s="13" t="s">
        <v>29</v>
      </c>
      <c r="D10" s="10"/>
      <c r="E10" s="15">
        <v>0</v>
      </c>
      <c r="F10"/>
      <c r="G10" s="147">
        <v>0</v>
      </c>
      <c r="H10" s="10"/>
      <c r="I10" s="15">
        <v>0</v>
      </c>
      <c r="J10"/>
      <c r="K10" s="147">
        <v>0</v>
      </c>
      <c r="L10" s="10"/>
      <c r="M10" s="15">
        <v>0</v>
      </c>
      <c r="N10" s="15"/>
      <c r="O10" s="16">
        <v>0</v>
      </c>
      <c r="P10" s="148"/>
    </row>
    <row r="11" spans="1:16" x14ac:dyDescent="0.25">
      <c r="A11" s="12">
        <v>90</v>
      </c>
      <c r="B11" s="13"/>
      <c r="C11" s="13" t="s">
        <v>30</v>
      </c>
      <c r="D11" s="10"/>
      <c r="E11" s="15">
        <v>4.152744606975171E-5</v>
      </c>
      <c r="F11"/>
      <c r="G11" s="147">
        <v>1200</v>
      </c>
      <c r="H11" s="10"/>
      <c r="I11" s="15">
        <v>4.2821431670932617E-5</v>
      </c>
      <c r="J11"/>
      <c r="K11" s="147">
        <v>1770.4926250608571</v>
      </c>
      <c r="L11" s="10"/>
      <c r="M11" s="15">
        <v>4.3873858427333155E-5</v>
      </c>
      <c r="N11" s="15"/>
      <c r="O11" s="16">
        <v>1511.2597545117851</v>
      </c>
      <c r="P11" s="148"/>
    </row>
    <row r="12" spans="1:16" x14ac:dyDescent="0.25">
      <c r="A12" s="12">
        <v>91</v>
      </c>
      <c r="B12" s="13"/>
      <c r="C12" s="13" t="s">
        <v>31</v>
      </c>
      <c r="D12" s="10"/>
      <c r="E12" s="15">
        <v>4.328545189054916E-5</v>
      </c>
      <c r="F12"/>
      <c r="G12" s="147">
        <v>1251</v>
      </c>
      <c r="H12" s="10"/>
      <c r="I12" s="15">
        <v>4.7958977024215828E-5</v>
      </c>
      <c r="J12"/>
      <c r="K12" s="147">
        <v>1982.9093006359055</v>
      </c>
      <c r="L12" s="10"/>
      <c r="M12" s="15">
        <v>6.8271679647436635E-5</v>
      </c>
      <c r="N12" s="15"/>
      <c r="O12" s="16">
        <v>2351.6564424115963</v>
      </c>
      <c r="P12" s="148"/>
    </row>
    <row r="13" spans="1:16" x14ac:dyDescent="0.25">
      <c r="A13" s="12">
        <v>100</v>
      </c>
      <c r="B13" s="13"/>
      <c r="C13" s="13" t="s">
        <v>32</v>
      </c>
      <c r="D13" s="10"/>
      <c r="E13" s="15">
        <v>1.1735065569356043E-3</v>
      </c>
      <c r="F13"/>
      <c r="G13" s="147">
        <v>33917</v>
      </c>
      <c r="H13" s="10"/>
      <c r="I13" s="15">
        <v>1.1895125288670808E-3</v>
      </c>
      <c r="J13"/>
      <c r="K13" s="147">
        <v>49181.521439093653</v>
      </c>
      <c r="L13" s="10"/>
      <c r="M13" s="15">
        <v>1.1989305844364426E-3</v>
      </c>
      <c r="N13" s="15"/>
      <c r="O13" s="16">
        <v>41297.838978832304</v>
      </c>
      <c r="P13" s="148"/>
    </row>
    <row r="14" spans="1:16" x14ac:dyDescent="0.25">
      <c r="A14" s="12">
        <v>101</v>
      </c>
      <c r="B14" s="13"/>
      <c r="C14" s="13" t="s">
        <v>33</v>
      </c>
      <c r="D14" s="10"/>
      <c r="E14" s="15">
        <v>2.4910967595068814E-3</v>
      </c>
      <c r="F14"/>
      <c r="G14" s="147">
        <v>72000</v>
      </c>
      <c r="H14" s="10"/>
      <c r="I14" s="15">
        <v>2.4702647130773214E-3</v>
      </c>
      <c r="J14"/>
      <c r="K14" s="147">
        <v>102135.43279124601</v>
      </c>
      <c r="L14" s="10"/>
      <c r="M14" s="15">
        <v>2.4106369865984295E-3</v>
      </c>
      <c r="N14" s="15"/>
      <c r="O14" s="16">
        <v>83035.748192006358</v>
      </c>
      <c r="P14" s="148"/>
    </row>
    <row r="15" spans="1:16" x14ac:dyDescent="0.25">
      <c r="A15" s="12">
        <v>102</v>
      </c>
      <c r="B15" s="13"/>
      <c r="C15" s="13" t="s">
        <v>34</v>
      </c>
      <c r="D15" s="10"/>
      <c r="E15" s="15">
        <v>0</v>
      </c>
      <c r="F15"/>
      <c r="G15" s="147">
        <v>0</v>
      </c>
      <c r="H15" s="10"/>
      <c r="I15" s="15">
        <v>0</v>
      </c>
      <c r="J15"/>
      <c r="K15" s="147">
        <v>0</v>
      </c>
      <c r="L15" s="10"/>
      <c r="M15" s="15">
        <v>0</v>
      </c>
      <c r="N15" s="15"/>
      <c r="O15" s="16">
        <v>0</v>
      </c>
      <c r="P15" s="148"/>
    </row>
    <row r="16" spans="1:16" x14ac:dyDescent="0.25">
      <c r="A16" s="12">
        <v>103</v>
      </c>
      <c r="B16" s="13"/>
      <c r="C16" s="13" t="s">
        <v>35</v>
      </c>
      <c r="D16" s="10"/>
      <c r="E16" s="15">
        <v>3.7444276635998667E-3</v>
      </c>
      <c r="F16"/>
      <c r="G16" s="147">
        <v>108225</v>
      </c>
      <c r="H16" s="10"/>
      <c r="I16" s="15">
        <v>3.8783945740272227E-3</v>
      </c>
      <c r="J16"/>
      <c r="K16" s="147">
        <v>160355.89475753956</v>
      </c>
      <c r="L16" s="10"/>
      <c r="M16" s="15">
        <v>3.8501431397644135E-3</v>
      </c>
      <c r="N16" s="15"/>
      <c r="O16" s="16">
        <v>132620.3480797729</v>
      </c>
      <c r="P16" s="148"/>
    </row>
    <row r="17" spans="1:16" x14ac:dyDescent="0.25">
      <c r="A17" s="12">
        <v>107</v>
      </c>
      <c r="B17" s="13"/>
      <c r="C17" s="13" t="s">
        <v>36</v>
      </c>
      <c r="D17" s="10"/>
      <c r="E17" s="15">
        <v>8.0744872490975559E-4</v>
      </c>
      <c r="F17"/>
      <c r="G17" s="147">
        <v>23337</v>
      </c>
      <c r="H17" s="10"/>
      <c r="I17" s="15">
        <v>7.9248451054409863E-4</v>
      </c>
      <c r="J17"/>
      <c r="K17" s="147">
        <v>32766.02221465921</v>
      </c>
      <c r="L17" s="10"/>
      <c r="M17" s="15">
        <v>8.0335159263792951E-4</v>
      </c>
      <c r="N17" s="15"/>
      <c r="O17" s="16">
        <v>27671.897895360136</v>
      </c>
      <c r="P17" s="148"/>
    </row>
    <row r="18" spans="1:16" x14ac:dyDescent="0.25">
      <c r="A18" s="12">
        <v>109</v>
      </c>
      <c r="B18" s="13"/>
      <c r="C18" s="13" t="s">
        <v>37</v>
      </c>
      <c r="D18" s="10"/>
      <c r="E18" s="15">
        <v>2.5722555167968103E-4</v>
      </c>
      <c r="F18"/>
      <c r="G18" s="147">
        <v>7435</v>
      </c>
      <c r="H18" s="10"/>
      <c r="I18" s="15">
        <v>2.6819207862393223E-4</v>
      </c>
      <c r="J18"/>
      <c r="K18" s="147">
        <v>11088.655347918499</v>
      </c>
      <c r="L18" s="10"/>
      <c r="M18" s="15">
        <v>2.6024246242610706E-4</v>
      </c>
      <c r="N18" s="15"/>
      <c r="O18" s="16">
        <v>8964.1981347736037</v>
      </c>
      <c r="P18" s="148"/>
    </row>
    <row r="19" spans="1:16" x14ac:dyDescent="0.25">
      <c r="A19" s="12">
        <v>110</v>
      </c>
      <c r="B19" s="13"/>
      <c r="C19" s="13" t="s">
        <v>38</v>
      </c>
      <c r="D19" s="10"/>
      <c r="E19" s="15">
        <v>2.9445258065351058E-4</v>
      </c>
      <c r="F19"/>
      <c r="G19" s="147">
        <v>8511</v>
      </c>
      <c r="H19" s="10"/>
      <c r="I19" s="15">
        <v>3.1657756216903725E-4</v>
      </c>
      <c r="J19"/>
      <c r="K19" s="147">
        <v>13089.198964370315</v>
      </c>
      <c r="L19" s="10"/>
      <c r="M19" s="15">
        <v>3.0141059274452193E-4</v>
      </c>
      <c r="N19" s="15"/>
      <c r="O19" s="16">
        <v>10382.257561248773</v>
      </c>
      <c r="P19" s="148"/>
    </row>
    <row r="20" spans="1:16" x14ac:dyDescent="0.25">
      <c r="A20" s="12">
        <v>111</v>
      </c>
      <c r="B20" s="13"/>
      <c r="C20" s="13" t="s">
        <v>39</v>
      </c>
      <c r="D20" s="10"/>
      <c r="E20" s="15">
        <v>3.1695647830728723E-3</v>
      </c>
      <c r="F20"/>
      <c r="G20" s="147">
        <v>91610</v>
      </c>
      <c r="H20" s="10"/>
      <c r="I20" s="15">
        <v>3.1522097057738747E-3</v>
      </c>
      <c r="J20"/>
      <c r="K20" s="147">
        <v>130331.09400931784</v>
      </c>
      <c r="L20" s="10"/>
      <c r="M20" s="15">
        <v>3.133490517211466E-3</v>
      </c>
      <c r="N20" s="15"/>
      <c r="O20" s="16">
        <v>107934.84502051014</v>
      </c>
      <c r="P20" s="148"/>
    </row>
    <row r="21" spans="1:16" x14ac:dyDescent="0.25">
      <c r="A21" s="12">
        <v>112</v>
      </c>
      <c r="B21" s="13"/>
      <c r="C21" s="13" t="s">
        <v>40</v>
      </c>
      <c r="D21" s="10"/>
      <c r="E21" s="15">
        <v>3.0575906951812511E-5</v>
      </c>
      <c r="F21"/>
      <c r="G21" s="147">
        <v>884</v>
      </c>
      <c r="H21" s="10"/>
      <c r="I21" s="15">
        <v>3.8441333582962943E-5</v>
      </c>
      <c r="J21"/>
      <c r="K21" s="147">
        <v>1589.3933236319058</v>
      </c>
      <c r="L21" s="10"/>
      <c r="M21" s="15">
        <v>2.9798674299643582E-5</v>
      </c>
      <c r="N21" s="15"/>
      <c r="O21" s="16">
        <v>1026.432112904854</v>
      </c>
      <c r="P21" s="148"/>
    </row>
    <row r="22" spans="1:16" x14ac:dyDescent="0.25">
      <c r="A22" s="12">
        <v>113</v>
      </c>
      <c r="B22" s="13"/>
      <c r="C22" s="13" t="s">
        <v>41</v>
      </c>
      <c r="D22" s="10"/>
      <c r="E22" s="15">
        <v>2.056969779245384E-3</v>
      </c>
      <c r="F22"/>
      <c r="G22" s="147">
        <v>59453</v>
      </c>
      <c r="H22" s="10"/>
      <c r="I22" s="15">
        <v>2.0571312068151195E-3</v>
      </c>
      <c r="J22"/>
      <c r="K22" s="147">
        <v>85054.036923314925</v>
      </c>
      <c r="L22" s="10"/>
      <c r="M22" s="15">
        <v>2.0560979235371107E-3</v>
      </c>
      <c r="N22" s="15"/>
      <c r="O22" s="16">
        <v>70823.450559366727</v>
      </c>
      <c r="P22" s="148"/>
    </row>
    <row r="23" spans="1:16" x14ac:dyDescent="0.25">
      <c r="A23" s="12">
        <v>114</v>
      </c>
      <c r="B23" s="13"/>
      <c r="C23" s="13" t="s">
        <v>42</v>
      </c>
      <c r="D23" s="10"/>
      <c r="E23" s="15">
        <v>1.0048740343037533E-2</v>
      </c>
      <c r="F23"/>
      <c r="G23" s="147">
        <v>290439</v>
      </c>
      <c r="H23" s="10"/>
      <c r="I23" s="15">
        <v>1.0103382897703319E-2</v>
      </c>
      <c r="J23"/>
      <c r="K23" s="147">
        <v>417733.92926262552</v>
      </c>
      <c r="L23" s="10"/>
      <c r="M23" s="15">
        <v>1.0077893526412189E-2</v>
      </c>
      <c r="N23" s="15"/>
      <c r="O23" s="16">
        <v>347138.71637132321</v>
      </c>
      <c r="P23" s="148"/>
    </row>
    <row r="24" spans="1:16" x14ac:dyDescent="0.25">
      <c r="A24" s="12">
        <v>115</v>
      </c>
      <c r="B24" s="13"/>
      <c r="C24" s="13" t="s">
        <v>43</v>
      </c>
      <c r="D24" s="10"/>
      <c r="E24" s="15">
        <v>7.0071282464760727E-3</v>
      </c>
      <c r="F24"/>
      <c r="G24" s="147">
        <v>202527</v>
      </c>
      <c r="H24" s="10"/>
      <c r="I24" s="15">
        <v>6.8566568692691628E-3</v>
      </c>
      <c r="J24"/>
      <c r="K24" s="147">
        <v>283494.96842849313</v>
      </c>
      <c r="L24" s="10"/>
      <c r="M24" s="15">
        <v>6.9079455640509166E-3</v>
      </c>
      <c r="N24" s="15"/>
      <c r="O24" s="16">
        <v>237948.07412708638</v>
      </c>
      <c r="P24" s="148"/>
    </row>
    <row r="25" spans="1:16" x14ac:dyDescent="0.25">
      <c r="A25" s="12">
        <v>116</v>
      </c>
      <c r="B25" s="13"/>
      <c r="C25" s="13" t="s">
        <v>44</v>
      </c>
      <c r="D25" s="10"/>
      <c r="E25" s="15">
        <v>1.8789264840256784E-3</v>
      </c>
      <c r="F25"/>
      <c r="G25" s="147">
        <v>54307</v>
      </c>
      <c r="H25" s="10"/>
      <c r="I25" s="15">
        <v>2.0018384413155316E-3</v>
      </c>
      <c r="J25"/>
      <c r="K25" s="147">
        <v>82767.905196367268</v>
      </c>
      <c r="L25" s="10"/>
      <c r="M25" s="15">
        <v>2.0066275359325852E-3</v>
      </c>
      <c r="N25" s="15"/>
      <c r="O25" s="16">
        <v>69119.41520650062</v>
      </c>
      <c r="P25" s="148"/>
    </row>
    <row r="26" spans="1:16" x14ac:dyDescent="0.25">
      <c r="A26" s="12">
        <v>117</v>
      </c>
      <c r="B26" s="13"/>
      <c r="C26" s="13" t="s">
        <v>45</v>
      </c>
      <c r="D26" s="10"/>
      <c r="E26" s="15">
        <v>9.9725642765311211E-4</v>
      </c>
      <c r="F26"/>
      <c r="G26" s="147">
        <v>28824</v>
      </c>
      <c r="H26" s="10"/>
      <c r="I26" s="15">
        <v>1.0166632398961901E-3</v>
      </c>
      <c r="J26"/>
      <c r="K26" s="147">
        <v>42034.903976097696</v>
      </c>
      <c r="L26" s="10"/>
      <c r="M26" s="15">
        <v>1.0886502347801825E-3</v>
      </c>
      <c r="N26" s="15"/>
      <c r="O26" s="16">
        <v>37499.170247085567</v>
      </c>
      <c r="P26" s="148"/>
    </row>
    <row r="27" spans="1:16" x14ac:dyDescent="0.25">
      <c r="A27" s="12">
        <v>119</v>
      </c>
      <c r="B27" s="13"/>
      <c r="C27" s="13" t="s">
        <v>46</v>
      </c>
      <c r="D27" s="10"/>
      <c r="E27" s="15">
        <v>3.9034426386735123E-5</v>
      </c>
      <c r="F27"/>
      <c r="G27" s="147">
        <v>1128</v>
      </c>
      <c r="H27" s="10"/>
      <c r="I27" s="15">
        <v>2.712298314998918E-5</v>
      </c>
      <c r="J27"/>
      <c r="K27" s="147">
        <v>1121.4254115960032</v>
      </c>
      <c r="L27" s="10"/>
      <c r="M27" s="15">
        <v>2.2667581834457477E-5</v>
      </c>
      <c r="N27" s="15"/>
      <c r="O27" s="16">
        <v>780.79761813646064</v>
      </c>
      <c r="P27" s="148"/>
    </row>
    <row r="28" spans="1:16" x14ac:dyDescent="0.25">
      <c r="A28" s="12">
        <v>121</v>
      </c>
      <c r="B28" s="13"/>
      <c r="C28" s="13" t="s">
        <v>47</v>
      </c>
      <c r="D28" s="10"/>
      <c r="E28" s="15">
        <v>3.9977805796000197E-4</v>
      </c>
      <c r="F28"/>
      <c r="G28" s="147">
        <v>11555</v>
      </c>
      <c r="H28" s="10"/>
      <c r="I28" s="15">
        <v>3.6076257589119436E-4</v>
      </c>
      <c r="J28"/>
      <c r="K28" s="147">
        <v>14916.070180037639</v>
      </c>
      <c r="L28" s="10"/>
      <c r="M28" s="15">
        <v>3.2769866434638126E-4</v>
      </c>
      <c r="N28" s="15"/>
      <c r="O28" s="16">
        <v>11287.76498775913</v>
      </c>
      <c r="P28" s="148"/>
    </row>
    <row r="29" spans="1:16" x14ac:dyDescent="0.25">
      <c r="A29" s="12">
        <v>122</v>
      </c>
      <c r="B29" s="13"/>
      <c r="C29" s="13" t="s">
        <v>48</v>
      </c>
      <c r="D29" s="10"/>
      <c r="E29" s="15">
        <v>4.4758409624688747E-4</v>
      </c>
      <c r="F29"/>
      <c r="G29" s="147">
        <v>12937</v>
      </c>
      <c r="H29" s="10"/>
      <c r="I29" s="15">
        <v>4.609358615972111E-4</v>
      </c>
      <c r="J29"/>
      <c r="K29" s="147">
        <v>19057.829496576487</v>
      </c>
      <c r="L29" s="10"/>
      <c r="M29" s="15">
        <v>4.7123527530858693E-4</v>
      </c>
      <c r="N29" s="15"/>
      <c r="O29" s="16">
        <v>16231.964363464276</v>
      </c>
      <c r="P29" s="148"/>
    </row>
    <row r="30" spans="1:16" x14ac:dyDescent="0.25">
      <c r="A30" s="12">
        <v>123</v>
      </c>
      <c r="B30" s="13"/>
      <c r="C30" s="13" t="s">
        <v>49</v>
      </c>
      <c r="D30" s="10"/>
      <c r="E30" s="15">
        <v>2.4845795807854967E-3</v>
      </c>
      <c r="F30"/>
      <c r="G30" s="147">
        <v>71812</v>
      </c>
      <c r="H30" s="10"/>
      <c r="I30" s="15">
        <v>2.5706556763852857E-3</v>
      </c>
      <c r="J30"/>
      <c r="K30" s="147">
        <v>106286.19219428011</v>
      </c>
      <c r="L30" s="10"/>
      <c r="M30" s="15">
        <v>2.6268638941126963E-3</v>
      </c>
      <c r="N30" s="15"/>
      <c r="O30" s="16">
        <v>90483.805757084207</v>
      </c>
      <c r="P30" s="148"/>
    </row>
    <row r="31" spans="1:16" x14ac:dyDescent="0.25">
      <c r="A31" s="12">
        <v>124</v>
      </c>
      <c r="B31" s="13"/>
      <c r="C31" s="13" t="s">
        <v>50</v>
      </c>
      <c r="D31" s="10"/>
      <c r="E31" s="15">
        <v>0</v>
      </c>
      <c r="F31"/>
      <c r="G31" s="147">
        <v>0</v>
      </c>
      <c r="H31" s="10"/>
      <c r="I31" s="15">
        <v>0</v>
      </c>
      <c r="J31"/>
      <c r="K31" s="147">
        <v>0</v>
      </c>
      <c r="L31" s="10"/>
      <c r="M31" s="15">
        <v>0</v>
      </c>
      <c r="N31" s="15"/>
      <c r="O31" s="16">
        <v>0</v>
      </c>
      <c r="P31" s="148"/>
    </row>
    <row r="32" spans="1:16" x14ac:dyDescent="0.25">
      <c r="A32" s="12">
        <v>125</v>
      </c>
      <c r="B32" s="13"/>
      <c r="C32" s="13" t="s">
        <v>51</v>
      </c>
      <c r="D32" s="10"/>
      <c r="E32" s="15">
        <v>6.8690980008833465E-4</v>
      </c>
      <c r="F32"/>
      <c r="G32" s="147">
        <v>19854</v>
      </c>
      <c r="H32" s="10"/>
      <c r="I32" s="15">
        <v>7.1497801122624976E-4</v>
      </c>
      <c r="J32"/>
      <c r="K32" s="147">
        <v>29561.44263658582</v>
      </c>
      <c r="L32" s="10"/>
      <c r="M32" s="15">
        <v>7.3101698317963061E-4</v>
      </c>
      <c r="N32" s="15"/>
      <c r="O32" s="16">
        <v>25180.291548183908</v>
      </c>
      <c r="P32" s="148"/>
    </row>
    <row r="33" spans="1:16" x14ac:dyDescent="0.25">
      <c r="A33" s="12">
        <v>126</v>
      </c>
      <c r="B33" s="13"/>
      <c r="C33" s="13" t="s">
        <v>52</v>
      </c>
      <c r="D33" s="10"/>
      <c r="E33" s="15">
        <v>0</v>
      </c>
      <c r="F33"/>
      <c r="G33" s="147">
        <v>0</v>
      </c>
      <c r="H33" s="10"/>
      <c r="I33" s="15">
        <v>0</v>
      </c>
      <c r="J33"/>
      <c r="K33" s="147">
        <v>0</v>
      </c>
      <c r="L33" s="10"/>
      <c r="M33" s="15">
        <v>0</v>
      </c>
      <c r="N33" s="15"/>
      <c r="O33" s="16">
        <v>0</v>
      </c>
      <c r="P33" s="148"/>
    </row>
    <row r="34" spans="1:16" x14ac:dyDescent="0.25">
      <c r="A34" s="12">
        <v>127</v>
      </c>
      <c r="B34" s="13"/>
      <c r="C34" s="13" t="s">
        <v>53</v>
      </c>
      <c r="D34" s="10"/>
      <c r="E34" s="15">
        <v>1.3950839362976578E-3</v>
      </c>
      <c r="F34"/>
      <c r="G34" s="147">
        <v>40322</v>
      </c>
      <c r="H34" s="10"/>
      <c r="I34" s="15">
        <v>1.4194367080949677E-3</v>
      </c>
      <c r="J34"/>
      <c r="K34" s="147">
        <v>58687.954264002481</v>
      </c>
      <c r="L34" s="10"/>
      <c r="M34" s="15">
        <v>1.3184038549957141E-3</v>
      </c>
      <c r="N34" s="15"/>
      <c r="O34" s="16">
        <v>45413.163046697737</v>
      </c>
      <c r="P34" s="148"/>
    </row>
    <row r="35" spans="1:16" x14ac:dyDescent="0.25">
      <c r="A35" s="12">
        <v>128</v>
      </c>
      <c r="B35" s="13"/>
      <c r="C35" s="13" t="s">
        <v>54</v>
      </c>
      <c r="D35" s="10"/>
      <c r="E35" s="15">
        <v>2.2310768157177614E-3</v>
      </c>
      <c r="F35"/>
      <c r="G35" s="147">
        <v>64485</v>
      </c>
      <c r="H35" s="10"/>
      <c r="I35" s="15">
        <v>2.2816311433603289E-3</v>
      </c>
      <c r="J35"/>
      <c r="K35" s="147">
        <v>94336.19930019154</v>
      </c>
      <c r="L35" s="10"/>
      <c r="M35" s="15">
        <v>2.2751693638798131E-3</v>
      </c>
      <c r="N35" s="15"/>
      <c r="O35" s="16">
        <v>78369.489659192026</v>
      </c>
      <c r="P35" s="148"/>
    </row>
    <row r="36" spans="1:16" x14ac:dyDescent="0.25">
      <c r="A36" s="12">
        <v>129</v>
      </c>
      <c r="B36" s="13"/>
      <c r="C36" s="13" t="s">
        <v>55</v>
      </c>
      <c r="D36" s="10"/>
      <c r="E36" s="15">
        <v>1.1301641791422866E-3</v>
      </c>
      <c r="F36"/>
      <c r="G36" s="147">
        <v>32665</v>
      </c>
      <c r="H36" s="10"/>
      <c r="I36" s="15">
        <v>1.1704241498865389E-3</v>
      </c>
      <c r="J36"/>
      <c r="K36" s="147">
        <v>48392.294342038025</v>
      </c>
      <c r="L36" s="10"/>
      <c r="M36" s="15">
        <v>1.1361600057215304E-3</v>
      </c>
      <c r="N36" s="15"/>
      <c r="O36" s="16">
        <v>39135.671055161336</v>
      </c>
      <c r="P36" s="148"/>
    </row>
    <row r="37" spans="1:16" x14ac:dyDescent="0.25">
      <c r="A37" s="12">
        <v>131</v>
      </c>
      <c r="B37" s="13"/>
      <c r="C37" s="13" t="s">
        <v>56</v>
      </c>
      <c r="D37" s="10"/>
      <c r="E37" s="15">
        <v>0</v>
      </c>
      <c r="F37"/>
      <c r="G37" s="147">
        <v>0</v>
      </c>
      <c r="H37" s="10"/>
      <c r="I37" s="15">
        <v>0</v>
      </c>
      <c r="J37"/>
      <c r="K37" s="147">
        <v>0</v>
      </c>
      <c r="L37" s="10"/>
      <c r="M37" s="15">
        <v>0</v>
      </c>
      <c r="N37" s="15"/>
      <c r="O37" s="16">
        <v>0</v>
      </c>
      <c r="P37" s="148"/>
    </row>
    <row r="38" spans="1:16" x14ac:dyDescent="0.25">
      <c r="A38" s="12">
        <v>132</v>
      </c>
      <c r="B38" s="13"/>
      <c r="C38" s="13" t="s">
        <v>57</v>
      </c>
      <c r="D38" s="10"/>
      <c r="E38" s="15">
        <v>4.5316869473762073E-4</v>
      </c>
      <c r="F38"/>
      <c r="G38" s="147">
        <v>13098</v>
      </c>
      <c r="H38" s="10"/>
      <c r="I38" s="15">
        <v>3.7030499564486404E-4</v>
      </c>
      <c r="J38"/>
      <c r="K38" s="147">
        <v>15310.610557130531</v>
      </c>
      <c r="L38" s="10"/>
      <c r="M38" s="15">
        <v>3.2954071864497151E-4</v>
      </c>
      <c r="N38" s="15"/>
      <c r="O38" s="16">
        <v>11351.215585150641</v>
      </c>
      <c r="P38" s="148"/>
    </row>
    <row r="39" spans="1:16" x14ac:dyDescent="0.25">
      <c r="A39" s="12">
        <v>133</v>
      </c>
      <c r="B39" s="13"/>
      <c r="C39" s="13" t="s">
        <v>58</v>
      </c>
      <c r="D39" s="10"/>
      <c r="E39" s="15">
        <v>1.2123392312257623E-3</v>
      </c>
      <c r="F39"/>
      <c r="G39" s="147">
        <v>35040</v>
      </c>
      <c r="H39" s="10"/>
      <c r="I39" s="15">
        <v>1.1940625216687656E-3</v>
      </c>
      <c r="J39"/>
      <c r="K39" s="147">
        <v>49369.645198274993</v>
      </c>
      <c r="L39" s="10"/>
      <c r="M39" s="15">
        <v>1.1505166549749073E-3</v>
      </c>
      <c r="N39" s="15"/>
      <c r="O39" s="16">
        <v>39630.193921487429</v>
      </c>
      <c r="P39" s="148"/>
    </row>
    <row r="40" spans="1:16" x14ac:dyDescent="0.25">
      <c r="A40" s="12">
        <v>135</v>
      </c>
      <c r="B40" s="13"/>
      <c r="C40" s="13" t="s">
        <v>59</v>
      </c>
      <c r="D40" s="10"/>
      <c r="E40" s="15">
        <v>0</v>
      </c>
      <c r="F40"/>
      <c r="G40" s="147">
        <v>0</v>
      </c>
      <c r="H40" s="10"/>
      <c r="I40" s="15">
        <v>0</v>
      </c>
      <c r="J40"/>
      <c r="K40" s="147">
        <v>0</v>
      </c>
      <c r="L40" s="10"/>
      <c r="M40" s="15">
        <v>0</v>
      </c>
      <c r="N40" s="15"/>
      <c r="O40" s="16">
        <v>0</v>
      </c>
      <c r="P40" s="148"/>
    </row>
    <row r="41" spans="1:16" x14ac:dyDescent="0.25">
      <c r="A41" s="12">
        <v>136</v>
      </c>
      <c r="B41" s="13"/>
      <c r="C41" s="13" t="s">
        <v>60</v>
      </c>
      <c r="D41" s="10"/>
      <c r="E41" s="15">
        <v>2.2446318777417386E-3</v>
      </c>
      <c r="F41"/>
      <c r="G41" s="147">
        <v>64877</v>
      </c>
      <c r="H41" s="10"/>
      <c r="I41" s="15">
        <v>2.3607932312686005E-3</v>
      </c>
      <c r="J41"/>
      <c r="K41" s="147">
        <v>97609.23075563334</v>
      </c>
      <c r="L41" s="10"/>
      <c r="M41" s="15">
        <v>2.3947631246469987E-3</v>
      </c>
      <c r="N41" s="15"/>
      <c r="O41" s="16">
        <v>82488.964080105041</v>
      </c>
      <c r="P41" s="148"/>
    </row>
    <row r="42" spans="1:16" x14ac:dyDescent="0.25">
      <c r="A42" s="12">
        <v>137</v>
      </c>
      <c r="B42" s="13"/>
      <c r="C42" s="13" t="s">
        <v>61</v>
      </c>
      <c r="D42" s="10"/>
      <c r="E42" s="15">
        <v>0</v>
      </c>
      <c r="F42"/>
      <c r="G42" s="147">
        <v>0</v>
      </c>
      <c r="H42" s="10"/>
      <c r="I42" s="15">
        <v>0</v>
      </c>
      <c r="J42"/>
      <c r="K42" s="147">
        <v>0</v>
      </c>
      <c r="L42" s="10"/>
      <c r="M42" s="15">
        <v>0</v>
      </c>
      <c r="N42" s="15"/>
      <c r="O42" s="16">
        <v>0</v>
      </c>
      <c r="P42" s="148"/>
    </row>
    <row r="43" spans="1:16" x14ac:dyDescent="0.25">
      <c r="A43" s="12">
        <v>138</v>
      </c>
      <c r="B43" s="13"/>
      <c r="C43" s="13" t="s">
        <v>62</v>
      </c>
      <c r="D43" s="10"/>
      <c r="E43" s="15">
        <v>0</v>
      </c>
      <c r="F43"/>
      <c r="G43" s="147">
        <v>0</v>
      </c>
      <c r="H43" s="10"/>
      <c r="I43" s="15">
        <v>0</v>
      </c>
      <c r="J43"/>
      <c r="K43" s="147">
        <v>0</v>
      </c>
      <c r="L43" s="10"/>
      <c r="M43" s="15">
        <v>0</v>
      </c>
      <c r="N43" s="15"/>
      <c r="O43" s="16">
        <v>0</v>
      </c>
      <c r="P43" s="148"/>
    </row>
    <row r="44" spans="1:16" x14ac:dyDescent="0.25">
      <c r="A44" s="12">
        <v>140</v>
      </c>
      <c r="B44" s="13"/>
      <c r="C44" s="13" t="s">
        <v>63</v>
      </c>
      <c r="D44" s="10"/>
      <c r="E44" s="15">
        <v>1.17946452237685E-3</v>
      </c>
      <c r="F44"/>
      <c r="G44" s="147">
        <v>34090</v>
      </c>
      <c r="H44" s="10"/>
      <c r="I44" s="15">
        <v>1.2139800222469694E-3</v>
      </c>
      <c r="J44"/>
      <c r="K44" s="147">
        <v>50193.153112591004</v>
      </c>
      <c r="L44" s="10"/>
      <c r="M44" s="15">
        <v>1.1956320445045872E-3</v>
      </c>
      <c r="N44" s="15"/>
      <c r="O44" s="16">
        <v>41184.21891380156</v>
      </c>
      <c r="P44" s="148"/>
    </row>
    <row r="45" spans="1:16" x14ac:dyDescent="0.25">
      <c r="A45" s="12">
        <v>141</v>
      </c>
      <c r="B45" s="13"/>
      <c r="C45" s="13" t="s">
        <v>64</v>
      </c>
      <c r="D45" s="10"/>
      <c r="E45" s="15">
        <v>4.3316493250470673E-3</v>
      </c>
      <c r="F45"/>
      <c r="G45" s="147">
        <v>125198</v>
      </c>
      <c r="H45" s="10"/>
      <c r="I45" s="15">
        <v>4.4183907636781358E-3</v>
      </c>
      <c r="J45"/>
      <c r="K45" s="147">
        <v>182682.54835204987</v>
      </c>
      <c r="L45" s="10"/>
      <c r="M45" s="15">
        <v>4.447951932604232E-3</v>
      </c>
      <c r="N45" s="15"/>
      <c r="O45" s="16">
        <v>153212.20851549084</v>
      </c>
      <c r="P45" s="148"/>
    </row>
    <row r="46" spans="1:16" x14ac:dyDescent="0.25">
      <c r="A46" s="12">
        <v>142</v>
      </c>
      <c r="B46" s="13"/>
      <c r="C46" s="13" t="s">
        <v>65</v>
      </c>
      <c r="D46" s="10"/>
      <c r="E46" s="15">
        <v>0</v>
      </c>
      <c r="F46"/>
      <c r="G46" s="147">
        <v>0</v>
      </c>
      <c r="H46" s="10"/>
      <c r="I46" s="15">
        <v>0</v>
      </c>
      <c r="J46"/>
      <c r="K46" s="147">
        <v>0</v>
      </c>
      <c r="L46" s="10"/>
      <c r="M46" s="15">
        <v>0</v>
      </c>
      <c r="N46" s="15"/>
      <c r="O46" s="16">
        <v>0</v>
      </c>
      <c r="P46" s="148"/>
    </row>
    <row r="47" spans="1:16" x14ac:dyDescent="0.25">
      <c r="A47" s="12">
        <v>143</v>
      </c>
      <c r="B47" s="13"/>
      <c r="C47" s="13" t="s">
        <v>66</v>
      </c>
      <c r="D47" s="10"/>
      <c r="E47" s="15">
        <v>2.9490212785625736E-4</v>
      </c>
      <c r="F47"/>
      <c r="G47" s="147">
        <v>8524</v>
      </c>
      <c r="H47" s="10"/>
      <c r="I47" s="15">
        <v>2.9730424571367008E-4</v>
      </c>
      <c r="J47"/>
      <c r="K47" s="147">
        <v>12292.325452365469</v>
      </c>
      <c r="L47" s="10"/>
      <c r="M47" s="15">
        <v>2.770628954509107E-4</v>
      </c>
      <c r="N47" s="15"/>
      <c r="O47" s="16">
        <v>9543.5874202167579</v>
      </c>
      <c r="P47" s="148"/>
    </row>
    <row r="48" spans="1:16" x14ac:dyDescent="0.25">
      <c r="A48" s="12">
        <v>146</v>
      </c>
      <c r="B48" s="13"/>
      <c r="C48" s="13" t="s">
        <v>67</v>
      </c>
      <c r="D48" s="10"/>
      <c r="E48" s="15">
        <v>6.8102048058866311E-4</v>
      </c>
      <c r="F48"/>
      <c r="G48" s="147">
        <v>19684</v>
      </c>
      <c r="H48" s="10"/>
      <c r="I48" s="15">
        <v>6.6337603140846407E-4</v>
      </c>
      <c r="J48"/>
      <c r="K48" s="147">
        <v>27427.909937165474</v>
      </c>
      <c r="L48" s="10"/>
      <c r="M48" s="15">
        <v>6.5124957377552873E-4</v>
      </c>
      <c r="N48" s="15"/>
      <c r="O48" s="16">
        <v>22432.658222208123</v>
      </c>
      <c r="P48" s="148"/>
    </row>
    <row r="49" spans="1:16" x14ac:dyDescent="0.25">
      <c r="A49" s="12">
        <v>147</v>
      </c>
      <c r="B49" s="13"/>
      <c r="C49" s="13" t="s">
        <v>68</v>
      </c>
      <c r="D49" s="10"/>
      <c r="E49" s="15">
        <v>4.1210335305505002E-4</v>
      </c>
      <c r="F49"/>
      <c r="G49" s="147">
        <v>11911</v>
      </c>
      <c r="H49" s="10"/>
      <c r="I49" s="15">
        <v>4.218043307397802E-4</v>
      </c>
      <c r="J49"/>
      <c r="K49" s="147">
        <v>17439.899313325473</v>
      </c>
      <c r="L49" s="10"/>
      <c r="M49" s="15">
        <v>3.8589447084721204E-4</v>
      </c>
      <c r="N49" s="15"/>
      <c r="O49" s="16">
        <v>13292.352306919305</v>
      </c>
      <c r="P49" s="148"/>
    </row>
    <row r="50" spans="1:16" x14ac:dyDescent="0.25">
      <c r="A50" s="12">
        <v>148</v>
      </c>
      <c r="B50" s="13"/>
      <c r="C50" s="13" t="s">
        <v>69</v>
      </c>
      <c r="D50" s="10"/>
      <c r="E50" s="15">
        <v>7.3720718376697882E-5</v>
      </c>
      <c r="F50"/>
      <c r="G50" s="147">
        <v>2131</v>
      </c>
      <c r="H50" s="10"/>
      <c r="I50" s="15">
        <v>6.1243504821122645E-5</v>
      </c>
      <c r="J50"/>
      <c r="K50" s="147">
        <v>2532.1706768688041</v>
      </c>
      <c r="L50" s="10"/>
      <c r="M50" s="15">
        <v>5.6721006355962571E-5</v>
      </c>
      <c r="N50" s="15"/>
      <c r="O50" s="16">
        <v>1953.7869978577091</v>
      </c>
      <c r="P50" s="148"/>
    </row>
    <row r="51" spans="1:16" x14ac:dyDescent="0.25">
      <c r="A51" s="12">
        <v>149</v>
      </c>
      <c r="B51" s="13"/>
      <c r="C51" s="13" t="s">
        <v>70</v>
      </c>
      <c r="D51" s="10"/>
      <c r="E51" s="15">
        <v>0</v>
      </c>
      <c r="F51"/>
      <c r="G51" s="147">
        <v>0</v>
      </c>
      <c r="H51" s="10"/>
      <c r="I51" s="15">
        <v>0</v>
      </c>
      <c r="J51"/>
      <c r="K51" s="147">
        <v>0</v>
      </c>
      <c r="L51" s="10"/>
      <c r="M51" s="15">
        <v>0</v>
      </c>
      <c r="N51" s="15"/>
      <c r="O51" s="16">
        <v>0</v>
      </c>
      <c r="P51" s="148"/>
    </row>
    <row r="52" spans="1:16" x14ac:dyDescent="0.25">
      <c r="A52" s="12">
        <v>150</v>
      </c>
      <c r="B52" s="13"/>
      <c r="C52" s="13" t="s">
        <v>71</v>
      </c>
      <c r="D52" s="10"/>
      <c r="E52" s="15">
        <v>0</v>
      </c>
      <c r="F52"/>
      <c r="G52" s="147">
        <v>0</v>
      </c>
      <c r="H52" s="10"/>
      <c r="I52" s="15">
        <v>0</v>
      </c>
      <c r="J52"/>
      <c r="K52" s="147">
        <v>0</v>
      </c>
      <c r="L52" s="10"/>
      <c r="M52" s="15">
        <v>0</v>
      </c>
      <c r="N52" s="15"/>
      <c r="O52" s="16">
        <v>0</v>
      </c>
      <c r="P52" s="148"/>
    </row>
    <row r="53" spans="1:16" x14ac:dyDescent="0.25">
      <c r="A53" s="12">
        <v>151</v>
      </c>
      <c r="B53" s="13"/>
      <c r="C53" s="13" t="s">
        <v>72</v>
      </c>
      <c r="D53" s="10"/>
      <c r="E53" s="15">
        <v>1.5612841323045914E-3</v>
      </c>
      <c r="F53"/>
      <c r="G53" s="147">
        <v>45126</v>
      </c>
      <c r="H53" s="10"/>
      <c r="I53" s="15">
        <v>1.616253539855908E-3</v>
      </c>
      <c r="J53"/>
      <c r="K53" s="147">
        <v>66825.532470130667</v>
      </c>
      <c r="L53" s="10"/>
      <c r="M53" s="15">
        <v>1.671654154793184E-3</v>
      </c>
      <c r="N53" s="15"/>
      <c r="O53" s="16">
        <v>57581.06850314037</v>
      </c>
      <c r="P53" s="148"/>
    </row>
    <row r="54" spans="1:16" x14ac:dyDescent="0.25">
      <c r="A54" s="12">
        <v>152</v>
      </c>
      <c r="B54" s="13"/>
      <c r="C54" s="13" t="s">
        <v>73</v>
      </c>
      <c r="D54" s="10"/>
      <c r="E54" s="15">
        <v>1.1492494251911154E-3</v>
      </c>
      <c r="F54"/>
      <c r="G54" s="147">
        <v>33217</v>
      </c>
      <c r="H54" s="10"/>
      <c r="I54" s="15">
        <v>1.0915938875909925E-3</v>
      </c>
      <c r="J54"/>
      <c r="K54" s="147">
        <v>45132.98253064388</v>
      </c>
      <c r="L54" s="10"/>
      <c r="M54" s="15">
        <v>1.0837814664587909E-3</v>
      </c>
      <c r="N54" s="15"/>
      <c r="O54" s="16">
        <v>37331.462781138667</v>
      </c>
      <c r="P54" s="148"/>
    </row>
    <row r="55" spans="1:16" x14ac:dyDescent="0.25">
      <c r="A55" s="12">
        <v>154</v>
      </c>
      <c r="B55" s="13"/>
      <c r="C55" s="13" t="s">
        <v>74</v>
      </c>
      <c r="D55" s="10"/>
      <c r="E55" s="15">
        <v>1.9151500265340841E-2</v>
      </c>
      <c r="F55"/>
      <c r="G55" s="147">
        <v>553536</v>
      </c>
      <c r="H55" s="10"/>
      <c r="I55" s="15">
        <v>1.9099690252028349E-2</v>
      </c>
      <c r="J55"/>
      <c r="K55" s="147">
        <v>789694.77228192007</v>
      </c>
      <c r="L55" s="10"/>
      <c r="M55" s="15">
        <v>1.9300853120217606E-2</v>
      </c>
      <c r="N55" s="15"/>
      <c r="O55" s="16">
        <v>664828.75210620218</v>
      </c>
      <c r="P55" s="148"/>
    </row>
    <row r="56" spans="1:16" x14ac:dyDescent="0.25">
      <c r="A56" s="12">
        <v>156</v>
      </c>
      <c r="B56" s="13"/>
      <c r="C56" s="13" t="s">
        <v>75</v>
      </c>
      <c r="D56" s="10"/>
      <c r="E56" s="15">
        <v>3.2710809966239471E-2</v>
      </c>
      <c r="F56"/>
      <c r="G56" s="147">
        <v>945441</v>
      </c>
      <c r="H56" s="10"/>
      <c r="I56" s="15">
        <v>3.2062837421630463E-2</v>
      </c>
      <c r="J56"/>
      <c r="K56" s="147">
        <v>1325668.3622760728</v>
      </c>
      <c r="L56" s="10"/>
      <c r="M56" s="15">
        <v>3.2635521780657269E-2</v>
      </c>
      <c r="N56" s="15"/>
      <c r="O56" s="16">
        <v>1124148.9215335022</v>
      </c>
      <c r="P56" s="148"/>
    </row>
    <row r="57" spans="1:16" x14ac:dyDescent="0.25">
      <c r="A57" s="12">
        <v>157</v>
      </c>
      <c r="B57" s="13"/>
      <c r="C57" s="13" t="s">
        <v>76</v>
      </c>
      <c r="D57" s="10"/>
      <c r="E57" s="15">
        <v>1.585721250359305E-4</v>
      </c>
      <c r="F57"/>
      <c r="G57" s="147">
        <v>4583</v>
      </c>
      <c r="H57" s="10"/>
      <c r="I57" s="15">
        <v>1.3870222125073907E-4</v>
      </c>
      <c r="J57"/>
      <c r="K57" s="147">
        <v>5734.7746261993316</v>
      </c>
      <c r="L57" s="10"/>
      <c r="M57" s="15">
        <v>1.4715517288628092E-4</v>
      </c>
      <c r="N57" s="15"/>
      <c r="O57" s="16">
        <v>5068.8427784302812</v>
      </c>
      <c r="P57" s="148"/>
    </row>
    <row r="58" spans="1:16" x14ac:dyDescent="0.25">
      <c r="A58" s="12">
        <v>158</v>
      </c>
      <c r="B58" s="13"/>
      <c r="C58" s="13" t="s">
        <v>481</v>
      </c>
      <c r="D58" s="10"/>
      <c r="E58" s="15">
        <v>0</v>
      </c>
      <c r="F58"/>
      <c r="G58" s="147">
        <v>0</v>
      </c>
      <c r="H58" s="10"/>
      <c r="I58" s="15">
        <v>0</v>
      </c>
      <c r="J58"/>
      <c r="K58" s="147">
        <v>0</v>
      </c>
      <c r="L58" s="10"/>
      <c r="M58" s="15">
        <v>0</v>
      </c>
      <c r="N58" s="15"/>
      <c r="O58" s="16">
        <v>0</v>
      </c>
      <c r="P58" s="148"/>
    </row>
    <row r="59" spans="1:16" x14ac:dyDescent="0.25">
      <c r="A59" s="12">
        <v>160</v>
      </c>
      <c r="B59" s="13"/>
      <c r="C59" s="13" t="s">
        <v>77</v>
      </c>
      <c r="D59" s="10"/>
      <c r="E59" s="15">
        <v>1.0857443949245086E-4</v>
      </c>
      <c r="F59"/>
      <c r="G59" s="147">
        <v>3138</v>
      </c>
      <c r="H59" s="10"/>
      <c r="I59" s="15">
        <v>8.6144583668305386E-5</v>
      </c>
      <c r="J59"/>
      <c r="K59" s="147">
        <v>3561.7293519217574</v>
      </c>
      <c r="L59" s="10"/>
      <c r="M59" s="15">
        <v>8.8062919238569512E-5</v>
      </c>
      <c r="N59" s="15"/>
      <c r="O59" s="16">
        <v>3033.3768325960582</v>
      </c>
      <c r="P59" s="148"/>
    </row>
    <row r="60" spans="1:16" x14ac:dyDescent="0.25">
      <c r="A60" s="12">
        <v>161</v>
      </c>
      <c r="B60" s="13"/>
      <c r="C60" s="13" t="s">
        <v>78</v>
      </c>
      <c r="D60" s="10"/>
      <c r="E60" s="15">
        <v>8.9548279182113475E-3</v>
      </c>
      <c r="F60"/>
      <c r="G60" s="147">
        <v>258821</v>
      </c>
      <c r="H60" s="10"/>
      <c r="I60" s="15">
        <v>8.9174877104490902E-3</v>
      </c>
      <c r="J60"/>
      <c r="K60" s="147">
        <v>368701.97023650992</v>
      </c>
      <c r="L60" s="10"/>
      <c r="M60" s="15">
        <v>8.9648859551217618E-3</v>
      </c>
      <c r="N60" s="15"/>
      <c r="O60" s="16">
        <v>308800.54395496182</v>
      </c>
      <c r="P60" s="148"/>
    </row>
    <row r="61" spans="1:16" x14ac:dyDescent="0.25">
      <c r="A61" s="12">
        <v>162</v>
      </c>
      <c r="B61" s="13"/>
      <c r="C61" s="13" t="s">
        <v>79</v>
      </c>
      <c r="D61" s="10"/>
      <c r="E61" s="15">
        <v>1.8177780187045691E-5</v>
      </c>
      <c r="F61"/>
      <c r="G61" s="147">
        <v>525</v>
      </c>
      <c r="H61" s="10"/>
      <c r="I61" s="15">
        <v>1.8115023849881853E-5</v>
      </c>
      <c r="J61"/>
      <c r="K61" s="147">
        <v>748.98280784919029</v>
      </c>
      <c r="L61" s="10"/>
      <c r="M61" s="15">
        <v>1.8079314717089829E-5</v>
      </c>
      <c r="N61" s="15"/>
      <c r="O61" s="16">
        <v>622.75217408434492</v>
      </c>
      <c r="P61" s="148"/>
    </row>
    <row r="62" spans="1:16" x14ac:dyDescent="0.25">
      <c r="A62" s="12">
        <v>163</v>
      </c>
      <c r="B62" s="13"/>
      <c r="C62" s="13" t="s">
        <v>80</v>
      </c>
      <c r="D62" s="10"/>
      <c r="E62" s="15">
        <v>0</v>
      </c>
      <c r="F62"/>
      <c r="G62" s="147">
        <v>0</v>
      </c>
      <c r="H62" s="10"/>
      <c r="I62" s="15">
        <v>0</v>
      </c>
      <c r="J62"/>
      <c r="K62" s="147">
        <v>0</v>
      </c>
      <c r="L62" s="10"/>
      <c r="M62" s="15">
        <v>0</v>
      </c>
      <c r="N62" s="15"/>
      <c r="O62" s="16">
        <v>0</v>
      </c>
      <c r="P62" s="148"/>
    </row>
    <row r="63" spans="1:16" x14ac:dyDescent="0.25">
      <c r="A63" s="12">
        <v>164</v>
      </c>
      <c r="B63" s="13"/>
      <c r="C63" s="13" t="s">
        <v>81</v>
      </c>
      <c r="D63" s="10"/>
      <c r="E63" s="15">
        <v>4.6947126871581576E-5</v>
      </c>
      <c r="F63"/>
      <c r="G63" s="147">
        <v>1357</v>
      </c>
      <c r="H63" s="10"/>
      <c r="I63" s="15">
        <v>1.0347649907215631E-5</v>
      </c>
      <c r="J63"/>
      <c r="K63" s="147">
        <v>427.83337998184987</v>
      </c>
      <c r="L63" s="10"/>
      <c r="M63" s="15">
        <v>0</v>
      </c>
      <c r="N63" s="15"/>
      <c r="O63" s="16">
        <v>0</v>
      </c>
      <c r="P63" s="148"/>
    </row>
    <row r="64" spans="1:16" x14ac:dyDescent="0.25">
      <c r="A64" s="12">
        <v>165</v>
      </c>
      <c r="B64" s="13"/>
      <c r="C64" s="13" t="s">
        <v>82</v>
      </c>
      <c r="D64" s="10"/>
      <c r="E64" s="15">
        <v>9.9321050282839113E-4</v>
      </c>
      <c r="F64"/>
      <c r="G64" s="147">
        <v>28707</v>
      </c>
      <c r="H64" s="10"/>
      <c r="I64" s="15">
        <v>9.8256218532766985E-4</v>
      </c>
      <c r="J64"/>
      <c r="K64" s="147">
        <v>40624.963596609028</v>
      </c>
      <c r="L64" s="10"/>
      <c r="M64" s="15">
        <v>9.9081796948394057E-4</v>
      </c>
      <c r="N64" s="15"/>
      <c r="O64" s="16">
        <v>34129.282789391153</v>
      </c>
      <c r="P64" s="148"/>
    </row>
    <row r="65" spans="1:16" x14ac:dyDescent="0.25">
      <c r="A65" s="12">
        <v>166</v>
      </c>
      <c r="B65" s="13"/>
      <c r="C65" s="13" t="s">
        <v>83</v>
      </c>
      <c r="D65" s="10"/>
      <c r="E65" s="15">
        <v>1.6541913913512211E-4</v>
      </c>
      <c r="F65"/>
      <c r="G65" s="147">
        <v>4781</v>
      </c>
      <c r="H65" s="10"/>
      <c r="I65" s="15">
        <v>1.7444116704366981E-4</v>
      </c>
      <c r="J65"/>
      <c r="K65" s="147">
        <v>7212.435168707193</v>
      </c>
      <c r="L65" s="10"/>
      <c r="M65" s="15">
        <v>1.9531848271535485E-4</v>
      </c>
      <c r="N65" s="15"/>
      <c r="O65" s="16">
        <v>6727.8551014361665</v>
      </c>
      <c r="P65" s="148"/>
    </row>
    <row r="66" spans="1:16" x14ac:dyDescent="0.25">
      <c r="A66" s="12">
        <v>169</v>
      </c>
      <c r="B66" s="13"/>
      <c r="C66" s="13" t="s">
        <v>84</v>
      </c>
      <c r="D66" s="10"/>
      <c r="E66" s="15">
        <v>0</v>
      </c>
      <c r="F66"/>
      <c r="G66" s="147">
        <v>0</v>
      </c>
      <c r="H66" s="10"/>
      <c r="I66" s="15">
        <v>0</v>
      </c>
      <c r="J66"/>
      <c r="K66" s="147">
        <v>0</v>
      </c>
      <c r="L66" s="10"/>
      <c r="M66" s="15">
        <v>0</v>
      </c>
      <c r="N66" s="15"/>
      <c r="O66" s="16">
        <v>0</v>
      </c>
      <c r="P66" s="148"/>
    </row>
    <row r="67" spans="1:16" x14ac:dyDescent="0.25">
      <c r="A67" s="12">
        <v>170</v>
      </c>
      <c r="B67" s="13"/>
      <c r="C67" s="13" t="s">
        <v>85</v>
      </c>
      <c r="D67" s="10"/>
      <c r="E67" s="15">
        <v>0</v>
      </c>
      <c r="F67"/>
      <c r="G67" s="147">
        <v>0</v>
      </c>
      <c r="H67" s="10"/>
      <c r="I67" s="15">
        <v>0</v>
      </c>
      <c r="J67"/>
      <c r="K67" s="147">
        <v>0</v>
      </c>
      <c r="L67" s="10"/>
      <c r="M67" s="15">
        <v>0</v>
      </c>
      <c r="N67" s="15"/>
      <c r="O67" s="16">
        <v>0</v>
      </c>
      <c r="P67" s="148"/>
    </row>
    <row r="68" spans="1:16" x14ac:dyDescent="0.25">
      <c r="A68" s="12">
        <v>171</v>
      </c>
      <c r="B68" s="13"/>
      <c r="C68" s="13" t="s">
        <v>86</v>
      </c>
      <c r="D68" s="10"/>
      <c r="E68" s="15">
        <v>7.4610713009204731E-3</v>
      </c>
      <c r="F68"/>
      <c r="G68" s="147">
        <v>215647</v>
      </c>
      <c r="H68" s="10"/>
      <c r="I68" s="15">
        <v>7.4590194616146596E-3</v>
      </c>
      <c r="J68"/>
      <c r="K68" s="147">
        <v>308400.21997532947</v>
      </c>
      <c r="L68" s="10"/>
      <c r="M68" s="15">
        <v>7.4365804465664383E-3</v>
      </c>
      <c r="N68" s="15"/>
      <c r="O68" s="16">
        <v>256157.20027677238</v>
      </c>
      <c r="P68" s="148"/>
    </row>
    <row r="69" spans="1:16" x14ac:dyDescent="0.25">
      <c r="A69" s="12">
        <v>172</v>
      </c>
      <c r="B69" s="13"/>
      <c r="C69" s="13" t="s">
        <v>87</v>
      </c>
      <c r="D69" s="10"/>
      <c r="E69" s="15">
        <v>3.1699900530523799E-3</v>
      </c>
      <c r="F69"/>
      <c r="G69" s="147">
        <v>91622</v>
      </c>
      <c r="H69" s="10"/>
      <c r="I69" s="15">
        <v>3.125720288327115E-3</v>
      </c>
      <c r="J69"/>
      <c r="K69" s="147">
        <v>129235.86397142347</v>
      </c>
      <c r="L69" s="10"/>
      <c r="M69" s="15">
        <v>3.1767763834241788E-3</v>
      </c>
      <c r="N69" s="15"/>
      <c r="O69" s="16">
        <v>109425.85105214971</v>
      </c>
      <c r="P69" s="148"/>
    </row>
    <row r="70" spans="1:16" x14ac:dyDescent="0.25">
      <c r="A70" s="12">
        <v>173</v>
      </c>
      <c r="B70" s="13"/>
      <c r="C70" s="13" t="s">
        <v>88</v>
      </c>
      <c r="D70" s="10"/>
      <c r="E70" s="15">
        <v>0</v>
      </c>
      <c r="F70"/>
      <c r="G70" s="147">
        <v>0</v>
      </c>
      <c r="H70" s="10"/>
      <c r="I70" s="15">
        <v>0</v>
      </c>
      <c r="J70"/>
      <c r="K70" s="147">
        <v>0</v>
      </c>
      <c r="L70" s="10"/>
      <c r="M70" s="15">
        <v>0</v>
      </c>
      <c r="N70" s="15"/>
      <c r="O70" s="16">
        <v>0</v>
      </c>
      <c r="P70" s="148"/>
    </row>
    <row r="71" spans="1:16" x14ac:dyDescent="0.25">
      <c r="A71" s="12">
        <v>174</v>
      </c>
      <c r="B71" s="13"/>
      <c r="C71" s="13" t="s">
        <v>89</v>
      </c>
      <c r="D71" s="10"/>
      <c r="E71" s="15">
        <v>1.2624675114873583E-3</v>
      </c>
      <c r="F71"/>
      <c r="G71" s="147">
        <v>36489</v>
      </c>
      <c r="H71" s="10"/>
      <c r="I71" s="15">
        <v>1.2019378495441049E-3</v>
      </c>
      <c r="J71"/>
      <c r="K71" s="147">
        <v>49695.258083672503</v>
      </c>
      <c r="L71" s="10"/>
      <c r="M71" s="15">
        <v>1.1626852020525647E-3</v>
      </c>
      <c r="N71" s="15"/>
      <c r="O71" s="16">
        <v>40049.346376469344</v>
      </c>
      <c r="P71" s="148"/>
    </row>
    <row r="72" spans="1:16" x14ac:dyDescent="0.25">
      <c r="A72" s="12">
        <v>175</v>
      </c>
      <c r="B72" s="13"/>
      <c r="C72" s="13" t="s">
        <v>90</v>
      </c>
      <c r="D72" s="10"/>
      <c r="E72" s="15">
        <v>0</v>
      </c>
      <c r="F72"/>
      <c r="G72" s="147">
        <v>0</v>
      </c>
      <c r="H72" s="10"/>
      <c r="I72" s="15">
        <v>0</v>
      </c>
      <c r="J72"/>
      <c r="K72" s="147">
        <v>0</v>
      </c>
      <c r="L72" s="10"/>
      <c r="M72" s="15">
        <v>0</v>
      </c>
      <c r="N72" s="15"/>
      <c r="O72" s="16">
        <v>0</v>
      </c>
      <c r="P72" s="148"/>
    </row>
    <row r="73" spans="1:16" x14ac:dyDescent="0.25">
      <c r="A73" s="12">
        <v>180</v>
      </c>
      <c r="B73" s="13"/>
      <c r="C73" s="13" t="s">
        <v>91</v>
      </c>
      <c r="D73" s="10"/>
      <c r="E73" s="15">
        <v>9.5807131505316578E-5</v>
      </c>
      <c r="F73"/>
      <c r="G73" s="147">
        <v>2769</v>
      </c>
      <c r="H73" s="10"/>
      <c r="I73" s="15">
        <v>8.1263650122196147E-5</v>
      </c>
      <c r="J73"/>
      <c r="K73" s="147">
        <v>3359.9225344102224</v>
      </c>
      <c r="L73" s="10"/>
      <c r="M73" s="15">
        <v>8.1726098223952934E-5</v>
      </c>
      <c r="N73" s="15"/>
      <c r="O73" s="16">
        <v>2815.1014651173591</v>
      </c>
      <c r="P73" s="148"/>
    </row>
    <row r="74" spans="1:16" x14ac:dyDescent="0.25">
      <c r="A74" s="12">
        <v>181</v>
      </c>
      <c r="B74" s="13"/>
      <c r="C74" s="13" t="s">
        <v>92</v>
      </c>
      <c r="D74" s="10"/>
      <c r="E74" s="15">
        <v>1.4456533923057112E-3</v>
      </c>
      <c r="F74"/>
      <c r="G74" s="147">
        <v>41784</v>
      </c>
      <c r="H74" s="10"/>
      <c r="I74" s="15">
        <v>1.5322565315531585E-3</v>
      </c>
      <c r="J74"/>
      <c r="K74" s="147">
        <v>63352.596654485278</v>
      </c>
      <c r="L74" s="10"/>
      <c r="M74" s="15">
        <v>1.5955457920230165E-3</v>
      </c>
      <c r="N74" s="15"/>
      <c r="O74" s="16">
        <v>54959.473098513714</v>
      </c>
      <c r="P74" s="148"/>
    </row>
    <row r="75" spans="1:16" x14ac:dyDescent="0.25">
      <c r="A75" s="12">
        <v>182</v>
      </c>
      <c r="B75" s="13"/>
      <c r="C75" s="13" t="s">
        <v>93</v>
      </c>
      <c r="D75" s="10"/>
      <c r="E75" s="15">
        <v>5.9994761444026453E-3</v>
      </c>
      <c r="F75"/>
      <c r="G75" s="147">
        <v>173403</v>
      </c>
      <c r="H75" s="10"/>
      <c r="I75" s="15">
        <v>6.0738245021480083E-3</v>
      </c>
      <c r="J75"/>
      <c r="K75" s="147">
        <v>251128.02321989188</v>
      </c>
      <c r="L75" s="10"/>
      <c r="M75" s="15">
        <v>6.0782152911747758E-3</v>
      </c>
      <c r="N75" s="15"/>
      <c r="O75" s="16">
        <v>209367.54773972408</v>
      </c>
      <c r="P75" s="148"/>
    </row>
    <row r="76" spans="1:16" x14ac:dyDescent="0.25">
      <c r="A76" s="12">
        <v>183</v>
      </c>
      <c r="B76" s="13"/>
      <c r="C76" s="13" t="s">
        <v>94</v>
      </c>
      <c r="D76" s="10"/>
      <c r="E76" s="15">
        <v>4.2755538707423071E-5</v>
      </c>
      <c r="F76"/>
      <c r="G76" s="147">
        <v>1236</v>
      </c>
      <c r="H76" s="10"/>
      <c r="I76" s="15">
        <v>5.2577989553347489E-5</v>
      </c>
      <c r="J76"/>
      <c r="K76" s="147">
        <v>2173.8867457791634</v>
      </c>
      <c r="L76" s="10"/>
      <c r="M76" s="15">
        <v>4.8489115351273559E-5</v>
      </c>
      <c r="N76" s="15"/>
      <c r="O76" s="16">
        <v>1670.2348776465606</v>
      </c>
      <c r="P76" s="148"/>
    </row>
    <row r="77" spans="1:16" x14ac:dyDescent="0.25">
      <c r="A77" s="12">
        <v>184</v>
      </c>
      <c r="B77" s="13"/>
      <c r="C77" s="13" t="s">
        <v>95</v>
      </c>
      <c r="D77" s="10"/>
      <c r="E77" s="15">
        <v>1.4645862778500708E-5</v>
      </c>
      <c r="F77"/>
      <c r="G77" s="147">
        <v>423</v>
      </c>
      <c r="H77" s="10"/>
      <c r="I77" s="15">
        <v>2.5376253124604911E-5</v>
      </c>
      <c r="J77"/>
      <c r="K77" s="147">
        <v>1049.205205329185</v>
      </c>
      <c r="L77" s="10"/>
      <c r="M77" s="15">
        <v>2.2925912840225235E-5</v>
      </c>
      <c r="N77" s="15"/>
      <c r="O77" s="16">
        <v>789.69597507048729</v>
      </c>
      <c r="P77" s="148"/>
    </row>
    <row r="78" spans="1:16" x14ac:dyDescent="0.25">
      <c r="A78" s="12">
        <v>185</v>
      </c>
      <c r="B78" s="13"/>
      <c r="C78" s="13" t="s">
        <v>96</v>
      </c>
      <c r="D78" s="10"/>
      <c r="E78" s="15">
        <v>3.0305508913661282E-5</v>
      </c>
      <c r="F78"/>
      <c r="G78" s="147">
        <v>876</v>
      </c>
      <c r="H78" s="10"/>
      <c r="I78" s="15">
        <v>3.1568561492203251E-5</v>
      </c>
      <c r="J78"/>
      <c r="K78" s="147">
        <v>1305.2320561170238</v>
      </c>
      <c r="L78" s="10"/>
      <c r="M78" s="15">
        <v>3.1332273665973818E-5</v>
      </c>
      <c r="N78" s="15"/>
      <c r="O78" s="16">
        <v>1079.2578064945421</v>
      </c>
      <c r="P78" s="148"/>
    </row>
    <row r="79" spans="1:16" x14ac:dyDescent="0.25">
      <c r="A79" s="12">
        <v>186</v>
      </c>
      <c r="B79" s="13"/>
      <c r="C79" s="13" t="s">
        <v>97</v>
      </c>
      <c r="D79" s="10"/>
      <c r="E79" s="15">
        <v>3.3897700807490751E-5</v>
      </c>
      <c r="F79"/>
      <c r="G79" s="147">
        <v>980</v>
      </c>
      <c r="H79" s="10"/>
      <c r="I79" s="15">
        <v>4.369479668362475E-5</v>
      </c>
      <c r="J79"/>
      <c r="K79" s="147">
        <v>1806.6027281942661</v>
      </c>
      <c r="L79" s="10"/>
      <c r="M79" s="15">
        <v>4.8189335713983362E-5</v>
      </c>
      <c r="N79" s="15"/>
      <c r="O79" s="16">
        <v>1659.9087992641639</v>
      </c>
      <c r="P79" s="148"/>
    </row>
    <row r="80" spans="1:16" x14ac:dyDescent="0.25">
      <c r="A80" s="12">
        <v>187</v>
      </c>
      <c r="B80" s="13"/>
      <c r="C80" s="13" t="s">
        <v>98</v>
      </c>
      <c r="D80" s="10"/>
      <c r="E80" s="15">
        <v>6.8393123594052629E-5</v>
      </c>
      <c r="F80"/>
      <c r="G80" s="147">
        <v>1977</v>
      </c>
      <c r="H80" s="10"/>
      <c r="I80" s="15">
        <v>5.5060930004830902E-5</v>
      </c>
      <c r="J80"/>
      <c r="K80" s="147">
        <v>2276.5462689730293</v>
      </c>
      <c r="L80" s="10"/>
      <c r="M80" s="15">
        <v>4.7329517590308585E-5</v>
      </c>
      <c r="N80" s="15"/>
      <c r="O80" s="16">
        <v>1630.2918799165825</v>
      </c>
      <c r="P80" s="148"/>
    </row>
    <row r="81" spans="1:16" x14ac:dyDescent="0.25">
      <c r="A81" s="12">
        <v>188</v>
      </c>
      <c r="B81" s="13"/>
      <c r="C81" s="13" t="s">
        <v>99</v>
      </c>
      <c r="D81" s="10"/>
      <c r="E81" s="15">
        <v>3.3187801314140156E-5</v>
      </c>
      <c r="F81"/>
      <c r="G81" s="147">
        <v>959</v>
      </c>
      <c r="H81" s="10"/>
      <c r="I81" s="15">
        <v>3.9949149167185229E-5</v>
      </c>
      <c r="J81"/>
      <c r="K81" s="147">
        <v>1651.7353861844174</v>
      </c>
      <c r="L81" s="10"/>
      <c r="M81" s="15">
        <v>4.9622687227329094E-5</v>
      </c>
      <c r="N81" s="15"/>
      <c r="O81" s="16">
        <v>1709.2813991182595</v>
      </c>
      <c r="P81" s="148"/>
    </row>
    <row r="82" spans="1:16" x14ac:dyDescent="0.25">
      <c r="A82" s="12">
        <v>190</v>
      </c>
      <c r="B82" s="13"/>
      <c r="C82" s="13" t="s">
        <v>100</v>
      </c>
      <c r="D82" s="10"/>
      <c r="E82" s="15">
        <v>3.2037563219961255E-5</v>
      </c>
      <c r="F82"/>
      <c r="G82" s="147">
        <v>926</v>
      </c>
      <c r="H82" s="10"/>
      <c r="I82" s="15">
        <v>3.1572985833706249E-5</v>
      </c>
      <c r="J82"/>
      <c r="K82" s="147">
        <v>1305.4149847043257</v>
      </c>
      <c r="L82" s="10"/>
      <c r="M82" s="15">
        <v>3.2703934192867549E-5</v>
      </c>
      <c r="N82" s="15"/>
      <c r="O82" s="16">
        <v>1126.5054255882733</v>
      </c>
      <c r="P82" s="148"/>
    </row>
    <row r="83" spans="1:16" x14ac:dyDescent="0.25">
      <c r="A83" s="12">
        <v>191</v>
      </c>
      <c r="B83" s="13"/>
      <c r="C83" s="13" t="s">
        <v>101</v>
      </c>
      <c r="D83" s="10"/>
      <c r="E83" s="15">
        <v>3.124330456158125E-3</v>
      </c>
      <c r="F83"/>
      <c r="G83" s="147">
        <v>90303</v>
      </c>
      <c r="H83" s="10"/>
      <c r="I83" s="15">
        <v>3.2558074318032133E-3</v>
      </c>
      <c r="J83"/>
      <c r="K83" s="147">
        <v>134614.44005242843</v>
      </c>
      <c r="L83" s="10"/>
      <c r="M83" s="15">
        <v>3.2463483933954239E-3</v>
      </c>
      <c r="N83" s="15"/>
      <c r="O83" s="16">
        <v>111822.29810465086</v>
      </c>
      <c r="P83" s="148"/>
    </row>
    <row r="84" spans="1:16" x14ac:dyDescent="0.25">
      <c r="A84" s="12">
        <v>192</v>
      </c>
      <c r="B84" s="13"/>
      <c r="C84" s="13" t="s">
        <v>102</v>
      </c>
      <c r="D84" s="10"/>
      <c r="E84" s="15">
        <v>8.8643676358381423E-5</v>
      </c>
      <c r="F84"/>
      <c r="G84" s="147">
        <v>2562</v>
      </c>
      <c r="H84" s="10"/>
      <c r="I84" s="15">
        <v>4.9522539311375917E-5</v>
      </c>
      <c r="J84"/>
      <c r="K84" s="147">
        <v>2047.5562633884224</v>
      </c>
      <c r="L84" s="10"/>
      <c r="M84" s="15">
        <v>5.1644030955295472E-5</v>
      </c>
      <c r="N84" s="15"/>
      <c r="O84" s="16">
        <v>1778.9077218445805</v>
      </c>
      <c r="P84" s="148"/>
    </row>
    <row r="85" spans="1:16" x14ac:dyDescent="0.25">
      <c r="A85" s="12">
        <v>193</v>
      </c>
      <c r="B85" s="13"/>
      <c r="C85" s="13" t="s">
        <v>103</v>
      </c>
      <c r="D85" s="10"/>
      <c r="E85" s="15">
        <v>2.6591093758004944E-5</v>
      </c>
      <c r="F85"/>
      <c r="G85" s="147">
        <v>769</v>
      </c>
      <c r="H85" s="10"/>
      <c r="I85" s="15">
        <v>1.6461204996060576E-5</v>
      </c>
      <c r="J85"/>
      <c r="K85" s="147">
        <v>680.6041019157135</v>
      </c>
      <c r="L85" s="10"/>
      <c r="M85" s="15">
        <v>8.8941051873847236E-6</v>
      </c>
      <c r="N85" s="15"/>
      <c r="O85" s="16">
        <v>306.36246056068728</v>
      </c>
      <c r="P85" s="148"/>
    </row>
    <row r="86" spans="1:16" x14ac:dyDescent="0.25">
      <c r="A86" s="12">
        <v>194</v>
      </c>
      <c r="B86" s="13"/>
      <c r="C86" s="13" t="s">
        <v>104</v>
      </c>
      <c r="D86" s="10"/>
      <c r="E86" s="15">
        <v>6.5032720581967166E-3</v>
      </c>
      <c r="F86"/>
      <c r="G86" s="147">
        <v>187964</v>
      </c>
      <c r="H86" s="10"/>
      <c r="I86" s="15">
        <v>6.4722453031761341E-3</v>
      </c>
      <c r="J86"/>
      <c r="K86" s="147">
        <v>267601.10836360895</v>
      </c>
      <c r="L86" s="10"/>
      <c r="M86" s="15">
        <v>6.5464007183406421E-3</v>
      </c>
      <c r="N86" s="15"/>
      <c r="O86" s="16">
        <v>225494.45836684783</v>
      </c>
      <c r="P86" s="148"/>
    </row>
    <row r="87" spans="1:16" x14ac:dyDescent="0.25">
      <c r="A87" s="12">
        <v>197</v>
      </c>
      <c r="B87" s="13"/>
      <c r="C87" s="13" t="s">
        <v>105</v>
      </c>
      <c r="D87" s="10"/>
      <c r="E87" s="15">
        <v>0</v>
      </c>
      <c r="F87"/>
      <c r="G87" s="147">
        <v>0</v>
      </c>
      <c r="H87" s="10"/>
      <c r="I87" s="15">
        <v>0</v>
      </c>
      <c r="J87"/>
      <c r="K87" s="147">
        <v>0</v>
      </c>
      <c r="L87" s="10"/>
      <c r="M87" s="15">
        <v>0</v>
      </c>
      <c r="N87" s="15"/>
      <c r="O87" s="16">
        <v>0</v>
      </c>
      <c r="P87" s="148"/>
    </row>
    <row r="88" spans="1:16" x14ac:dyDescent="0.25">
      <c r="A88" s="12">
        <v>199</v>
      </c>
      <c r="B88" s="13"/>
      <c r="C88" s="13" t="s">
        <v>106</v>
      </c>
      <c r="D88" s="10"/>
      <c r="E88" s="15">
        <v>4.8783489523248858E-3</v>
      </c>
      <c r="F88"/>
      <c r="G88" s="147">
        <v>140999</v>
      </c>
      <c r="H88" s="10"/>
      <c r="I88" s="15">
        <v>4.7757483663486222E-3</v>
      </c>
      <c r="J88"/>
      <c r="K88" s="147">
        <v>197457.83669129995</v>
      </c>
      <c r="L88" s="10"/>
      <c r="M88" s="15">
        <v>4.6318363765493736E-3</v>
      </c>
      <c r="N88" s="15"/>
      <c r="O88" s="16">
        <v>159546.21171412317</v>
      </c>
      <c r="P88" s="148"/>
    </row>
    <row r="89" spans="1:16" x14ac:dyDescent="0.25">
      <c r="A89" s="12">
        <v>200</v>
      </c>
      <c r="B89" s="13"/>
      <c r="C89" s="13" t="s">
        <v>107</v>
      </c>
      <c r="D89" s="10"/>
      <c r="E89" s="15">
        <v>1.474405996077668E-4</v>
      </c>
      <c r="F89"/>
      <c r="G89" s="147">
        <v>4261</v>
      </c>
      <c r="H89" s="10"/>
      <c r="I89" s="15">
        <v>1.4716775628257866E-4</v>
      </c>
      <c r="J89"/>
      <c r="K89" s="147">
        <v>6084.7901851429233</v>
      </c>
      <c r="L89" s="10"/>
      <c r="M89" s="15">
        <v>1.3777043157227011E-4</v>
      </c>
      <c r="N89" s="15"/>
      <c r="O89" s="16">
        <v>4745.5800802598196</v>
      </c>
      <c r="P89" s="148"/>
    </row>
    <row r="90" spans="1:16" x14ac:dyDescent="0.25">
      <c r="A90" s="12">
        <v>201</v>
      </c>
      <c r="B90" s="13"/>
      <c r="C90" s="13" t="s">
        <v>108</v>
      </c>
      <c r="D90" s="10"/>
      <c r="E90" s="15">
        <v>3.1489199347173079E-3</v>
      </c>
      <c r="F90"/>
      <c r="G90" s="147">
        <v>91013</v>
      </c>
      <c r="H90" s="10"/>
      <c r="I90" s="15">
        <v>3.085611862865822E-3</v>
      </c>
      <c r="J90"/>
      <c r="K90" s="147">
        <v>127577.5431560962</v>
      </c>
      <c r="L90" s="10"/>
      <c r="M90" s="15">
        <v>2.9540092674243362E-3</v>
      </c>
      <c r="N90" s="15"/>
      <c r="O90" s="16">
        <v>101752.51232364881</v>
      </c>
      <c r="P90" s="148"/>
    </row>
    <row r="91" spans="1:16" x14ac:dyDescent="0.25">
      <c r="A91" s="12">
        <v>202</v>
      </c>
      <c r="B91" s="13"/>
      <c r="C91" s="13" t="s">
        <v>109</v>
      </c>
      <c r="D91" s="10"/>
      <c r="E91" s="15">
        <v>1.1058593300969472E-3</v>
      </c>
      <c r="F91"/>
      <c r="G91" s="147">
        <v>31963</v>
      </c>
      <c r="H91" s="10"/>
      <c r="I91" s="15">
        <v>1.1190840910857308E-3</v>
      </c>
      <c r="J91"/>
      <c r="K91" s="147">
        <v>46269.591014985956</v>
      </c>
      <c r="L91" s="10"/>
      <c r="M91" s="15">
        <v>1.1712419346577901E-3</v>
      </c>
      <c r="N91" s="15"/>
      <c r="O91" s="16">
        <v>40344.087848496791</v>
      </c>
      <c r="P91" s="148"/>
    </row>
    <row r="92" spans="1:16" x14ac:dyDescent="0.25">
      <c r="A92" s="12">
        <v>203</v>
      </c>
      <c r="B92" s="13"/>
      <c r="C92" s="13" t="s">
        <v>110</v>
      </c>
      <c r="D92" s="10"/>
      <c r="E92" s="15">
        <v>2.6987390127294138E-3</v>
      </c>
      <c r="F92"/>
      <c r="G92" s="147">
        <v>78002</v>
      </c>
      <c r="H92" s="10"/>
      <c r="I92" s="15">
        <v>2.9391652742482323E-3</v>
      </c>
      <c r="J92"/>
      <c r="K92" s="147">
        <v>121522.57033068349</v>
      </c>
      <c r="L92" s="10"/>
      <c r="M92" s="15">
        <v>2.9407081123922867E-3</v>
      </c>
      <c r="N92" s="15"/>
      <c r="O92" s="16">
        <v>101294.34655001959</v>
      </c>
      <c r="P92" s="148"/>
    </row>
    <row r="93" spans="1:16" x14ac:dyDescent="0.25">
      <c r="A93" s="12">
        <v>204</v>
      </c>
      <c r="B93" s="13"/>
      <c r="C93" s="13" t="s">
        <v>111</v>
      </c>
      <c r="D93" s="10"/>
      <c r="E93" s="15">
        <v>2.2790337076469838E-2</v>
      </c>
      <c r="F93"/>
      <c r="G93" s="147">
        <v>658709</v>
      </c>
      <c r="H93" s="10"/>
      <c r="I93" s="15">
        <v>2.2544900204101777E-2</v>
      </c>
      <c r="J93"/>
      <c r="K93" s="147">
        <v>932140.23881387606</v>
      </c>
      <c r="L93" s="10"/>
      <c r="M93" s="15">
        <v>2.2005933473778133E-2</v>
      </c>
      <c r="N93" s="15"/>
      <c r="O93" s="16">
        <v>758006.76784483355</v>
      </c>
      <c r="P93" s="148"/>
    </row>
    <row r="94" spans="1:16" x14ac:dyDescent="0.25">
      <c r="A94" s="12">
        <v>206</v>
      </c>
      <c r="B94" s="13"/>
      <c r="C94" s="13" t="s">
        <v>112</v>
      </c>
      <c r="D94" s="10"/>
      <c r="E94" s="15">
        <v>3.9108848633148882E-3</v>
      </c>
      <c r="F94"/>
      <c r="G94" s="147">
        <v>113036</v>
      </c>
      <c r="H94" s="10"/>
      <c r="I94" s="15">
        <v>4.3232355661048218E-3</v>
      </c>
      <c r="J94"/>
      <c r="K94" s="147">
        <v>178748.26663922894</v>
      </c>
      <c r="L94" s="10"/>
      <c r="M94" s="15">
        <v>4.7453101986761883E-3</v>
      </c>
      <c r="N94" s="15"/>
      <c r="O94" s="16">
        <v>163454.88140304317</v>
      </c>
      <c r="P94" s="148"/>
    </row>
    <row r="95" spans="1:16" x14ac:dyDescent="0.25">
      <c r="A95" s="12">
        <v>207</v>
      </c>
      <c r="B95" s="13"/>
      <c r="C95" s="13" t="s">
        <v>113</v>
      </c>
      <c r="D95" s="10"/>
      <c r="E95" s="15">
        <v>0</v>
      </c>
      <c r="F95"/>
      <c r="G95" s="147">
        <v>0</v>
      </c>
      <c r="H95" s="10"/>
      <c r="I95" s="15">
        <v>0</v>
      </c>
      <c r="J95"/>
      <c r="K95" s="147">
        <v>0</v>
      </c>
      <c r="L95" s="10"/>
      <c r="M95" s="15">
        <v>0</v>
      </c>
      <c r="N95" s="15"/>
      <c r="O95" s="16">
        <v>0</v>
      </c>
      <c r="P95" s="148"/>
    </row>
    <row r="96" spans="1:16" x14ac:dyDescent="0.25">
      <c r="A96" s="12">
        <v>208</v>
      </c>
      <c r="B96" s="13"/>
      <c r="C96" s="13" t="s">
        <v>114</v>
      </c>
      <c r="D96" s="10"/>
      <c r="E96" s="15">
        <v>7.7783340070988305E-2</v>
      </c>
      <c r="F96"/>
      <c r="G96" s="147">
        <v>2248173</v>
      </c>
      <c r="H96" s="10"/>
      <c r="I96" s="15">
        <v>7.5859414311795118E-2</v>
      </c>
      <c r="J96"/>
      <c r="K96" s="147">
        <v>3136479.2894497858</v>
      </c>
      <c r="L96" s="10"/>
      <c r="M96" s="15">
        <v>7.3547115915441483E-2</v>
      </c>
      <c r="N96" s="15"/>
      <c r="O96" s="16">
        <v>2533371.8147336422</v>
      </c>
      <c r="P96" s="148"/>
    </row>
    <row r="97" spans="1:16" x14ac:dyDescent="0.25">
      <c r="A97" s="12">
        <v>209</v>
      </c>
      <c r="B97" s="13"/>
      <c r="C97" s="13" t="s">
        <v>115</v>
      </c>
      <c r="D97" s="10"/>
      <c r="E97" s="15">
        <v>0</v>
      </c>
      <c r="F97"/>
      <c r="G97" s="147">
        <v>0</v>
      </c>
      <c r="H97" s="10"/>
      <c r="I97" s="15">
        <v>0</v>
      </c>
      <c r="J97"/>
      <c r="K97" s="147">
        <v>0</v>
      </c>
      <c r="L97" s="10"/>
      <c r="M97" s="15">
        <v>0</v>
      </c>
      <c r="N97" s="15"/>
      <c r="O97" s="16">
        <v>0</v>
      </c>
      <c r="P97" s="148"/>
    </row>
    <row r="98" spans="1:16" x14ac:dyDescent="0.25">
      <c r="A98" s="12">
        <v>211</v>
      </c>
      <c r="B98" s="13"/>
      <c r="C98" s="13" t="s">
        <v>116</v>
      </c>
      <c r="D98" s="10"/>
      <c r="E98" s="15">
        <v>6.5438836669483962E-3</v>
      </c>
      <c r="F98"/>
      <c r="G98" s="147">
        <v>189138</v>
      </c>
      <c r="H98" s="10"/>
      <c r="I98" s="15">
        <v>6.4562787395601095E-3</v>
      </c>
      <c r="J98"/>
      <c r="K98" s="147">
        <v>266940.95567775366</v>
      </c>
      <c r="L98" s="10"/>
      <c r="M98" s="15">
        <v>6.4018240359037222E-3</v>
      </c>
      <c r="N98" s="15"/>
      <c r="O98" s="16">
        <v>220514.43314363592</v>
      </c>
      <c r="P98" s="148"/>
    </row>
    <row r="99" spans="1:16" x14ac:dyDescent="0.25">
      <c r="A99" s="12">
        <v>212</v>
      </c>
      <c r="B99" s="13"/>
      <c r="C99" s="13" t="s">
        <v>117</v>
      </c>
      <c r="D99" s="10"/>
      <c r="E99" s="15">
        <v>6.7553416299476875E-3</v>
      </c>
      <c r="F99"/>
      <c r="G99" s="147">
        <v>195250</v>
      </c>
      <c r="H99" s="10"/>
      <c r="I99" s="15">
        <v>6.6713981872506588E-3</v>
      </c>
      <c r="J99"/>
      <c r="K99" s="147">
        <v>275835.27286383259</v>
      </c>
      <c r="L99" s="10"/>
      <c r="M99" s="15">
        <v>6.6732595566842143E-3</v>
      </c>
      <c r="N99" s="15"/>
      <c r="O99" s="16">
        <v>229864.18247511817</v>
      </c>
      <c r="P99" s="148"/>
    </row>
    <row r="100" spans="1:16" x14ac:dyDescent="0.25">
      <c r="A100" s="12">
        <v>213</v>
      </c>
      <c r="B100" s="13"/>
      <c r="C100" s="13" t="s">
        <v>118</v>
      </c>
      <c r="D100" s="10"/>
      <c r="E100" s="15">
        <v>8.5795639957039222E-3</v>
      </c>
      <c r="F100"/>
      <c r="G100" s="147">
        <v>247975</v>
      </c>
      <c r="H100" s="10"/>
      <c r="I100" s="15">
        <v>8.3217642849629948E-3</v>
      </c>
      <c r="J100"/>
      <c r="K100" s="147">
        <v>344071.22132777894</v>
      </c>
      <c r="L100" s="10"/>
      <c r="M100" s="15">
        <v>8.3952776544638143E-3</v>
      </c>
      <c r="N100" s="15"/>
      <c r="O100" s="16">
        <v>289180.06534932554</v>
      </c>
      <c r="P100" s="148"/>
    </row>
    <row r="101" spans="1:16" x14ac:dyDescent="0.25">
      <c r="A101" s="12">
        <v>214</v>
      </c>
      <c r="B101" s="13"/>
      <c r="C101" s="13" t="s">
        <v>119</v>
      </c>
      <c r="D101" s="10"/>
      <c r="E101" s="15">
        <v>8.8414499370999752E-3</v>
      </c>
      <c r="F101"/>
      <c r="G101" s="147">
        <v>255544</v>
      </c>
      <c r="H101" s="10"/>
      <c r="I101" s="15">
        <v>8.761383669198753E-3</v>
      </c>
      <c r="J101"/>
      <c r="K101" s="147">
        <v>362247.7008907345</v>
      </c>
      <c r="L101" s="10"/>
      <c r="M101" s="15">
        <v>8.5216901970772731E-3</v>
      </c>
      <c r="N101" s="15"/>
      <c r="O101" s="16">
        <v>293534.41654990765</v>
      </c>
      <c r="P101" s="148"/>
    </row>
    <row r="102" spans="1:16" x14ac:dyDescent="0.25">
      <c r="A102" s="12">
        <v>215</v>
      </c>
      <c r="B102" s="13"/>
      <c r="C102" s="13" t="s">
        <v>120</v>
      </c>
      <c r="D102" s="10"/>
      <c r="E102" s="15">
        <v>7.5429809778395718E-3</v>
      </c>
      <c r="F102"/>
      <c r="G102" s="147">
        <v>218015</v>
      </c>
      <c r="H102" s="10"/>
      <c r="I102" s="15">
        <v>7.6206875547391697E-3</v>
      </c>
      <c r="J102"/>
      <c r="K102" s="147">
        <v>315084.5403124959</v>
      </c>
      <c r="L102" s="10"/>
      <c r="M102" s="15">
        <v>7.4095829286203807E-3</v>
      </c>
      <c r="N102" s="15"/>
      <c r="O102" s="16">
        <v>255227.25557151783</v>
      </c>
      <c r="P102" s="148"/>
    </row>
    <row r="103" spans="1:16" x14ac:dyDescent="0.25">
      <c r="A103" s="12">
        <v>216</v>
      </c>
      <c r="B103" s="13"/>
      <c r="C103" s="13" t="s">
        <v>121</v>
      </c>
      <c r="D103" s="10"/>
      <c r="E103" s="15">
        <v>3.5735312480436432E-2</v>
      </c>
      <c r="F103"/>
      <c r="G103" s="147">
        <v>1032858</v>
      </c>
      <c r="H103" s="10"/>
      <c r="I103" s="15">
        <v>3.4629312980163716E-2</v>
      </c>
      <c r="J103"/>
      <c r="K103" s="147">
        <v>1431781.7235410702</v>
      </c>
      <c r="L103" s="10"/>
      <c r="M103" s="15">
        <v>3.4163168930716553E-2</v>
      </c>
      <c r="N103" s="15"/>
      <c r="O103" s="16">
        <v>1176769.5876826397</v>
      </c>
      <c r="P103" s="148"/>
    </row>
    <row r="104" spans="1:16" x14ac:dyDescent="0.25">
      <c r="A104" s="12">
        <v>217</v>
      </c>
      <c r="B104" s="13"/>
      <c r="C104" s="13" t="s">
        <v>122</v>
      </c>
      <c r="D104" s="10"/>
      <c r="E104" s="15">
        <v>1.4109691931798207E-2</v>
      </c>
      <c r="F104"/>
      <c r="G104" s="147">
        <v>407813</v>
      </c>
      <c r="H104" s="10"/>
      <c r="I104" s="15">
        <v>1.428686590388459E-2</v>
      </c>
      <c r="J104"/>
      <c r="K104" s="147">
        <v>590703.99402902962</v>
      </c>
      <c r="L104" s="10"/>
      <c r="M104" s="15">
        <v>1.4528735296163033E-2</v>
      </c>
      <c r="N104" s="15"/>
      <c r="O104" s="16">
        <v>500450.4669543074</v>
      </c>
      <c r="P104" s="148"/>
    </row>
    <row r="105" spans="1:16" x14ac:dyDescent="0.25">
      <c r="A105" s="12">
        <v>218</v>
      </c>
      <c r="B105" s="13"/>
      <c r="C105" s="13" t="s">
        <v>123</v>
      </c>
      <c r="D105" s="10"/>
      <c r="E105" s="15">
        <v>1.5456847606547153E-3</v>
      </c>
      <c r="F105"/>
      <c r="G105" s="147">
        <v>44675</v>
      </c>
      <c r="H105" s="10"/>
      <c r="I105" s="15">
        <v>1.5203311614659732E-3</v>
      </c>
      <c r="J105"/>
      <c r="K105" s="147">
        <v>62859.530940271543</v>
      </c>
      <c r="L105" s="10"/>
      <c r="M105" s="15">
        <v>1.5606431525161332E-3</v>
      </c>
      <c r="N105" s="15"/>
      <c r="O105" s="16">
        <v>53757.232030513078</v>
      </c>
      <c r="P105" s="148"/>
    </row>
    <row r="106" spans="1:16" x14ac:dyDescent="0.25">
      <c r="A106" s="12">
        <v>219</v>
      </c>
      <c r="B106" s="13"/>
      <c r="C106" s="13" t="s">
        <v>124</v>
      </c>
      <c r="D106" s="10"/>
      <c r="E106" s="15">
        <v>0</v>
      </c>
      <c r="F106"/>
      <c r="G106" s="147">
        <v>0</v>
      </c>
      <c r="H106" s="10"/>
      <c r="I106" s="15">
        <v>0</v>
      </c>
      <c r="J106"/>
      <c r="K106" s="147">
        <v>0</v>
      </c>
      <c r="L106" s="10"/>
      <c r="M106" s="15">
        <v>0</v>
      </c>
      <c r="N106" s="15"/>
      <c r="O106" s="16">
        <v>0</v>
      </c>
      <c r="P106" s="148"/>
    </row>
    <row r="107" spans="1:16" x14ac:dyDescent="0.25">
      <c r="A107" s="12">
        <v>220</v>
      </c>
      <c r="B107" s="13"/>
      <c r="C107" s="13" t="s">
        <v>125</v>
      </c>
      <c r="D107" s="10"/>
      <c r="E107" s="15">
        <v>0</v>
      </c>
      <c r="F107"/>
      <c r="G107" s="147">
        <v>0</v>
      </c>
      <c r="H107" s="10"/>
      <c r="I107" s="15">
        <v>0</v>
      </c>
      <c r="J107"/>
      <c r="K107" s="147">
        <v>0</v>
      </c>
      <c r="L107" s="10"/>
      <c r="M107" s="15">
        <v>0</v>
      </c>
      <c r="N107" s="15"/>
      <c r="O107" s="16">
        <v>0</v>
      </c>
      <c r="P107" s="148"/>
    </row>
    <row r="108" spans="1:16" x14ac:dyDescent="0.25">
      <c r="A108" s="12">
        <v>221</v>
      </c>
      <c r="B108" s="13"/>
      <c r="C108" s="13" t="s">
        <v>126</v>
      </c>
      <c r="D108" s="10"/>
      <c r="E108" s="15">
        <v>2.5221800604244012E-2</v>
      </c>
      <c r="F108"/>
      <c r="G108" s="147">
        <v>728986</v>
      </c>
      <c r="H108" s="10"/>
      <c r="I108" s="15">
        <v>2.5097169202068895E-2</v>
      </c>
      <c r="J108"/>
      <c r="K108" s="147">
        <v>1037666.2163850466</v>
      </c>
      <c r="L108" s="10"/>
      <c r="M108" s="15">
        <v>2.5047384894889866E-2</v>
      </c>
      <c r="N108" s="15"/>
      <c r="O108" s="16">
        <v>862771.27438217727</v>
      </c>
      <c r="P108" s="148"/>
    </row>
    <row r="109" spans="1:16" x14ac:dyDescent="0.25">
      <c r="A109" s="12">
        <v>222</v>
      </c>
      <c r="B109" s="13"/>
      <c r="C109" s="13" t="s">
        <v>127</v>
      </c>
      <c r="D109" s="10"/>
      <c r="E109" s="15">
        <v>1.9352144818250972E-3</v>
      </c>
      <c r="F109"/>
      <c r="G109" s="147">
        <v>55934</v>
      </c>
      <c r="H109" s="10"/>
      <c r="I109" s="15">
        <v>1.9184617256915028E-3</v>
      </c>
      <c r="J109"/>
      <c r="K109" s="147">
        <v>79320.61596866163</v>
      </c>
      <c r="L109" s="10"/>
      <c r="M109" s="15">
        <v>1.8295522346170831E-3</v>
      </c>
      <c r="N109" s="15"/>
      <c r="O109" s="16">
        <v>63019.956759293513</v>
      </c>
      <c r="P109" s="148"/>
    </row>
    <row r="110" spans="1:16" x14ac:dyDescent="0.25">
      <c r="A110" s="12">
        <v>223</v>
      </c>
      <c r="B110" s="13"/>
      <c r="C110" s="13" t="s">
        <v>128</v>
      </c>
      <c r="D110" s="10"/>
      <c r="E110" s="15">
        <v>2.2671427237042356E-3</v>
      </c>
      <c r="F110"/>
      <c r="G110" s="147">
        <v>65527</v>
      </c>
      <c r="H110" s="10"/>
      <c r="I110" s="15">
        <v>2.1532217101821686E-3</v>
      </c>
      <c r="J110"/>
      <c r="K110" s="147">
        <v>89026.989739491532</v>
      </c>
      <c r="L110" s="10"/>
      <c r="M110" s="15">
        <v>2.1661266896392463E-3</v>
      </c>
      <c r="N110" s="15"/>
      <c r="O110" s="16">
        <v>74613.453353950099</v>
      </c>
      <c r="P110" s="148"/>
    </row>
    <row r="111" spans="1:16" x14ac:dyDescent="0.25">
      <c r="A111" s="12">
        <v>226</v>
      </c>
      <c r="B111" s="13"/>
      <c r="C111" s="13" t="s">
        <v>129</v>
      </c>
      <c r="D111" s="10"/>
      <c r="E111" s="15">
        <v>1.259368398368981E-4</v>
      </c>
      <c r="F111"/>
      <c r="G111" s="147">
        <v>3640</v>
      </c>
      <c r="H111" s="10"/>
      <c r="I111" s="15">
        <v>1.2610612099169902E-4</v>
      </c>
      <c r="J111"/>
      <c r="K111" s="147">
        <v>5213.9769381506203</v>
      </c>
      <c r="L111" s="10"/>
      <c r="M111" s="15">
        <v>1.3501361561519626E-4</v>
      </c>
      <c r="N111" s="15"/>
      <c r="O111" s="16">
        <v>4650.6200025310263</v>
      </c>
      <c r="P111" s="148"/>
    </row>
    <row r="112" spans="1:16" x14ac:dyDescent="0.25">
      <c r="A112" s="12">
        <v>229</v>
      </c>
      <c r="B112" s="13"/>
      <c r="C112" s="13" t="s">
        <v>130</v>
      </c>
      <c r="D112" s="10"/>
      <c r="E112" s="15">
        <v>9.4391518246760148E-3</v>
      </c>
      <c r="F112"/>
      <c r="G112" s="147">
        <v>272820</v>
      </c>
      <c r="H112" s="10"/>
      <c r="I112" s="15">
        <v>9.4054828446786479E-3</v>
      </c>
      <c r="J112"/>
      <c r="K112" s="147">
        <v>388878.5909730253</v>
      </c>
      <c r="L112" s="10"/>
      <c r="M112" s="15">
        <v>9.8138291145910481E-3</v>
      </c>
      <c r="N112" s="15"/>
      <c r="O112" s="16">
        <v>338042.86903788015</v>
      </c>
      <c r="P112" s="148"/>
    </row>
    <row r="113" spans="1:16" x14ac:dyDescent="0.25">
      <c r="A113" s="12">
        <v>230</v>
      </c>
      <c r="B113" s="13"/>
      <c r="C113" s="13" t="s">
        <v>131</v>
      </c>
      <c r="D113" s="10"/>
      <c r="E113" s="15">
        <v>0</v>
      </c>
      <c r="F113"/>
      <c r="G113" s="147">
        <v>0</v>
      </c>
      <c r="H113" s="10"/>
      <c r="I113" s="15">
        <v>0</v>
      </c>
      <c r="J113"/>
      <c r="K113" s="147">
        <v>0</v>
      </c>
      <c r="L113" s="10"/>
      <c r="M113" s="15">
        <v>0</v>
      </c>
      <c r="N113" s="15"/>
      <c r="O113" s="16">
        <v>0</v>
      </c>
      <c r="P113" s="148"/>
    </row>
    <row r="114" spans="1:16" x14ac:dyDescent="0.25">
      <c r="A114" s="12">
        <v>231</v>
      </c>
      <c r="B114" s="13"/>
      <c r="C114" s="13" t="s">
        <v>132</v>
      </c>
      <c r="D114" s="10"/>
      <c r="E114" s="15">
        <v>0</v>
      </c>
      <c r="F114"/>
      <c r="G114" s="147">
        <v>0</v>
      </c>
      <c r="H114" s="10"/>
      <c r="I114" s="15">
        <v>0</v>
      </c>
      <c r="J114"/>
      <c r="K114" s="147">
        <v>0</v>
      </c>
      <c r="L114" s="10"/>
      <c r="M114" s="15">
        <v>0</v>
      </c>
      <c r="N114" s="15"/>
      <c r="O114" s="16">
        <v>0</v>
      </c>
      <c r="P114" s="148"/>
    </row>
    <row r="115" spans="1:16" x14ac:dyDescent="0.25">
      <c r="A115" s="12">
        <v>232</v>
      </c>
      <c r="B115" s="13"/>
      <c r="C115" s="13" t="s">
        <v>133</v>
      </c>
      <c r="D115" s="10"/>
      <c r="E115" s="15">
        <v>0</v>
      </c>
      <c r="F115"/>
      <c r="G115" s="147">
        <v>0</v>
      </c>
      <c r="H115" s="10"/>
      <c r="I115" s="15">
        <v>0</v>
      </c>
      <c r="J115"/>
      <c r="K115" s="147">
        <v>0</v>
      </c>
      <c r="L115" s="10"/>
      <c r="M115" s="15">
        <v>0</v>
      </c>
      <c r="N115" s="15"/>
      <c r="O115" s="16">
        <v>0</v>
      </c>
      <c r="P115" s="148"/>
    </row>
    <row r="116" spans="1:16" x14ac:dyDescent="0.25">
      <c r="A116" s="12">
        <v>233</v>
      </c>
      <c r="B116" s="13"/>
      <c r="C116" s="13" t="s">
        <v>134</v>
      </c>
      <c r="D116" s="10"/>
      <c r="E116" s="15">
        <v>8.9352738706103063E-5</v>
      </c>
      <c r="F116"/>
      <c r="G116" s="147">
        <v>2583</v>
      </c>
      <c r="H116" s="10"/>
      <c r="I116" s="15">
        <v>9.9300805561625206E-5</v>
      </c>
      <c r="J116"/>
      <c r="K116" s="147">
        <v>4105.6857991228981</v>
      </c>
      <c r="L116" s="10"/>
      <c r="M116" s="15">
        <v>9.3664268024078629E-5</v>
      </c>
      <c r="N116" s="15"/>
      <c r="O116" s="16">
        <v>3226.3184450722861</v>
      </c>
      <c r="P116" s="148"/>
    </row>
    <row r="117" spans="1:16" x14ac:dyDescent="0.25">
      <c r="A117" s="12">
        <v>234</v>
      </c>
      <c r="B117" s="13"/>
      <c r="C117" s="13" t="s">
        <v>135</v>
      </c>
      <c r="D117" s="10"/>
      <c r="E117" s="15">
        <v>8.1606797630543685E-4</v>
      </c>
      <c r="F117"/>
      <c r="G117" s="147">
        <v>23587</v>
      </c>
      <c r="H117" s="10"/>
      <c r="I117" s="15">
        <v>7.7034245105818649E-4</v>
      </c>
      <c r="J117"/>
      <c r="K117" s="147">
        <v>31850.537806647768</v>
      </c>
      <c r="L117" s="10"/>
      <c r="M117" s="15">
        <v>7.9435820351922361E-4</v>
      </c>
      <c r="N117" s="15"/>
      <c r="O117" s="16">
        <v>27362.115543888238</v>
      </c>
      <c r="P117" s="148"/>
    </row>
    <row r="118" spans="1:16" x14ac:dyDescent="0.25">
      <c r="A118" s="12">
        <v>236</v>
      </c>
      <c r="B118" s="13"/>
      <c r="C118" s="13" t="s">
        <v>136</v>
      </c>
      <c r="D118" s="10"/>
      <c r="E118" s="15">
        <v>6.8097911722313664E-2</v>
      </c>
      <c r="F118"/>
      <c r="G118" s="147">
        <v>1968234</v>
      </c>
      <c r="H118" s="10"/>
      <c r="I118" s="15">
        <v>6.6528652401024027E-2</v>
      </c>
      <c r="J118"/>
      <c r="K118" s="147">
        <v>2750690.1062162686</v>
      </c>
      <c r="L118" s="10"/>
      <c r="M118" s="15">
        <v>6.4785456456360899E-2</v>
      </c>
      <c r="N118" s="15"/>
      <c r="O118" s="16">
        <v>2231571.5218513361</v>
      </c>
      <c r="P118" s="148"/>
    </row>
    <row r="119" spans="1:16" x14ac:dyDescent="0.25">
      <c r="A119" s="12">
        <v>238</v>
      </c>
      <c r="B119" s="13"/>
      <c r="C119" s="13" t="s">
        <v>137</v>
      </c>
      <c r="D119" s="10"/>
      <c r="E119" s="15">
        <v>2.2315171543185897E-3</v>
      </c>
      <c r="F119"/>
      <c r="G119" s="147">
        <v>64498</v>
      </c>
      <c r="H119" s="10"/>
      <c r="I119" s="15">
        <v>2.107192630921561E-3</v>
      </c>
      <c r="J119"/>
      <c r="K119" s="147">
        <v>87123.873888636736</v>
      </c>
      <c r="L119" s="10"/>
      <c r="M119" s="15">
        <v>1.9537130562250434E-3</v>
      </c>
      <c r="N119" s="15"/>
      <c r="O119" s="16">
        <v>67296.746162122276</v>
      </c>
      <c r="P119" s="148"/>
    </row>
    <row r="120" spans="1:16" x14ac:dyDescent="0.25">
      <c r="A120" s="12">
        <v>239</v>
      </c>
      <c r="B120" s="13"/>
      <c r="C120" s="13" t="s">
        <v>138</v>
      </c>
      <c r="D120" s="10"/>
      <c r="E120" s="15">
        <v>3.5023661678430074E-4</v>
      </c>
      <c r="F120"/>
      <c r="G120" s="147">
        <v>10123</v>
      </c>
      <c r="H120" s="10"/>
      <c r="I120" s="15">
        <v>3.3631189500901699E-4</v>
      </c>
      <c r="J120"/>
      <c r="K120" s="147">
        <v>13905.133635172027</v>
      </c>
      <c r="L120" s="10"/>
      <c r="M120" s="15">
        <v>3.2087409897012855E-4</v>
      </c>
      <c r="N120" s="15"/>
      <c r="O120" s="16">
        <v>11052.688991143797</v>
      </c>
      <c r="P120" s="148"/>
    </row>
    <row r="121" spans="1:16" x14ac:dyDescent="0.25">
      <c r="A121" s="12">
        <v>241</v>
      </c>
      <c r="B121" s="13"/>
      <c r="C121" s="13" t="s">
        <v>139</v>
      </c>
      <c r="D121" s="10"/>
      <c r="E121" s="15">
        <v>1.209620182222929E-3</v>
      </c>
      <c r="F121"/>
      <c r="G121" s="147">
        <v>34962</v>
      </c>
      <c r="H121" s="10"/>
      <c r="I121" s="15">
        <v>1.3336956243717357E-3</v>
      </c>
      <c r="J121"/>
      <c r="K121" s="147">
        <v>55142.907999242656</v>
      </c>
      <c r="L121" s="10"/>
      <c r="M121" s="15">
        <v>1.3367260779719589E-3</v>
      </c>
      <c r="N121" s="15"/>
      <c r="O121" s="16">
        <v>46044.282332526018</v>
      </c>
      <c r="P121" s="148"/>
    </row>
    <row r="122" spans="1:16" x14ac:dyDescent="0.25">
      <c r="A122" s="12">
        <v>242</v>
      </c>
      <c r="B122" s="13"/>
      <c r="C122" s="13" t="s">
        <v>140</v>
      </c>
      <c r="D122" s="10"/>
      <c r="E122" s="15">
        <v>9.822176087163818E-3</v>
      </c>
      <c r="F122"/>
      <c r="G122" s="147">
        <v>283890</v>
      </c>
      <c r="H122" s="10"/>
      <c r="I122" s="15">
        <v>9.5294033409678656E-3</v>
      </c>
      <c r="J122"/>
      <c r="K122" s="147">
        <v>394002.20118904876</v>
      </c>
      <c r="L122" s="10"/>
      <c r="M122" s="15">
        <v>9.3058491454769878E-3</v>
      </c>
      <c r="N122" s="15"/>
      <c r="O122" s="16">
        <v>320545.21300902375</v>
      </c>
      <c r="P122" s="148"/>
    </row>
    <row r="123" spans="1:16" x14ac:dyDescent="0.25">
      <c r="A123" s="12">
        <v>245</v>
      </c>
      <c r="B123" s="13"/>
      <c r="C123" s="13" t="s">
        <v>141</v>
      </c>
      <c r="D123" s="10"/>
      <c r="E123" s="15">
        <v>5.3393901645571633E-4</v>
      </c>
      <c r="F123"/>
      <c r="G123" s="147">
        <v>15432</v>
      </c>
      <c r="H123" s="10"/>
      <c r="I123" s="15">
        <v>4.9248672572340237E-4</v>
      </c>
      <c r="J123"/>
      <c r="K123" s="147">
        <v>20362.329838344303</v>
      </c>
      <c r="L123" s="10"/>
      <c r="M123" s="15">
        <v>4.5391649478385067E-4</v>
      </c>
      <c r="N123" s="15"/>
      <c r="O123" s="16">
        <v>15635.409217816299</v>
      </c>
      <c r="P123" s="148"/>
    </row>
    <row r="124" spans="1:16" x14ac:dyDescent="0.25">
      <c r="A124" s="12">
        <v>246</v>
      </c>
      <c r="B124" s="13"/>
      <c r="C124" s="13" t="s">
        <v>142</v>
      </c>
      <c r="D124" s="10"/>
      <c r="E124" s="15">
        <v>0</v>
      </c>
      <c r="F124"/>
      <c r="G124" s="147">
        <v>0</v>
      </c>
      <c r="H124" s="10"/>
      <c r="I124" s="15">
        <v>0</v>
      </c>
      <c r="J124"/>
      <c r="K124" s="147">
        <v>0</v>
      </c>
      <c r="L124" s="10"/>
      <c r="M124" s="15">
        <v>0</v>
      </c>
      <c r="N124" s="15"/>
      <c r="O124" s="16">
        <v>0</v>
      </c>
      <c r="P124" s="148"/>
    </row>
    <row r="125" spans="1:16" x14ac:dyDescent="0.25">
      <c r="A125" s="12">
        <v>247</v>
      </c>
      <c r="B125" s="13"/>
      <c r="C125" s="13" t="s">
        <v>143</v>
      </c>
      <c r="D125" s="10"/>
      <c r="E125" s="15">
        <v>4.070899725127753E-2</v>
      </c>
      <c r="F125"/>
      <c r="G125" s="147">
        <v>1176612</v>
      </c>
      <c r="H125" s="10"/>
      <c r="I125" s="15">
        <v>3.9731953818461473E-2</v>
      </c>
      <c r="J125"/>
      <c r="K125" s="147">
        <v>1642755.2389051763</v>
      </c>
      <c r="L125" s="10"/>
      <c r="M125" s="15">
        <v>3.8888181830928369E-2</v>
      </c>
      <c r="N125" s="15"/>
      <c r="O125" s="16">
        <v>1339525.3172126985</v>
      </c>
      <c r="P125" s="148"/>
    </row>
    <row r="126" spans="1:16" x14ac:dyDescent="0.25">
      <c r="A126" s="12">
        <v>261</v>
      </c>
      <c r="B126" s="13"/>
      <c r="C126" s="13" t="s">
        <v>144</v>
      </c>
      <c r="D126" s="10"/>
      <c r="E126" s="15">
        <v>2.413597165761098E-3</v>
      </c>
      <c r="F126"/>
      <c r="G126" s="147">
        <v>69760</v>
      </c>
      <c r="H126" s="10"/>
      <c r="I126" s="15">
        <v>2.5394631839208374E-3</v>
      </c>
      <c r="J126"/>
      <c r="K126" s="147">
        <v>104996.50906808376</v>
      </c>
      <c r="L126" s="10"/>
      <c r="M126" s="15">
        <v>2.6108762894049946E-3</v>
      </c>
      <c r="N126" s="15"/>
      <c r="O126" s="16">
        <v>89933.103711905977</v>
      </c>
      <c r="P126" s="148"/>
    </row>
    <row r="127" spans="1:16" x14ac:dyDescent="0.25">
      <c r="A127" s="12">
        <v>262</v>
      </c>
      <c r="B127" s="13"/>
      <c r="C127" s="13" t="s">
        <v>145</v>
      </c>
      <c r="D127" s="10"/>
      <c r="E127" s="15">
        <v>8.7998044534965403E-3</v>
      </c>
      <c r="F127"/>
      <c r="G127" s="147">
        <v>254341</v>
      </c>
      <c r="H127" s="10"/>
      <c r="I127" s="15">
        <v>9.1553827833287822E-3</v>
      </c>
      <c r="J127"/>
      <c r="K127" s="147">
        <v>378537.96720430203</v>
      </c>
      <c r="L127" s="10"/>
      <c r="M127" s="15">
        <v>9.2099958113555265E-3</v>
      </c>
      <c r="N127" s="15"/>
      <c r="O127" s="16">
        <v>317243.49094978289</v>
      </c>
      <c r="P127" s="148"/>
    </row>
    <row r="128" spans="1:16" x14ac:dyDescent="0.25">
      <c r="A128" s="12">
        <v>263</v>
      </c>
      <c r="B128" s="13"/>
      <c r="C128" s="13" t="s">
        <v>146</v>
      </c>
      <c r="D128" s="10"/>
      <c r="E128" s="15">
        <v>2.0026700023147243E-4</v>
      </c>
      <c r="F128"/>
      <c r="G128" s="147">
        <v>5788</v>
      </c>
      <c r="H128" s="10"/>
      <c r="I128" s="15">
        <v>2.3970993776422156E-4</v>
      </c>
      <c r="J128"/>
      <c r="K128" s="147">
        <v>9911.0342743033307</v>
      </c>
      <c r="L128" s="10"/>
      <c r="M128" s="15">
        <v>2.4382687649989463E-4</v>
      </c>
      <c r="N128" s="15"/>
      <c r="O128" s="16">
        <v>8398.7540355703404</v>
      </c>
      <c r="P128" s="148"/>
    </row>
    <row r="129" spans="1:16" x14ac:dyDescent="0.25">
      <c r="A129" s="12">
        <v>268</v>
      </c>
      <c r="B129" s="13"/>
      <c r="C129" s="13" t="s">
        <v>147</v>
      </c>
      <c r="D129" s="10"/>
      <c r="E129" s="15">
        <v>3.2513681424970941E-3</v>
      </c>
      <c r="F129"/>
      <c r="G129" s="147">
        <v>93974</v>
      </c>
      <c r="H129" s="10"/>
      <c r="I129" s="15">
        <v>3.276800047366646E-3</v>
      </c>
      <c r="J129"/>
      <c r="K129" s="147">
        <v>135482.39961345881</v>
      </c>
      <c r="L129" s="10"/>
      <c r="M129" s="15">
        <v>3.3764026320528772E-3</v>
      </c>
      <c r="N129" s="15"/>
      <c r="O129" s="16">
        <v>116302.0895757432</v>
      </c>
      <c r="P129" s="148"/>
    </row>
    <row r="130" spans="1:16" x14ac:dyDescent="0.25">
      <c r="A130" s="12">
        <v>270</v>
      </c>
      <c r="C130" s="13" t="s">
        <v>148</v>
      </c>
      <c r="D130" s="10"/>
      <c r="E130" s="15">
        <v>9.7021160096421558E-4</v>
      </c>
      <c r="F130"/>
      <c r="G130" s="147">
        <v>28042</v>
      </c>
      <c r="H130" s="10"/>
      <c r="I130" s="15">
        <v>5.6353811078837471E-4</v>
      </c>
      <c r="J130"/>
      <c r="K130" s="147">
        <v>23300.016607544119</v>
      </c>
      <c r="L130" s="10"/>
      <c r="M130" s="15">
        <v>0</v>
      </c>
      <c r="N130" s="15"/>
      <c r="O130" s="16">
        <v>0</v>
      </c>
      <c r="P130" s="148"/>
    </row>
    <row r="131" spans="1:16" x14ac:dyDescent="0.25">
      <c r="A131" s="12">
        <v>275</v>
      </c>
      <c r="C131" s="13" t="s">
        <v>149</v>
      </c>
      <c r="D131" s="10"/>
      <c r="E131" s="15">
        <v>1.4011783564764223E-3</v>
      </c>
      <c r="F131"/>
      <c r="G131" s="147">
        <v>40498</v>
      </c>
      <c r="H131" s="10"/>
      <c r="I131" s="15">
        <v>1.4351484296404201E-3</v>
      </c>
      <c r="J131"/>
      <c r="K131" s="147">
        <v>59337.570263229238</v>
      </c>
      <c r="L131" s="10"/>
      <c r="M131" s="15">
        <v>1.4572346003976281E-3</v>
      </c>
      <c r="N131" s="15"/>
      <c r="O131" s="16">
        <v>50195.266233776325</v>
      </c>
      <c r="P131" s="148"/>
    </row>
    <row r="132" spans="1:16" x14ac:dyDescent="0.25">
      <c r="A132" s="12">
        <v>276</v>
      </c>
      <c r="C132" s="13" t="s">
        <v>150</v>
      </c>
      <c r="D132" s="10"/>
      <c r="E132" s="15">
        <v>1.9744715889491332E-3</v>
      </c>
      <c r="F132"/>
      <c r="G132" s="147">
        <v>57068</v>
      </c>
      <c r="H132" s="10"/>
      <c r="I132" s="15">
        <v>1.9559173159875974E-3</v>
      </c>
      <c r="J132"/>
      <c r="K132" s="147">
        <v>80869.252803042662</v>
      </c>
      <c r="L132" s="10"/>
      <c r="M132" s="15">
        <v>2.0714030717071869E-3</v>
      </c>
      <c r="N132" s="15"/>
      <c r="O132" s="16">
        <v>71350.645004883423</v>
      </c>
      <c r="P132" s="148"/>
    </row>
    <row r="133" spans="1:16" x14ac:dyDescent="0.25">
      <c r="A133" s="12">
        <v>277</v>
      </c>
      <c r="C133" s="13" t="s">
        <v>151</v>
      </c>
      <c r="D133" s="10"/>
      <c r="E133" s="15">
        <v>7.5420877434534807E-4</v>
      </c>
      <c r="F133"/>
      <c r="G133" s="147">
        <v>21799</v>
      </c>
      <c r="H133" s="10"/>
      <c r="I133" s="15">
        <v>7.473792337893176E-4</v>
      </c>
      <c r="J133"/>
      <c r="K133" s="147">
        <v>30901.101852833079</v>
      </c>
      <c r="L133" s="10"/>
      <c r="M133" s="15">
        <v>7.5659078882897536E-4</v>
      </c>
      <c r="N133" s="15"/>
      <c r="O133" s="16">
        <v>26061.195681828165</v>
      </c>
      <c r="P133" s="148"/>
    </row>
    <row r="134" spans="1:16" x14ac:dyDescent="0.25">
      <c r="A134" s="12">
        <v>278</v>
      </c>
      <c r="C134" s="13" t="s">
        <v>152</v>
      </c>
      <c r="D134" s="10"/>
      <c r="E134" s="15">
        <v>1.1739686613227854E-3</v>
      </c>
      <c r="F134"/>
      <c r="G134" s="147">
        <v>33931</v>
      </c>
      <c r="H134" s="10"/>
      <c r="I134" s="15">
        <v>1.0888127465222069E-3</v>
      </c>
      <c r="J134"/>
      <c r="K134" s="147">
        <v>45017.99362066586</v>
      </c>
      <c r="L134" s="10"/>
      <c r="M134" s="15">
        <v>1.0734376230897842E-3</v>
      </c>
      <c r="N134" s="15"/>
      <c r="O134" s="16">
        <v>36975.163272709418</v>
      </c>
      <c r="P134" s="148"/>
    </row>
    <row r="135" spans="1:16" x14ac:dyDescent="0.25">
      <c r="A135" s="12">
        <v>279</v>
      </c>
      <c r="C135" s="13" t="s">
        <v>153</v>
      </c>
      <c r="D135" s="10"/>
      <c r="E135" s="15">
        <v>1.3397820960491435E-3</v>
      </c>
      <c r="F135"/>
      <c r="G135" s="147">
        <v>38724</v>
      </c>
      <c r="H135" s="10"/>
      <c r="I135" s="15">
        <v>1.4782556737724464E-3</v>
      </c>
      <c r="J135"/>
      <c r="K135" s="147">
        <v>61119.880075029803</v>
      </c>
      <c r="L135" s="10"/>
      <c r="M135" s="15">
        <v>1.584468404268229E-3</v>
      </c>
      <c r="N135" s="15"/>
      <c r="O135" s="16">
        <v>54577.90624073075</v>
      </c>
      <c r="P135" s="148"/>
    </row>
    <row r="136" spans="1:16" x14ac:dyDescent="0.25">
      <c r="A136" s="12">
        <v>280</v>
      </c>
      <c r="C136" s="13" t="s">
        <v>154</v>
      </c>
      <c r="D136" s="10"/>
      <c r="E136" s="15">
        <v>1.5939754225462007E-2</v>
      </c>
      <c r="F136"/>
      <c r="G136" s="147">
        <v>460707</v>
      </c>
      <c r="H136" s="10"/>
      <c r="I136" s="15">
        <v>1.5941093566860742E-2</v>
      </c>
      <c r="J136"/>
      <c r="K136" s="147">
        <v>659099.60256397305</v>
      </c>
      <c r="L136" s="10"/>
      <c r="M136" s="15">
        <v>1.6708636426371014E-2</v>
      </c>
      <c r="N136" s="15"/>
      <c r="O136" s="16">
        <v>575538.38866865763</v>
      </c>
      <c r="P136" s="148"/>
    </row>
    <row r="137" spans="1:16" x14ac:dyDescent="0.25">
      <c r="A137" s="12">
        <v>282</v>
      </c>
      <c r="C137" s="13" t="s">
        <v>155</v>
      </c>
      <c r="D137" s="10"/>
      <c r="E137" s="15">
        <v>2.194365468451366E-3</v>
      </c>
      <c r="F137"/>
      <c r="G137" s="147">
        <v>63424</v>
      </c>
      <c r="H137" s="10"/>
      <c r="I137" s="15">
        <v>2.159225541601739E-3</v>
      </c>
      <c r="J137"/>
      <c r="K137" s="147">
        <v>89275.223832460295</v>
      </c>
      <c r="L137" s="10"/>
      <c r="M137" s="15">
        <v>2.0181223017675868E-3</v>
      </c>
      <c r="N137" s="15"/>
      <c r="O137" s="16">
        <v>69515.358887240422</v>
      </c>
      <c r="P137" s="148"/>
    </row>
    <row r="138" spans="1:16" x14ac:dyDescent="0.25">
      <c r="A138" s="12">
        <v>283</v>
      </c>
      <c r="C138" s="13" t="s">
        <v>156</v>
      </c>
      <c r="D138" s="10"/>
      <c r="E138" s="15">
        <v>4.2736192271938013E-3</v>
      </c>
      <c r="F138"/>
      <c r="G138" s="147">
        <v>123520</v>
      </c>
      <c r="H138" s="10"/>
      <c r="I138" s="15">
        <v>4.5139264546207088E-3</v>
      </c>
      <c r="J138"/>
      <c r="K138" s="147">
        <v>186632.56192337882</v>
      </c>
      <c r="L138" s="10"/>
      <c r="M138" s="15">
        <v>4.8396530675512391E-3</v>
      </c>
      <c r="N138" s="15"/>
      <c r="O138" s="16">
        <v>166704.57463647946</v>
      </c>
      <c r="P138" s="148"/>
    </row>
    <row r="139" spans="1:16" x14ac:dyDescent="0.25">
      <c r="A139" s="12">
        <v>284</v>
      </c>
      <c r="C139" s="13" t="s">
        <v>157</v>
      </c>
      <c r="D139" s="10"/>
      <c r="E139" s="15">
        <v>5.4837140709883454E-4</v>
      </c>
      <c r="F139"/>
      <c r="G139" s="147">
        <v>15850</v>
      </c>
      <c r="H139" s="10"/>
      <c r="I139" s="15">
        <v>5.8150093729055332E-4</v>
      </c>
      <c r="J139"/>
      <c r="K139" s="147">
        <v>24042.706671990116</v>
      </c>
      <c r="L139" s="10"/>
      <c r="M139" s="15">
        <v>6.3232104407306056E-4</v>
      </c>
      <c r="N139" s="15"/>
      <c r="O139" s="16">
        <v>21780.654359844382</v>
      </c>
      <c r="P139" s="148"/>
    </row>
    <row r="140" spans="1:16" x14ac:dyDescent="0.25">
      <c r="A140" s="12">
        <v>285</v>
      </c>
      <c r="C140" s="13" t="s">
        <v>158</v>
      </c>
      <c r="D140" s="10"/>
      <c r="E140" s="15">
        <v>1.9934639118331485E-3</v>
      </c>
      <c r="F140"/>
      <c r="G140" s="147">
        <v>57617</v>
      </c>
      <c r="H140" s="10"/>
      <c r="I140" s="15">
        <v>1.992871185957252E-3</v>
      </c>
      <c r="J140"/>
      <c r="K140" s="147">
        <v>82397.14553562364</v>
      </c>
      <c r="L140" s="10"/>
      <c r="M140" s="15">
        <v>2.0324047290528886E-3</v>
      </c>
      <c r="N140" s="15"/>
      <c r="O140" s="16">
        <v>70007.325136089203</v>
      </c>
      <c r="P140" s="148"/>
    </row>
    <row r="141" spans="1:16" x14ac:dyDescent="0.25">
      <c r="A141" s="12">
        <v>286</v>
      </c>
      <c r="C141" s="13" t="s">
        <v>159</v>
      </c>
      <c r="D141" s="10"/>
      <c r="E141" s="15">
        <v>2.682844965818147E-3</v>
      </c>
      <c r="F141"/>
      <c r="G141" s="147">
        <v>77542</v>
      </c>
      <c r="H141" s="10"/>
      <c r="I141" s="15">
        <v>2.7772069443211256E-3</v>
      </c>
      <c r="J141"/>
      <c r="K141" s="147">
        <v>114826.24987819008</v>
      </c>
      <c r="L141" s="10"/>
      <c r="M141" s="15">
        <v>2.8283206299800252E-3</v>
      </c>
      <c r="N141" s="15"/>
      <c r="O141" s="16">
        <v>97423.096444176641</v>
      </c>
      <c r="P141" s="148"/>
    </row>
    <row r="142" spans="1:16" x14ac:dyDescent="0.25">
      <c r="A142" s="12">
        <v>287</v>
      </c>
      <c r="C142" s="13" t="s">
        <v>160</v>
      </c>
      <c r="D142" s="10"/>
      <c r="E142" s="15">
        <v>7.8642381243864692E-4</v>
      </c>
      <c r="F142"/>
      <c r="G142" s="147">
        <v>22730</v>
      </c>
      <c r="H142" s="10"/>
      <c r="I142" s="15">
        <v>8.067008046615372E-4</v>
      </c>
      <c r="J142"/>
      <c r="K142" s="147">
        <v>33353.808351377906</v>
      </c>
      <c r="L142" s="10"/>
      <c r="M142" s="15">
        <v>8.312831506757368E-4</v>
      </c>
      <c r="N142" s="15"/>
      <c r="O142" s="16">
        <v>28634.016137439583</v>
      </c>
      <c r="P142" s="148"/>
    </row>
    <row r="143" spans="1:16" x14ac:dyDescent="0.25">
      <c r="A143" s="12">
        <v>288</v>
      </c>
      <c r="C143" s="13" t="s">
        <v>161</v>
      </c>
      <c r="D143" s="10"/>
      <c r="E143" s="15">
        <v>1.2819704932050338E-3</v>
      </c>
      <c r="F143"/>
      <c r="G143" s="147">
        <v>37053</v>
      </c>
      <c r="H143" s="10"/>
      <c r="I143" s="15">
        <v>1.3409957878516851E-3</v>
      </c>
      <c r="J143"/>
      <c r="K143" s="147">
        <v>55444.740168290911</v>
      </c>
      <c r="L143" s="10"/>
      <c r="M143" s="15">
        <v>1.3702541651869585E-3</v>
      </c>
      <c r="N143" s="15"/>
      <c r="O143" s="16">
        <v>47199.176172959786</v>
      </c>
      <c r="P143" s="148"/>
    </row>
    <row r="144" spans="1:16" x14ac:dyDescent="0.25">
      <c r="A144" s="12">
        <v>290</v>
      </c>
      <c r="C144" s="13" t="s">
        <v>162</v>
      </c>
      <c r="D144" s="10"/>
      <c r="E144" s="15">
        <v>3.0073502374053755E-3</v>
      </c>
      <c r="F144"/>
      <c r="G144" s="147">
        <v>86921</v>
      </c>
      <c r="H144" s="10"/>
      <c r="I144" s="15">
        <v>2.9463256285366872E-3</v>
      </c>
      <c r="J144"/>
      <c r="K144" s="147">
        <v>121818.62195637301</v>
      </c>
      <c r="L144" s="10"/>
      <c r="M144" s="15">
        <v>3.1522734947427742E-3</v>
      </c>
      <c r="N144" s="15"/>
      <c r="O144" s="16">
        <v>108581.8352563924</v>
      </c>
      <c r="P144" s="148"/>
    </row>
    <row r="145" spans="1:16" x14ac:dyDescent="0.25">
      <c r="A145" s="12">
        <v>291</v>
      </c>
      <c r="C145" s="13" t="s">
        <v>163</v>
      </c>
      <c r="D145" s="10"/>
      <c r="E145" s="15">
        <v>2.0733418363107822E-3</v>
      </c>
      <c r="F145"/>
      <c r="G145" s="147">
        <v>59926</v>
      </c>
      <c r="H145" s="10"/>
      <c r="I145" s="15">
        <v>1.9640501405384114E-3</v>
      </c>
      <c r="J145"/>
      <c r="K145" s="147">
        <v>81205.512132221134</v>
      </c>
      <c r="L145" s="10"/>
      <c r="M145" s="15">
        <v>2.0272757018824027E-3</v>
      </c>
      <c r="N145" s="15"/>
      <c r="O145" s="16">
        <v>69830.652907559517</v>
      </c>
      <c r="P145" s="148"/>
    </row>
    <row r="146" spans="1:16" x14ac:dyDescent="0.25">
      <c r="A146" s="12">
        <v>292</v>
      </c>
      <c r="C146" s="13" t="s">
        <v>164</v>
      </c>
      <c r="D146" s="10"/>
      <c r="E146" s="15">
        <v>1.5811537838077475E-3</v>
      </c>
      <c r="F146"/>
      <c r="G146" s="147">
        <v>45700</v>
      </c>
      <c r="H146" s="10"/>
      <c r="I146" s="15">
        <v>1.559438800879288E-3</v>
      </c>
      <c r="J146"/>
      <c r="K146" s="147">
        <v>64476.47330915113</v>
      </c>
      <c r="L146" s="10"/>
      <c r="M146" s="15">
        <v>1.5739558746081426E-3</v>
      </c>
      <c r="N146" s="15"/>
      <c r="O146" s="16">
        <v>54215.796238034876</v>
      </c>
      <c r="P146" s="148"/>
    </row>
    <row r="147" spans="1:16" x14ac:dyDescent="0.25">
      <c r="A147" s="12">
        <v>293</v>
      </c>
      <c r="C147" s="13" t="s">
        <v>165</v>
      </c>
      <c r="D147" s="10"/>
      <c r="E147" s="15">
        <v>3.6336423225013558E-3</v>
      </c>
      <c r="F147"/>
      <c r="G147" s="147">
        <v>105023</v>
      </c>
      <c r="H147" s="10"/>
      <c r="I147" s="15">
        <v>3.9328077804360144E-3</v>
      </c>
      <c r="J147"/>
      <c r="K147" s="147">
        <v>162605.66028133157</v>
      </c>
      <c r="L147" s="10"/>
      <c r="M147" s="15">
        <v>4.1088577863541698E-3</v>
      </c>
      <c r="N147" s="15"/>
      <c r="O147" s="16">
        <v>141531.91973790308</v>
      </c>
      <c r="P147" s="148"/>
    </row>
    <row r="148" spans="1:16" x14ac:dyDescent="0.25">
      <c r="A148" s="12">
        <v>294</v>
      </c>
      <c r="C148" s="13" t="s">
        <v>166</v>
      </c>
      <c r="D148" s="10"/>
      <c r="E148" s="15">
        <v>1.4597509246972488E-3</v>
      </c>
      <c r="F148"/>
      <c r="G148" s="147">
        <v>42191</v>
      </c>
      <c r="H148" s="10"/>
      <c r="I148" s="15">
        <v>1.466967408861693E-3</v>
      </c>
      <c r="J148"/>
      <c r="K148" s="147">
        <v>60653.156077387554</v>
      </c>
      <c r="L148" s="10"/>
      <c r="M148" s="15">
        <v>1.5698553518524109E-3</v>
      </c>
      <c r="N148" s="15"/>
      <c r="O148" s="16">
        <v>54074.551423119388</v>
      </c>
      <c r="P148" s="148"/>
    </row>
    <row r="149" spans="1:16" x14ac:dyDescent="0.25">
      <c r="A149" s="12">
        <v>295</v>
      </c>
      <c r="C149" s="13" t="s">
        <v>167</v>
      </c>
      <c r="D149" s="10"/>
      <c r="E149" s="15">
        <v>8.5349148335838124E-3</v>
      </c>
      <c r="F149"/>
      <c r="G149" s="147">
        <v>246685</v>
      </c>
      <c r="H149" s="10"/>
      <c r="I149" s="15">
        <v>9.6228383545648132E-3</v>
      </c>
      <c r="J149"/>
      <c r="K149" s="147">
        <v>397865.3602671267</v>
      </c>
      <c r="L149" s="10"/>
      <c r="M149" s="15">
        <v>1.0247874364285712E-2</v>
      </c>
      <c r="N149" s="15"/>
      <c r="O149" s="16">
        <v>352993.80203108845</v>
      </c>
      <c r="P149" s="148"/>
    </row>
    <row r="150" spans="1:16" x14ac:dyDescent="0.25">
      <c r="A150" s="12">
        <v>296</v>
      </c>
      <c r="C150" s="13" t="s">
        <v>168</v>
      </c>
      <c r="D150" s="10"/>
      <c r="E150" s="15">
        <v>1.3688243522087175E-3</v>
      </c>
      <c r="F150"/>
      <c r="G150" s="147">
        <v>39563</v>
      </c>
      <c r="H150" s="10"/>
      <c r="I150" s="15">
        <v>1.3810183810878203E-3</v>
      </c>
      <c r="J150"/>
      <c r="K150" s="147">
        <v>57099.512169024543</v>
      </c>
      <c r="L150" s="10"/>
      <c r="M150" s="15">
        <v>1.4017021094525298E-3</v>
      </c>
      <c r="N150" s="15"/>
      <c r="O150" s="16">
        <v>48282.418318380012</v>
      </c>
      <c r="P150" s="148"/>
    </row>
    <row r="151" spans="1:16" x14ac:dyDescent="0.25">
      <c r="A151" s="12">
        <v>297</v>
      </c>
      <c r="C151" s="13" t="s">
        <v>169</v>
      </c>
      <c r="D151" s="10"/>
      <c r="E151" s="15">
        <v>2.3615091275821275E-3</v>
      </c>
      <c r="F151"/>
      <c r="G151" s="147">
        <v>68255</v>
      </c>
      <c r="H151" s="10"/>
      <c r="I151" s="15">
        <v>2.331224472135753E-3</v>
      </c>
      <c r="J151"/>
      <c r="K151" s="147">
        <v>96386.682420976809</v>
      </c>
      <c r="L151" s="10"/>
      <c r="M151" s="15">
        <v>2.4163038820570436E-3</v>
      </c>
      <c r="N151" s="15"/>
      <c r="O151" s="16">
        <v>83230.947596540471</v>
      </c>
      <c r="P151" s="148"/>
    </row>
    <row r="152" spans="1:16" x14ac:dyDescent="0.25">
      <c r="A152" s="12">
        <v>298</v>
      </c>
      <c r="C152" s="13" t="s">
        <v>170</v>
      </c>
      <c r="D152" s="10"/>
      <c r="E152" s="15">
        <v>2.5023772968569987E-3</v>
      </c>
      <c r="F152"/>
      <c r="G152" s="147">
        <v>72326</v>
      </c>
      <c r="H152" s="10"/>
      <c r="I152" s="15">
        <v>2.4659739866877122E-3</v>
      </c>
      <c r="J152"/>
      <c r="K152" s="147">
        <v>101958.02864728056</v>
      </c>
      <c r="L152" s="10"/>
      <c r="M152" s="15">
        <v>2.6695424896775221E-3</v>
      </c>
      <c r="N152" s="15"/>
      <c r="O152" s="16">
        <v>91953.894009363939</v>
      </c>
      <c r="P152" s="148"/>
    </row>
    <row r="153" spans="1:16" x14ac:dyDescent="0.25">
      <c r="A153" s="12">
        <v>299</v>
      </c>
      <c r="C153" s="13" t="s">
        <v>171</v>
      </c>
      <c r="D153" s="10"/>
      <c r="E153" s="15">
        <v>1.4971278027386607E-3</v>
      </c>
      <c r="F153"/>
      <c r="G153" s="147">
        <v>43271</v>
      </c>
      <c r="H153" s="10"/>
      <c r="I153" s="15">
        <v>1.4690848987050286E-3</v>
      </c>
      <c r="J153"/>
      <c r="K153" s="147">
        <v>60740.705699270271</v>
      </c>
      <c r="L153" s="10"/>
      <c r="M153" s="15">
        <v>1.4266117730758524E-3</v>
      </c>
      <c r="N153" s="15"/>
      <c r="O153" s="16">
        <v>49140.445706025981</v>
      </c>
      <c r="P153" s="148"/>
    </row>
    <row r="154" spans="1:16" x14ac:dyDescent="0.25">
      <c r="A154" s="12">
        <v>301</v>
      </c>
      <c r="C154" s="13" t="s">
        <v>172</v>
      </c>
      <c r="D154" s="10"/>
      <c r="E154" s="15">
        <v>4.9497583116200504E-3</v>
      </c>
      <c r="F154"/>
      <c r="G154" s="147">
        <v>143063</v>
      </c>
      <c r="H154" s="10"/>
      <c r="I154" s="15">
        <v>4.9425088765430846E-3</v>
      </c>
      <c r="J154"/>
      <c r="K154" s="147">
        <v>204352.70783245092</v>
      </c>
      <c r="L154" s="10"/>
      <c r="M154" s="15">
        <v>4.9934554442277231E-3</v>
      </c>
      <c r="N154" s="15"/>
      <c r="O154" s="16">
        <v>172002.38409183902</v>
      </c>
      <c r="P154" s="148"/>
    </row>
    <row r="155" spans="1:16" x14ac:dyDescent="0.25">
      <c r="A155" s="12">
        <v>305</v>
      </c>
      <c r="C155" s="13" t="s">
        <v>173</v>
      </c>
      <c r="D155" s="10"/>
      <c r="E155" s="15">
        <v>0</v>
      </c>
      <c r="F155"/>
      <c r="G155" s="147">
        <v>0</v>
      </c>
      <c r="H155" s="10"/>
      <c r="I155" s="15">
        <v>0</v>
      </c>
      <c r="J155"/>
      <c r="K155" s="147">
        <v>0</v>
      </c>
      <c r="L155" s="10"/>
      <c r="M155" s="15">
        <v>0</v>
      </c>
      <c r="N155" s="15"/>
      <c r="O155" s="16">
        <v>0</v>
      </c>
      <c r="P155" s="148"/>
    </row>
    <row r="156" spans="1:16" x14ac:dyDescent="0.25">
      <c r="A156" s="12">
        <v>310</v>
      </c>
      <c r="C156" s="13" t="s">
        <v>174</v>
      </c>
      <c r="D156" s="10"/>
      <c r="E156" s="15">
        <v>1.2268988680044811E-3</v>
      </c>
      <c r="F156"/>
      <c r="G156" s="147">
        <v>35461</v>
      </c>
      <c r="H156" s="10"/>
      <c r="I156" s="15">
        <v>1.2969178431939006E-3</v>
      </c>
      <c r="J156"/>
      <c r="K156" s="147">
        <v>53622.295824436296</v>
      </c>
      <c r="L156" s="10"/>
      <c r="M156" s="15">
        <v>1.187523535472802E-3</v>
      </c>
      <c r="N156" s="15"/>
      <c r="O156" s="16">
        <v>40904.916755111131</v>
      </c>
      <c r="P156" s="148"/>
    </row>
    <row r="157" spans="1:16" x14ac:dyDescent="0.25">
      <c r="A157" s="12">
        <v>311</v>
      </c>
      <c r="C157" s="13" t="s">
        <v>175</v>
      </c>
      <c r="D157" s="10"/>
      <c r="E157" s="15">
        <v>0</v>
      </c>
      <c r="F157"/>
      <c r="G157" s="147">
        <v>0</v>
      </c>
      <c r="H157" s="10"/>
      <c r="I157" s="15">
        <v>0</v>
      </c>
      <c r="J157"/>
      <c r="K157" s="147">
        <v>0</v>
      </c>
      <c r="L157" s="10"/>
      <c r="M157" s="15">
        <v>0</v>
      </c>
      <c r="N157" s="15"/>
      <c r="O157" s="16">
        <v>0</v>
      </c>
      <c r="P157" s="148"/>
    </row>
    <row r="158" spans="1:16" x14ac:dyDescent="0.25">
      <c r="A158" s="12">
        <v>319</v>
      </c>
      <c r="C158" s="13" t="s">
        <v>176</v>
      </c>
      <c r="D158" s="10"/>
      <c r="E158" s="15">
        <v>0</v>
      </c>
      <c r="F158"/>
      <c r="G158" s="147">
        <v>0</v>
      </c>
      <c r="H158" s="10"/>
      <c r="I158" s="15">
        <v>0</v>
      </c>
      <c r="J158"/>
      <c r="K158" s="147">
        <v>0</v>
      </c>
      <c r="L158" s="10"/>
      <c r="M158" s="15">
        <v>0</v>
      </c>
      <c r="N158" s="15"/>
      <c r="O158" s="16">
        <v>0</v>
      </c>
      <c r="P158" s="148"/>
    </row>
    <row r="159" spans="1:16" x14ac:dyDescent="0.25">
      <c r="A159" s="12">
        <v>320</v>
      </c>
      <c r="C159" s="13" t="s">
        <v>177</v>
      </c>
      <c r="D159" s="10"/>
      <c r="E159" s="15">
        <v>8.3950219389666695E-4</v>
      </c>
      <c r="F159"/>
      <c r="G159" s="147">
        <v>24264</v>
      </c>
      <c r="H159" s="10"/>
      <c r="I159" s="15">
        <v>7.848843767102458E-4</v>
      </c>
      <c r="J159"/>
      <c r="K159" s="147">
        <v>32451.787487391884</v>
      </c>
      <c r="L159" s="10"/>
      <c r="M159" s="15">
        <v>7.3282530022000488E-4</v>
      </c>
      <c r="N159" s="15"/>
      <c r="O159" s="16">
        <v>25242.580046722091</v>
      </c>
      <c r="P159" s="148"/>
    </row>
    <row r="160" spans="1:16" x14ac:dyDescent="0.25">
      <c r="A160" s="12">
        <v>325</v>
      </c>
      <c r="C160" s="13" t="s">
        <v>178</v>
      </c>
      <c r="D160" s="10"/>
      <c r="E160" s="15">
        <v>0</v>
      </c>
      <c r="F160"/>
      <c r="G160" s="147">
        <v>0</v>
      </c>
      <c r="H160" s="10"/>
      <c r="I160" s="15">
        <v>0</v>
      </c>
      <c r="J160"/>
      <c r="K160" s="147">
        <v>0</v>
      </c>
      <c r="L160" s="10"/>
      <c r="M160" s="15">
        <v>0</v>
      </c>
      <c r="N160" s="15"/>
      <c r="O160" s="16">
        <v>0</v>
      </c>
      <c r="P160" s="148"/>
    </row>
    <row r="161" spans="1:16" x14ac:dyDescent="0.25">
      <c r="A161" s="12">
        <v>326</v>
      </c>
      <c r="C161" s="13" t="s">
        <v>179</v>
      </c>
      <c r="D161" s="10"/>
      <c r="E161" s="15">
        <v>0</v>
      </c>
      <c r="F161"/>
      <c r="G161" s="147">
        <v>0</v>
      </c>
      <c r="H161" s="10"/>
      <c r="I161" s="15">
        <v>0</v>
      </c>
      <c r="J161"/>
      <c r="K161" s="147">
        <v>0</v>
      </c>
      <c r="L161" s="10"/>
      <c r="M161" s="15">
        <v>0</v>
      </c>
      <c r="N161" s="15"/>
      <c r="O161" s="16">
        <v>0</v>
      </c>
      <c r="P161" s="148"/>
    </row>
    <row r="162" spans="1:16" x14ac:dyDescent="0.25">
      <c r="A162" s="12">
        <v>330</v>
      </c>
      <c r="C162" s="13" t="s">
        <v>180</v>
      </c>
      <c r="D162" s="10"/>
      <c r="E162" s="15">
        <v>6.9298915164577803E-6</v>
      </c>
      <c r="F162"/>
      <c r="G162" s="147">
        <v>200</v>
      </c>
      <c r="H162" s="10"/>
      <c r="I162" s="15">
        <v>3.0890752373943701E-6</v>
      </c>
      <c r="J162"/>
      <c r="K162" s="147">
        <v>127.72073965423618</v>
      </c>
      <c r="L162" s="10"/>
      <c r="M162" s="15">
        <v>1.2330485917093896E-5</v>
      </c>
      <c r="N162" s="15"/>
      <c r="O162" s="16">
        <v>424.73052947787056</v>
      </c>
      <c r="P162" s="148"/>
    </row>
    <row r="163" spans="1:16" x14ac:dyDescent="0.25">
      <c r="A163" s="12">
        <v>350</v>
      </c>
      <c r="C163" s="13" t="s">
        <v>181</v>
      </c>
      <c r="D163" s="10"/>
      <c r="E163" s="15">
        <v>3.523813838856736E-4</v>
      </c>
      <c r="F163"/>
      <c r="G163" s="147">
        <v>10185</v>
      </c>
      <c r="H163" s="10"/>
      <c r="I163" s="15">
        <v>3.1810749946077453E-4</v>
      </c>
      <c r="J163"/>
      <c r="K163" s="147">
        <v>13152.455669859337</v>
      </c>
      <c r="L163" s="10"/>
      <c r="M163" s="15">
        <v>3.1394446613257479E-4</v>
      </c>
      <c r="N163" s="15"/>
      <c r="O163" s="16">
        <v>10813.993886670971</v>
      </c>
      <c r="P163" s="148"/>
    </row>
    <row r="164" spans="1:16" x14ac:dyDescent="0.25">
      <c r="A164" s="12">
        <v>360</v>
      </c>
      <c r="C164" s="13" t="s">
        <v>182</v>
      </c>
      <c r="D164" s="10"/>
      <c r="E164" s="15">
        <v>2.6411023733217547E-4</v>
      </c>
      <c r="F164"/>
      <c r="G164" s="147">
        <v>7634</v>
      </c>
      <c r="H164" s="10"/>
      <c r="I164" s="15">
        <v>3.0135517279381659E-4</v>
      </c>
      <c r="J164"/>
      <c r="K164" s="147">
        <v>12459.814866899154</v>
      </c>
      <c r="L164" s="10"/>
      <c r="M164" s="15">
        <v>2.2229865007147257E-4</v>
      </c>
      <c r="N164" s="15"/>
      <c r="O164" s="16">
        <v>7657.2021558518627</v>
      </c>
      <c r="P164" s="148"/>
    </row>
    <row r="165" spans="1:16" x14ac:dyDescent="0.25">
      <c r="A165" s="12">
        <v>400</v>
      </c>
      <c r="C165" s="13" t="s">
        <v>183</v>
      </c>
      <c r="D165" s="10"/>
      <c r="E165" s="15">
        <v>8.6318922946784017E-5</v>
      </c>
      <c r="F165"/>
      <c r="G165" s="147">
        <v>2495</v>
      </c>
      <c r="H165" s="10"/>
      <c r="I165" s="15">
        <v>5.9295909691502188E-5</v>
      </c>
      <c r="J165"/>
      <c r="K165" s="147">
        <v>2451.6455127384761</v>
      </c>
      <c r="L165" s="10"/>
      <c r="M165" s="15">
        <v>3.1417098772345318E-5</v>
      </c>
      <c r="N165" s="15"/>
      <c r="O165" s="16">
        <v>1082.1796550400434</v>
      </c>
      <c r="P165" s="148"/>
    </row>
    <row r="166" spans="1:16" x14ac:dyDescent="0.25">
      <c r="A166" s="12">
        <v>402</v>
      </c>
      <c r="C166" s="13" t="s">
        <v>184</v>
      </c>
      <c r="D166" s="10"/>
      <c r="E166" s="15">
        <v>1.7280192643684248E-3</v>
      </c>
      <c r="F166"/>
      <c r="G166" s="147">
        <v>49945</v>
      </c>
      <c r="H166" s="10"/>
      <c r="I166" s="15">
        <v>1.6989834167521981E-3</v>
      </c>
      <c r="J166"/>
      <c r="K166" s="147">
        <v>70246.07753837276</v>
      </c>
      <c r="L166" s="10"/>
      <c r="M166" s="15">
        <v>1.7410266329801235E-3</v>
      </c>
      <c r="N166" s="15"/>
      <c r="O166" s="16">
        <v>59970.642570994722</v>
      </c>
      <c r="P166" s="148"/>
    </row>
    <row r="167" spans="1:16" x14ac:dyDescent="0.25">
      <c r="A167" s="12">
        <v>403</v>
      </c>
      <c r="C167" s="13" t="s">
        <v>185</v>
      </c>
      <c r="D167" s="10"/>
      <c r="E167" s="15">
        <v>5.325135248787383E-3</v>
      </c>
      <c r="F167"/>
      <c r="G167" s="147">
        <v>153912</v>
      </c>
      <c r="H167" s="10"/>
      <c r="I167" s="15">
        <v>5.3614046451787925E-3</v>
      </c>
      <c r="J167"/>
      <c r="K167" s="147">
        <v>221672.34989248405</v>
      </c>
      <c r="L167" s="10"/>
      <c r="M167" s="15">
        <v>5.3011845434752583E-3</v>
      </c>
      <c r="N167" s="15"/>
      <c r="O167" s="16">
        <v>182602.28616690324</v>
      </c>
      <c r="P167" s="148"/>
    </row>
    <row r="168" spans="1:16" x14ac:dyDescent="0.25">
      <c r="A168" s="12">
        <v>405</v>
      </c>
      <c r="C168" s="13" t="s">
        <v>186</v>
      </c>
      <c r="D168" s="10"/>
      <c r="E168" s="15">
        <v>3.0575069806183557E-5</v>
      </c>
      <c r="F168"/>
      <c r="G168" s="147">
        <v>884</v>
      </c>
      <c r="H168" s="10"/>
      <c r="I168" s="15">
        <v>3.0473094536060533E-5</v>
      </c>
      <c r="J168"/>
      <c r="K168" s="147">
        <v>1259.9389379010559</v>
      </c>
      <c r="L168" s="10"/>
      <c r="M168" s="15">
        <v>2.1161936196363305E-5</v>
      </c>
      <c r="N168" s="15"/>
      <c r="O168" s="16">
        <v>728.9348064538126</v>
      </c>
      <c r="P168" s="148"/>
    </row>
    <row r="169" spans="1:16" x14ac:dyDescent="0.25">
      <c r="A169" s="12">
        <v>407</v>
      </c>
      <c r="C169" s="13" t="s">
        <v>187</v>
      </c>
      <c r="D169" s="10"/>
      <c r="E169" s="15">
        <v>1.8177780187045691E-5</v>
      </c>
      <c r="F169"/>
      <c r="G169" s="147">
        <v>525</v>
      </c>
      <c r="H169" s="10"/>
      <c r="I169" s="15">
        <v>3.3210877058116727E-5</v>
      </c>
      <c r="J169"/>
      <c r="K169" s="147">
        <v>1373.1351477235153</v>
      </c>
      <c r="L169" s="10"/>
      <c r="M169" s="15">
        <v>3.9171848553694631E-5</v>
      </c>
      <c r="N169" s="15"/>
      <c r="O169" s="16">
        <v>1349.2963771827474</v>
      </c>
      <c r="P169" s="148"/>
    </row>
    <row r="170" spans="1:16" x14ac:dyDescent="0.25">
      <c r="A170" s="12">
        <v>408</v>
      </c>
      <c r="C170" s="13" t="s">
        <v>188</v>
      </c>
      <c r="D170" s="10"/>
      <c r="E170" s="15">
        <v>0</v>
      </c>
      <c r="F170"/>
      <c r="G170" s="147">
        <v>0</v>
      </c>
      <c r="H170" s="10"/>
      <c r="I170" s="15">
        <v>0</v>
      </c>
      <c r="J170"/>
      <c r="K170" s="147">
        <v>0</v>
      </c>
      <c r="L170" s="10"/>
      <c r="M170" s="15">
        <v>0</v>
      </c>
      <c r="N170" s="15"/>
      <c r="O170" s="16">
        <v>0</v>
      </c>
      <c r="P170" s="148"/>
    </row>
    <row r="171" spans="1:16" x14ac:dyDescent="0.25">
      <c r="A171" s="12">
        <v>409</v>
      </c>
      <c r="C171" s="13" t="s">
        <v>189</v>
      </c>
      <c r="D171" s="10"/>
      <c r="E171" s="15">
        <v>2.1322609828219943E-3</v>
      </c>
      <c r="F171"/>
      <c r="G171" s="147">
        <v>61629</v>
      </c>
      <c r="H171" s="10"/>
      <c r="I171" s="15">
        <v>2.2341269886426217E-3</v>
      </c>
      <c r="J171"/>
      <c r="K171" s="147">
        <v>92372.095058330291</v>
      </c>
      <c r="L171" s="10"/>
      <c r="M171" s="15">
        <v>2.2933614574315105E-3</v>
      </c>
      <c r="N171" s="15"/>
      <c r="O171" s="16">
        <v>78996.126563728918</v>
      </c>
      <c r="P171" s="148"/>
    </row>
    <row r="172" spans="1:16" x14ac:dyDescent="0.25">
      <c r="A172" s="12">
        <v>411</v>
      </c>
      <c r="C172" s="13" t="s">
        <v>190</v>
      </c>
      <c r="D172" s="10"/>
      <c r="E172" s="15">
        <v>2.8816837956066287E-3</v>
      </c>
      <c r="F172"/>
      <c r="G172" s="147">
        <v>83289</v>
      </c>
      <c r="H172" s="10"/>
      <c r="I172" s="15">
        <v>2.8484742372514443E-3</v>
      </c>
      <c r="J172"/>
      <c r="K172" s="147">
        <v>117772.86356245023</v>
      </c>
      <c r="L172" s="10"/>
      <c r="M172" s="15">
        <v>2.8991823671367829E-3</v>
      </c>
      <c r="N172" s="15"/>
      <c r="O172" s="16">
        <v>99863.968875699182</v>
      </c>
      <c r="P172" s="148"/>
    </row>
    <row r="173" spans="1:16" x14ac:dyDescent="0.25">
      <c r="A173" s="12">
        <v>413</v>
      </c>
      <c r="C173" s="13" t="s">
        <v>191</v>
      </c>
      <c r="D173" s="10"/>
      <c r="E173" s="15">
        <v>9.0287830373641522E-5</v>
      </c>
      <c r="F173"/>
      <c r="G173" s="147">
        <v>2610</v>
      </c>
      <c r="H173" s="10"/>
      <c r="I173" s="15">
        <v>1.0082631851185949E-4</v>
      </c>
      <c r="J173"/>
      <c r="K173" s="147">
        <v>4168.7595760246177</v>
      </c>
      <c r="L173" s="10"/>
      <c r="M173" s="15">
        <v>9.4945319914620992E-5</v>
      </c>
      <c r="N173" s="15"/>
      <c r="O173" s="16">
        <v>3270.444998674232</v>
      </c>
      <c r="P173" s="148"/>
    </row>
    <row r="174" spans="1:16" x14ac:dyDescent="0.25">
      <c r="A174" s="12">
        <v>417</v>
      </c>
      <c r="C174" s="13" t="s">
        <v>192</v>
      </c>
      <c r="D174" s="10"/>
      <c r="E174" s="15">
        <v>3.9982075238707847E-5</v>
      </c>
      <c r="F174"/>
      <c r="G174" s="147">
        <v>1156</v>
      </c>
      <c r="H174" s="10"/>
      <c r="I174" s="15">
        <v>4.7863411247751042E-5</v>
      </c>
      <c r="J174"/>
      <c r="K174" s="147">
        <v>1978.9580431501831</v>
      </c>
      <c r="L174" s="10"/>
      <c r="M174" s="15">
        <v>4.1867937445979781E-5</v>
      </c>
      <c r="N174" s="15"/>
      <c r="O174" s="16">
        <v>1442.1646769755557</v>
      </c>
      <c r="P174" s="148"/>
    </row>
    <row r="175" spans="1:16" x14ac:dyDescent="0.25">
      <c r="A175" s="12">
        <v>423</v>
      </c>
      <c r="C175" s="13" t="s">
        <v>193</v>
      </c>
      <c r="D175" s="10"/>
      <c r="E175" s="15">
        <v>4.2863697922683561E-4</v>
      </c>
      <c r="F175"/>
      <c r="G175" s="147">
        <v>12389</v>
      </c>
      <c r="H175" s="10"/>
      <c r="I175" s="15">
        <v>4.1066295396692646E-4</v>
      </c>
      <c r="J175"/>
      <c r="K175" s="147">
        <v>16979.248544781651</v>
      </c>
      <c r="L175" s="10"/>
      <c r="M175" s="15">
        <v>3.6544390883837334E-4</v>
      </c>
      <c r="N175" s="15"/>
      <c r="O175" s="16">
        <v>12587.921184858445</v>
      </c>
      <c r="P175" s="148"/>
    </row>
    <row r="176" spans="1:16" x14ac:dyDescent="0.25">
      <c r="A176" s="12">
        <v>425</v>
      </c>
      <c r="C176" s="13" t="s">
        <v>194</v>
      </c>
      <c r="D176" s="10"/>
      <c r="E176" s="15">
        <v>1.4967854101764196E-3</v>
      </c>
      <c r="F176"/>
      <c r="G176" s="147">
        <v>43262</v>
      </c>
      <c r="H176" s="10"/>
      <c r="I176" s="15">
        <v>1.4116003144248545E-3</v>
      </c>
      <c r="J176"/>
      <c r="K176" s="147">
        <v>58363.95115017322</v>
      </c>
      <c r="L176" s="10"/>
      <c r="M176" s="15">
        <v>1.2455545113692064E-3</v>
      </c>
      <c r="N176" s="15"/>
      <c r="O176" s="16">
        <v>42903.826391302217</v>
      </c>
      <c r="P176" s="148"/>
    </row>
    <row r="177" spans="1:16" x14ac:dyDescent="0.25">
      <c r="A177" s="12">
        <v>440</v>
      </c>
      <c r="C177" s="13" t="s">
        <v>195</v>
      </c>
      <c r="D177" s="10"/>
      <c r="E177" s="15">
        <v>8.9103813453334426E-3</v>
      </c>
      <c r="F177"/>
      <c r="G177" s="147">
        <v>257537</v>
      </c>
      <c r="H177" s="10"/>
      <c r="I177" s="15">
        <v>8.9925033055007503E-3</v>
      </c>
      <c r="J177"/>
      <c r="K177" s="147">
        <v>371803.56101993233</v>
      </c>
      <c r="L177" s="10"/>
      <c r="M177" s="15">
        <v>9.0123754837081807E-3</v>
      </c>
      <c r="N177" s="15"/>
      <c r="O177" s="16">
        <v>310436.34750372561</v>
      </c>
      <c r="P177" s="148"/>
    </row>
    <row r="178" spans="1:16" x14ac:dyDescent="0.25">
      <c r="A178" s="12">
        <v>450</v>
      </c>
      <c r="C178" s="13" t="s">
        <v>196</v>
      </c>
      <c r="D178" s="10"/>
      <c r="E178" s="15">
        <v>0</v>
      </c>
      <c r="F178"/>
      <c r="G178" s="147">
        <v>0</v>
      </c>
      <c r="H178" s="10"/>
      <c r="I178" s="15">
        <v>0</v>
      </c>
      <c r="J178"/>
      <c r="K178" s="147">
        <v>0</v>
      </c>
      <c r="L178" s="10"/>
      <c r="M178" s="15">
        <v>0</v>
      </c>
      <c r="N178" s="15"/>
      <c r="O178" s="16">
        <v>0</v>
      </c>
      <c r="P178" s="148"/>
    </row>
    <row r="179" spans="1:16" x14ac:dyDescent="0.25">
      <c r="A179" s="12">
        <v>451</v>
      </c>
      <c r="C179" s="13" t="s">
        <v>197</v>
      </c>
      <c r="D179" s="10"/>
      <c r="E179" s="15">
        <v>0</v>
      </c>
      <c r="F179"/>
      <c r="G179" s="147">
        <v>0</v>
      </c>
      <c r="H179" s="10"/>
      <c r="I179" s="15">
        <v>0</v>
      </c>
      <c r="J179"/>
      <c r="K179" s="147">
        <v>0</v>
      </c>
      <c r="L179" s="10"/>
      <c r="M179" s="15">
        <v>0</v>
      </c>
      <c r="N179" s="15"/>
      <c r="O179" s="16">
        <v>0</v>
      </c>
      <c r="P179" s="148"/>
    </row>
    <row r="180" spans="1:16" x14ac:dyDescent="0.25">
      <c r="A180" s="12">
        <v>452</v>
      </c>
      <c r="C180" s="13" t="s">
        <v>198</v>
      </c>
      <c r="D180" s="10"/>
      <c r="E180" s="15">
        <v>0</v>
      </c>
      <c r="F180"/>
      <c r="G180" s="147">
        <v>0</v>
      </c>
      <c r="H180" s="10"/>
      <c r="I180" s="15">
        <v>0</v>
      </c>
      <c r="J180"/>
      <c r="K180" s="147">
        <v>0</v>
      </c>
      <c r="L180" s="10"/>
      <c r="M180" s="15">
        <v>0</v>
      </c>
      <c r="N180" s="15"/>
      <c r="O180" s="16">
        <v>0</v>
      </c>
      <c r="P180" s="148"/>
    </row>
    <row r="181" spans="1:16" x14ac:dyDescent="0.25">
      <c r="A181" s="12">
        <v>453</v>
      </c>
      <c r="C181" s="13" t="s">
        <v>199</v>
      </c>
      <c r="D181" s="10"/>
      <c r="E181" s="15">
        <v>0</v>
      </c>
      <c r="F181"/>
      <c r="G181" s="147">
        <v>0</v>
      </c>
      <c r="H181" s="10"/>
      <c r="I181" s="15">
        <v>0</v>
      </c>
      <c r="J181"/>
      <c r="K181" s="147">
        <v>0</v>
      </c>
      <c r="L181" s="10"/>
      <c r="M181" s="15">
        <v>0</v>
      </c>
      <c r="N181" s="15"/>
      <c r="O181" s="16">
        <v>0</v>
      </c>
      <c r="P181" s="148"/>
    </row>
    <row r="182" spans="1:16" x14ac:dyDescent="0.25">
      <c r="A182" s="12">
        <v>454</v>
      </c>
      <c r="C182" s="13" t="s">
        <v>200</v>
      </c>
      <c r="D182" s="10"/>
      <c r="E182" s="15">
        <v>4.2680195600817469E-5</v>
      </c>
      <c r="F182"/>
      <c r="G182" s="147">
        <v>1234</v>
      </c>
      <c r="H182" s="10"/>
      <c r="I182" s="15">
        <v>3.7287465318980623E-5</v>
      </c>
      <c r="J182"/>
      <c r="K182" s="147">
        <v>1541.6855480635516</v>
      </c>
      <c r="L182" s="10"/>
      <c r="M182" s="15">
        <v>2.4741941253906044E-5</v>
      </c>
      <c r="N182" s="15"/>
      <c r="O182" s="16">
        <v>852.25009620371964</v>
      </c>
      <c r="P182" s="148"/>
    </row>
    <row r="183" spans="1:16" x14ac:dyDescent="0.25">
      <c r="A183" s="12">
        <v>501</v>
      </c>
      <c r="C183" s="13" t="s">
        <v>201</v>
      </c>
      <c r="D183" s="10"/>
      <c r="E183" s="15">
        <v>8.9733507698266463E-2</v>
      </c>
      <c r="F183"/>
      <c r="G183" s="147">
        <v>2593568</v>
      </c>
      <c r="H183" s="10"/>
      <c r="I183" s="15">
        <v>9.0558419129972034E-2</v>
      </c>
      <c r="J183"/>
      <c r="K183" s="147">
        <v>3744223.5570003209</v>
      </c>
      <c r="L183" s="10"/>
      <c r="M183" s="15">
        <v>8.9977648410965214E-2</v>
      </c>
      <c r="N183" s="15"/>
      <c r="O183" s="16">
        <v>3099330.756931752</v>
      </c>
      <c r="P183" s="148"/>
    </row>
    <row r="184" spans="1:16" x14ac:dyDescent="0.25">
      <c r="A184" s="12">
        <v>502</v>
      </c>
      <c r="C184" s="13" t="s">
        <v>202</v>
      </c>
      <c r="D184" s="10"/>
      <c r="E184" s="15">
        <v>0</v>
      </c>
      <c r="F184"/>
      <c r="G184" s="147">
        <v>0</v>
      </c>
      <c r="H184" s="10"/>
      <c r="I184" s="15">
        <v>0</v>
      </c>
      <c r="J184"/>
      <c r="K184" s="147">
        <v>0</v>
      </c>
      <c r="L184" s="10"/>
      <c r="M184" s="15">
        <v>0</v>
      </c>
      <c r="N184" s="15"/>
      <c r="O184" s="16">
        <v>0</v>
      </c>
      <c r="P184" s="148"/>
    </row>
    <row r="185" spans="1:16" x14ac:dyDescent="0.25">
      <c r="A185" s="12">
        <v>505</v>
      </c>
      <c r="C185" s="13" t="s">
        <v>203</v>
      </c>
      <c r="D185" s="10"/>
      <c r="E185" s="15">
        <v>6.4286673140358458E-4</v>
      </c>
      <c r="F185"/>
      <c r="G185" s="147">
        <v>18581</v>
      </c>
      <c r="H185" s="10"/>
      <c r="I185" s="15">
        <v>6.4998089507398225E-4</v>
      </c>
      <c r="J185"/>
      <c r="K185" s="147">
        <v>26874.075346250025</v>
      </c>
      <c r="L185" s="10"/>
      <c r="M185" s="15">
        <v>6.1156588281861509E-4</v>
      </c>
      <c r="N185" s="15"/>
      <c r="O185" s="16">
        <v>21065.731145279224</v>
      </c>
      <c r="P185" s="148"/>
    </row>
    <row r="186" spans="1:16" x14ac:dyDescent="0.25">
      <c r="A186" s="12">
        <v>506</v>
      </c>
      <c r="C186" s="13" t="s">
        <v>204</v>
      </c>
      <c r="D186" s="10"/>
      <c r="E186" s="15">
        <v>2.4090121191513324E-4</v>
      </c>
      <c r="F186"/>
      <c r="G186" s="147">
        <v>6963</v>
      </c>
      <c r="H186" s="10"/>
      <c r="I186" s="15">
        <v>2.538111990025821E-4</v>
      </c>
      <c r="J186"/>
      <c r="K186" s="147">
        <v>10494.064267752172</v>
      </c>
      <c r="L186" s="10"/>
      <c r="M186" s="15">
        <v>2.642465930155073E-4</v>
      </c>
      <c r="N186" s="15"/>
      <c r="O186" s="16">
        <v>9102.1226672510165</v>
      </c>
      <c r="P186" s="148"/>
    </row>
    <row r="187" spans="1:16" x14ac:dyDescent="0.25">
      <c r="A187" s="12">
        <v>507</v>
      </c>
      <c r="C187" s="13" t="s">
        <v>205</v>
      </c>
      <c r="D187" s="10"/>
      <c r="E187" s="15">
        <v>0</v>
      </c>
      <c r="F187"/>
      <c r="G187" s="147">
        <v>0</v>
      </c>
      <c r="H187" s="10"/>
      <c r="I187" s="15">
        <v>0</v>
      </c>
      <c r="J187"/>
      <c r="K187" s="147">
        <v>0</v>
      </c>
      <c r="L187" s="10"/>
      <c r="M187" s="15">
        <v>0</v>
      </c>
      <c r="N187" s="15"/>
      <c r="O187" s="16">
        <v>0</v>
      </c>
      <c r="P187" s="148"/>
    </row>
    <row r="188" spans="1:16" x14ac:dyDescent="0.25">
      <c r="A188" s="12">
        <v>601</v>
      </c>
      <c r="C188" s="13" t="s">
        <v>206</v>
      </c>
      <c r="D188" s="10"/>
      <c r="E188" s="15">
        <v>3.3716770196996794E-2</v>
      </c>
      <c r="F188"/>
      <c r="G188" s="147">
        <v>974516</v>
      </c>
      <c r="H188" s="10"/>
      <c r="I188" s="15">
        <v>3.3772491465219601E-2</v>
      </c>
      <c r="J188"/>
      <c r="K188" s="147">
        <v>1396355.6269813008</v>
      </c>
      <c r="L188" s="10"/>
      <c r="M188" s="15">
        <v>3.3981418609333985E-2</v>
      </c>
      <c r="N188" s="15"/>
      <c r="O188" s="16">
        <v>1170509.0955371861</v>
      </c>
      <c r="P188" s="148"/>
    </row>
    <row r="189" spans="1:16" x14ac:dyDescent="0.25">
      <c r="A189" s="12">
        <v>602</v>
      </c>
      <c r="C189" s="13" t="s">
        <v>207</v>
      </c>
      <c r="D189" s="10"/>
      <c r="E189" s="15">
        <v>4.7944552402651736E-3</v>
      </c>
      <c r="F189"/>
      <c r="G189" s="147">
        <v>138574</v>
      </c>
      <c r="H189" s="10"/>
      <c r="I189" s="15">
        <v>4.6308945406721121E-3</v>
      </c>
      <c r="J189"/>
      <c r="K189" s="147">
        <v>191468.71815731595</v>
      </c>
      <c r="L189" s="10"/>
      <c r="M189" s="15">
        <v>4.4142975716513384E-3</v>
      </c>
      <c r="N189" s="15"/>
      <c r="O189" s="16">
        <v>152052.96510506319</v>
      </c>
      <c r="P189" s="148"/>
    </row>
    <row r="190" spans="1:16" x14ac:dyDescent="0.25">
      <c r="A190" s="12">
        <v>606</v>
      </c>
      <c r="C190" s="13" t="s">
        <v>208</v>
      </c>
      <c r="D190" s="10"/>
      <c r="E190" s="15">
        <v>1.0673523054564514E-4</v>
      </c>
      <c r="F190"/>
      <c r="G190" s="147">
        <v>3085</v>
      </c>
      <c r="H190" s="10"/>
      <c r="I190" s="15">
        <v>1.0259959458626176E-4</v>
      </c>
      <c r="J190"/>
      <c r="K190" s="147">
        <v>4242.077353815248</v>
      </c>
      <c r="L190" s="10"/>
      <c r="M190" s="15">
        <v>8.5918193537699132E-5</v>
      </c>
      <c r="N190" s="15"/>
      <c r="O190" s="16">
        <v>2959.5005483490081</v>
      </c>
      <c r="P190" s="148"/>
    </row>
    <row r="191" spans="1:16" x14ac:dyDescent="0.25">
      <c r="A191" s="12">
        <v>701</v>
      </c>
      <c r="C191" s="13" t="s">
        <v>209</v>
      </c>
      <c r="D191" s="10"/>
      <c r="E191" s="15">
        <v>3.8487175917633456E-3</v>
      </c>
      <c r="F191"/>
      <c r="G191" s="147">
        <v>111240</v>
      </c>
      <c r="H191" s="10"/>
      <c r="I191" s="15">
        <v>3.7675701285868847E-3</v>
      </c>
      <c r="J191"/>
      <c r="K191" s="147">
        <v>155773.75315992994</v>
      </c>
      <c r="L191" s="10"/>
      <c r="M191" s="15">
        <v>3.6576123184993586E-3</v>
      </c>
      <c r="N191" s="15"/>
      <c r="O191" s="16">
        <v>125988.51554644572</v>
      </c>
      <c r="P191" s="148"/>
    </row>
    <row r="192" spans="1:16" x14ac:dyDescent="0.25">
      <c r="A192" s="12">
        <v>702</v>
      </c>
      <c r="C192" s="13" t="s">
        <v>210</v>
      </c>
      <c r="D192" s="10"/>
      <c r="E192" s="15">
        <v>2.4888766492989029E-3</v>
      </c>
      <c r="F192"/>
      <c r="G192" s="147">
        <v>71936</v>
      </c>
      <c r="H192" s="10"/>
      <c r="I192" s="15">
        <v>2.5889520982367905E-3</v>
      </c>
      <c r="J192"/>
      <c r="K192" s="147">
        <v>107042.67507420869</v>
      </c>
      <c r="L192" s="10"/>
      <c r="M192" s="15">
        <v>2.5466713952550738E-3</v>
      </c>
      <c r="N192" s="15"/>
      <c r="O192" s="16">
        <v>87721.529985556539</v>
      </c>
      <c r="P192" s="148"/>
    </row>
    <row r="193" spans="1:16" x14ac:dyDescent="0.25">
      <c r="A193" s="12">
        <v>703</v>
      </c>
      <c r="C193" s="13" t="s">
        <v>211</v>
      </c>
      <c r="D193" s="10"/>
      <c r="E193" s="15">
        <v>7.5392021024704861E-3</v>
      </c>
      <c r="F193"/>
      <c r="G193" s="147">
        <v>217906</v>
      </c>
      <c r="H193" s="10"/>
      <c r="I193" s="15">
        <v>7.6507129059151264E-3</v>
      </c>
      <c r="J193"/>
      <c r="K193" s="147">
        <v>316325.96687736199</v>
      </c>
      <c r="L193" s="10"/>
      <c r="M193" s="15">
        <v>7.6775676098462141E-3</v>
      </c>
      <c r="N193" s="15"/>
      <c r="O193" s="16">
        <v>264458.13879171718</v>
      </c>
      <c r="P193" s="148"/>
    </row>
    <row r="194" spans="1:16" x14ac:dyDescent="0.25">
      <c r="A194" s="12">
        <v>704</v>
      </c>
      <c r="C194" s="13" t="s">
        <v>212</v>
      </c>
      <c r="D194" s="10"/>
      <c r="E194" s="15">
        <v>5.9940564636008151E-3</v>
      </c>
      <c r="F194"/>
      <c r="G194" s="147">
        <v>173246</v>
      </c>
      <c r="H194" s="10"/>
      <c r="I194" s="15">
        <v>6.6426081122223394E-3</v>
      </c>
      <c r="J194"/>
      <c r="K194" s="147">
        <v>274644.91996054124</v>
      </c>
      <c r="L194" s="10"/>
      <c r="M194" s="15">
        <v>6.8162640828882716E-3</v>
      </c>
      <c r="N194" s="15"/>
      <c r="O194" s="16">
        <v>234790.05389176519</v>
      </c>
      <c r="P194" s="148"/>
    </row>
    <row r="195" spans="1:16" x14ac:dyDescent="0.25">
      <c r="A195" s="12">
        <v>705</v>
      </c>
      <c r="C195" s="13" t="s">
        <v>213</v>
      </c>
      <c r="D195" s="10"/>
      <c r="E195" s="15">
        <v>5.2265362366095145E-3</v>
      </c>
      <c r="F195"/>
      <c r="G195" s="147">
        <v>151063</v>
      </c>
      <c r="H195" s="10"/>
      <c r="I195" s="15">
        <v>5.2849493694020564E-3</v>
      </c>
      <c r="J195"/>
      <c r="K195" s="147">
        <v>218511.23414675362</v>
      </c>
      <c r="L195" s="10"/>
      <c r="M195" s="15">
        <v>5.3501614031881686E-3</v>
      </c>
      <c r="N195" s="15"/>
      <c r="O195" s="16">
        <v>184289.32167368647</v>
      </c>
      <c r="P195" s="148"/>
    </row>
    <row r="196" spans="1:16" x14ac:dyDescent="0.25">
      <c r="A196" s="12">
        <v>706</v>
      </c>
      <c r="C196" s="13" t="s">
        <v>214</v>
      </c>
      <c r="D196" s="10"/>
      <c r="E196" s="15">
        <v>6.9832143444394533E-3</v>
      </c>
      <c r="F196"/>
      <c r="G196" s="147">
        <v>201836</v>
      </c>
      <c r="H196" s="10"/>
      <c r="I196" s="15">
        <v>6.8839807175233884E-3</v>
      </c>
      <c r="J196"/>
      <c r="K196" s="147">
        <v>284624.69879795262</v>
      </c>
      <c r="L196" s="10"/>
      <c r="M196" s="15">
        <v>6.8754951412555E-3</v>
      </c>
      <c r="N196" s="15"/>
      <c r="O196" s="16">
        <v>236830.30104431024</v>
      </c>
      <c r="P196" s="148"/>
    </row>
    <row r="197" spans="1:16" x14ac:dyDescent="0.25">
      <c r="A197" s="12">
        <v>707</v>
      </c>
      <c r="C197" s="13" t="s">
        <v>215</v>
      </c>
      <c r="D197" s="10"/>
      <c r="E197" s="15">
        <v>3.4875871989095033E-3</v>
      </c>
      <c r="F197"/>
      <c r="G197" s="147">
        <v>100802</v>
      </c>
      <c r="H197" s="10"/>
      <c r="I197" s="15">
        <v>5.1236918551690255E-3</v>
      </c>
      <c r="J197"/>
      <c r="K197" s="147">
        <v>211843.88958248886</v>
      </c>
      <c r="L197" s="10"/>
      <c r="M197" s="15">
        <v>6.7293501582723703E-3</v>
      </c>
      <c r="N197" s="15"/>
      <c r="O197" s="16">
        <v>231796.2548258309</v>
      </c>
      <c r="P197" s="148"/>
    </row>
    <row r="198" spans="1:16" x14ac:dyDescent="0.25">
      <c r="A198" s="12">
        <v>708</v>
      </c>
      <c r="C198" s="13" t="s">
        <v>216</v>
      </c>
      <c r="D198" s="10"/>
      <c r="E198" s="15">
        <v>1.4350342000024655E-3</v>
      </c>
      <c r="F198"/>
      <c r="G198" s="147">
        <v>41477</v>
      </c>
      <c r="H198" s="10"/>
      <c r="I198" s="15">
        <v>1.2806884736925974E-3</v>
      </c>
      <c r="J198"/>
      <c r="K198" s="147">
        <v>52951.277180495206</v>
      </c>
      <c r="L198" s="10"/>
      <c r="M198" s="15">
        <v>1.1391346679745129E-3</v>
      </c>
      <c r="N198" s="15"/>
      <c r="O198" s="16">
        <v>39238.134971200168</v>
      </c>
      <c r="P198" s="148"/>
    </row>
    <row r="199" spans="1:16" x14ac:dyDescent="0.25">
      <c r="A199" s="12">
        <v>709</v>
      </c>
      <c r="C199" s="13" t="s">
        <v>217</v>
      </c>
      <c r="D199" s="10"/>
      <c r="E199" s="15">
        <v>0</v>
      </c>
      <c r="F199"/>
      <c r="G199" s="147">
        <v>0</v>
      </c>
      <c r="H199" s="10"/>
      <c r="I199" s="15">
        <v>0</v>
      </c>
      <c r="J199"/>
      <c r="K199" s="147">
        <v>0</v>
      </c>
      <c r="L199" s="10"/>
      <c r="M199" s="15">
        <v>0</v>
      </c>
      <c r="N199" s="15"/>
      <c r="O199" s="16">
        <v>0</v>
      </c>
      <c r="P199" s="148"/>
    </row>
    <row r="200" spans="1:16" x14ac:dyDescent="0.25">
      <c r="A200" s="12">
        <v>711</v>
      </c>
      <c r="C200" s="13" t="s">
        <v>218</v>
      </c>
      <c r="D200" s="10"/>
      <c r="E200" s="15">
        <v>2.2889152072219977E-3</v>
      </c>
      <c r="F200"/>
      <c r="G200" s="147">
        <v>66157</v>
      </c>
      <c r="H200" s="10"/>
      <c r="I200" s="15">
        <v>2.1932690797307202E-3</v>
      </c>
      <c r="J200"/>
      <c r="K200" s="147">
        <v>90682.786140314041</v>
      </c>
      <c r="L200" s="10"/>
      <c r="M200" s="15">
        <v>2.0030697010732985E-3</v>
      </c>
      <c r="N200" s="15"/>
      <c r="O200" s="16">
        <v>68996.86358171147</v>
      </c>
      <c r="P200" s="148"/>
    </row>
    <row r="201" spans="1:16" x14ac:dyDescent="0.25">
      <c r="A201" s="12">
        <v>716</v>
      </c>
      <c r="C201" s="13" t="s">
        <v>219</v>
      </c>
      <c r="D201" s="10"/>
      <c r="E201" s="15">
        <v>2.9231668729580457E-3</v>
      </c>
      <c r="F201"/>
      <c r="G201" s="147">
        <v>84488</v>
      </c>
      <c r="H201" s="10"/>
      <c r="I201" s="15">
        <v>2.6748736950933448E-3</v>
      </c>
      <c r="J201"/>
      <c r="K201" s="147">
        <v>110595.18482533042</v>
      </c>
      <c r="L201" s="10"/>
      <c r="M201" s="15">
        <v>2.7562935115323229E-3</v>
      </c>
      <c r="N201" s="15"/>
      <c r="O201" s="16">
        <v>94942.081797977851</v>
      </c>
      <c r="P201" s="148"/>
    </row>
    <row r="202" spans="1:16" x14ac:dyDescent="0.25">
      <c r="A202" s="12">
        <v>717</v>
      </c>
      <c r="C202" s="13" t="s">
        <v>220</v>
      </c>
      <c r="D202" s="10"/>
      <c r="E202" s="15">
        <v>0</v>
      </c>
      <c r="F202"/>
      <c r="G202" s="147">
        <v>0</v>
      </c>
      <c r="H202" s="10"/>
      <c r="I202" s="15">
        <v>0</v>
      </c>
      <c r="J202"/>
      <c r="K202" s="147">
        <v>0</v>
      </c>
      <c r="L202" s="10"/>
      <c r="M202" s="15">
        <v>0</v>
      </c>
      <c r="N202" s="15"/>
      <c r="O202" s="16">
        <v>0</v>
      </c>
      <c r="P202" s="148"/>
    </row>
    <row r="203" spans="1:16" x14ac:dyDescent="0.25">
      <c r="A203" s="12">
        <v>718</v>
      </c>
      <c r="C203" s="13" t="s">
        <v>221</v>
      </c>
      <c r="D203" s="10"/>
      <c r="E203" s="15">
        <v>2.9734424908503371E-3</v>
      </c>
      <c r="F203"/>
      <c r="G203" s="147">
        <v>85941</v>
      </c>
      <c r="H203" s="10"/>
      <c r="I203" s="15">
        <v>3.0208430427351093E-3</v>
      </c>
      <c r="J203"/>
      <c r="K203" s="147">
        <v>124899.61498086518</v>
      </c>
      <c r="L203" s="10"/>
      <c r="M203" s="15">
        <v>2.967126313418693E-3</v>
      </c>
      <c r="N203" s="15"/>
      <c r="O203" s="16">
        <v>102204.33635782133</v>
      </c>
      <c r="P203" s="148"/>
    </row>
    <row r="204" spans="1:16" x14ac:dyDescent="0.25">
      <c r="A204" s="12">
        <v>719</v>
      </c>
      <c r="C204" s="13" t="s">
        <v>222</v>
      </c>
      <c r="D204" s="10"/>
      <c r="E204" s="15">
        <v>0</v>
      </c>
      <c r="F204"/>
      <c r="G204" s="147">
        <v>0</v>
      </c>
      <c r="H204" s="10"/>
      <c r="I204" s="15">
        <v>0</v>
      </c>
      <c r="J204"/>
      <c r="K204" s="147">
        <v>0</v>
      </c>
      <c r="L204" s="10"/>
      <c r="M204" s="15">
        <v>0</v>
      </c>
      <c r="N204" s="15"/>
      <c r="O204" s="16">
        <v>0</v>
      </c>
      <c r="P204" s="148"/>
    </row>
    <row r="205" spans="1:16" x14ac:dyDescent="0.25">
      <c r="A205" s="12">
        <v>720</v>
      </c>
      <c r="C205" s="13" t="s">
        <v>223</v>
      </c>
      <c r="D205" s="10"/>
      <c r="E205" s="15">
        <v>4.9624326964423709E-3</v>
      </c>
      <c r="F205"/>
      <c r="G205" s="147">
        <v>143429</v>
      </c>
      <c r="H205" s="10"/>
      <c r="I205" s="15">
        <v>4.7127899867609371E-3</v>
      </c>
      <c r="J205"/>
      <c r="K205" s="147">
        <v>194854.76289399288</v>
      </c>
      <c r="L205" s="10"/>
      <c r="M205" s="15">
        <v>4.2943895724219128E-3</v>
      </c>
      <c r="N205" s="15"/>
      <c r="O205" s="16">
        <v>147922.66656340208</v>
      </c>
      <c r="P205" s="148"/>
    </row>
    <row r="206" spans="1:16" x14ac:dyDescent="0.25">
      <c r="A206" s="12">
        <v>721</v>
      </c>
      <c r="C206" s="13" t="s">
        <v>224</v>
      </c>
      <c r="D206" s="10"/>
      <c r="E206" s="15">
        <v>0</v>
      </c>
      <c r="F206"/>
      <c r="G206" s="147">
        <v>0</v>
      </c>
      <c r="H206" s="10"/>
      <c r="I206" s="15">
        <v>0</v>
      </c>
      <c r="J206"/>
      <c r="K206" s="147">
        <v>0</v>
      </c>
      <c r="L206" s="10"/>
      <c r="M206" s="15">
        <v>0</v>
      </c>
      <c r="N206" s="15"/>
      <c r="O206" s="16">
        <v>0</v>
      </c>
      <c r="P206" s="148"/>
    </row>
    <row r="207" spans="1:16" x14ac:dyDescent="0.25">
      <c r="A207" s="12">
        <v>722</v>
      </c>
      <c r="C207" s="13" t="s">
        <v>225</v>
      </c>
      <c r="D207" s="10"/>
      <c r="E207" s="15">
        <v>0</v>
      </c>
      <c r="F207"/>
      <c r="G207" s="147">
        <v>0</v>
      </c>
      <c r="H207" s="10"/>
      <c r="I207" s="15">
        <v>0</v>
      </c>
      <c r="J207"/>
      <c r="K207" s="147">
        <v>0</v>
      </c>
      <c r="L207" s="10"/>
      <c r="M207" s="15">
        <v>0</v>
      </c>
      <c r="N207" s="15"/>
      <c r="O207" s="16">
        <v>0</v>
      </c>
      <c r="P207" s="148"/>
    </row>
    <row r="208" spans="1:16" x14ac:dyDescent="0.25">
      <c r="A208" s="12">
        <v>723</v>
      </c>
      <c r="C208" s="13" t="s">
        <v>226</v>
      </c>
      <c r="D208" s="10"/>
      <c r="E208" s="15">
        <v>2.7258775997287526E-3</v>
      </c>
      <c r="F208"/>
      <c r="G208" s="147">
        <v>78786</v>
      </c>
      <c r="H208" s="10"/>
      <c r="I208" s="15">
        <v>2.7202046132647787E-3</v>
      </c>
      <c r="J208"/>
      <c r="K208" s="147">
        <v>112469.43454510896</v>
      </c>
      <c r="L208" s="10"/>
      <c r="M208" s="15">
        <v>2.9971997053923807E-3</v>
      </c>
      <c r="N208" s="15"/>
      <c r="O208" s="16">
        <v>103240.23127567468</v>
      </c>
      <c r="P208" s="148"/>
    </row>
    <row r="209" spans="1:16" x14ac:dyDescent="0.25">
      <c r="A209" s="12">
        <v>724</v>
      </c>
      <c r="C209" s="13" t="s">
        <v>227</v>
      </c>
      <c r="D209" s="10"/>
      <c r="E209" s="15">
        <v>2.6219920129040572E-3</v>
      </c>
      <c r="F209"/>
      <c r="G209" s="147">
        <v>75783</v>
      </c>
      <c r="H209" s="10"/>
      <c r="I209" s="15">
        <v>2.5356688686478646E-3</v>
      </c>
      <c r="J209"/>
      <c r="K209" s="147">
        <v>104839.62951161357</v>
      </c>
      <c r="L209" s="10"/>
      <c r="M209" s="15">
        <v>2.529650466524301E-3</v>
      </c>
      <c r="N209" s="15"/>
      <c r="O209" s="16">
        <v>87135.234512642201</v>
      </c>
      <c r="P209" s="148"/>
    </row>
    <row r="210" spans="1:16" x14ac:dyDescent="0.25">
      <c r="A210" s="12">
        <v>725</v>
      </c>
      <c r="C210" s="13" t="s">
        <v>228</v>
      </c>
      <c r="D210" s="10"/>
      <c r="E210" s="15">
        <v>0</v>
      </c>
      <c r="F210"/>
      <c r="G210" s="147">
        <v>0</v>
      </c>
      <c r="H210" s="10"/>
      <c r="I210" s="15">
        <v>4.5287559624704631E-6</v>
      </c>
      <c r="J210"/>
      <c r="K210" s="147">
        <v>187.24570196229757</v>
      </c>
      <c r="L210" s="10"/>
      <c r="M210" s="15">
        <v>7.3210910642416375E-4</v>
      </c>
      <c r="N210" s="15"/>
      <c r="O210" s="16">
        <v>25217.910348207239</v>
      </c>
      <c r="P210" s="148"/>
    </row>
    <row r="211" spans="1:16" x14ac:dyDescent="0.25">
      <c r="A211" s="12">
        <v>726</v>
      </c>
      <c r="C211" s="13" t="s">
        <v>229</v>
      </c>
      <c r="D211" s="10"/>
      <c r="E211" s="15">
        <v>0</v>
      </c>
      <c r="F211"/>
      <c r="G211" s="147">
        <v>0</v>
      </c>
      <c r="H211" s="10"/>
      <c r="I211" s="15">
        <v>0</v>
      </c>
      <c r="J211"/>
      <c r="K211" s="147">
        <v>0</v>
      </c>
      <c r="L211" s="10"/>
      <c r="M211" s="15">
        <v>0</v>
      </c>
      <c r="N211" s="15"/>
      <c r="O211" s="16">
        <v>0</v>
      </c>
      <c r="P211" s="148"/>
    </row>
    <row r="212" spans="1:16" x14ac:dyDescent="0.25">
      <c r="A212" s="12">
        <v>728</v>
      </c>
      <c r="C212" s="13" t="s">
        <v>230</v>
      </c>
      <c r="D212" s="10"/>
      <c r="E212" s="15">
        <v>3.2456043948417652E-3</v>
      </c>
      <c r="F212"/>
      <c r="G212" s="147">
        <v>93808</v>
      </c>
      <c r="H212" s="10"/>
      <c r="I212" s="15">
        <v>3.2165122003101716E-3</v>
      </c>
      <c r="J212"/>
      <c r="K212" s="147">
        <v>132989.74151144724</v>
      </c>
      <c r="L212" s="10"/>
      <c r="M212" s="15">
        <v>3.0173533795289191E-3</v>
      </c>
      <c r="N212" s="15"/>
      <c r="O212" s="16">
        <v>103934.4359278263</v>
      </c>
      <c r="P212" s="148"/>
    </row>
    <row r="213" spans="1:16" x14ac:dyDescent="0.25">
      <c r="A213" s="12">
        <v>729</v>
      </c>
      <c r="C213" s="13" t="s">
        <v>231</v>
      </c>
      <c r="D213" s="10"/>
      <c r="E213" s="15">
        <v>3.4232450230139455E-3</v>
      </c>
      <c r="F213"/>
      <c r="G213" s="147">
        <v>98942</v>
      </c>
      <c r="H213" s="10"/>
      <c r="I213" s="15">
        <v>3.429751302861946E-3</v>
      </c>
      <c r="J213"/>
      <c r="K213" s="147">
        <v>141806.31404792288</v>
      </c>
      <c r="L213" s="10"/>
      <c r="M213" s="15">
        <v>3.5269170719358024E-3</v>
      </c>
      <c r="N213" s="15"/>
      <c r="O213" s="16">
        <v>121486.64419714021</v>
      </c>
      <c r="P213" s="148"/>
    </row>
    <row r="214" spans="1:16" x14ac:dyDescent="0.25">
      <c r="A214" s="12">
        <v>730</v>
      </c>
      <c r="C214" s="13" t="s">
        <v>232</v>
      </c>
      <c r="D214" s="10"/>
      <c r="E214" s="15">
        <v>0</v>
      </c>
      <c r="F214"/>
      <c r="G214" s="147">
        <v>0</v>
      </c>
      <c r="H214" s="10"/>
      <c r="I214" s="15">
        <v>0</v>
      </c>
      <c r="J214"/>
      <c r="K214" s="147">
        <v>0</v>
      </c>
      <c r="L214" s="10"/>
      <c r="M214" s="15">
        <v>0</v>
      </c>
      <c r="N214" s="15"/>
      <c r="O214" s="16">
        <v>0</v>
      </c>
      <c r="P214" s="148"/>
    </row>
    <row r="215" spans="1:16" x14ac:dyDescent="0.25">
      <c r="A215" s="12">
        <v>731</v>
      </c>
      <c r="C215" s="13" t="s">
        <v>233</v>
      </c>
      <c r="D215" s="10"/>
      <c r="E215" s="15">
        <v>0</v>
      </c>
      <c r="F215"/>
      <c r="G215" s="147">
        <v>0</v>
      </c>
      <c r="H215" s="10"/>
      <c r="I215" s="15">
        <v>0</v>
      </c>
      <c r="J215"/>
      <c r="K215" s="147">
        <v>0</v>
      </c>
      <c r="L215" s="10"/>
      <c r="M215" s="15">
        <v>0</v>
      </c>
      <c r="N215" s="15"/>
      <c r="O215" s="16">
        <v>0</v>
      </c>
      <c r="P215" s="148"/>
    </row>
    <row r="216" spans="1:16" x14ac:dyDescent="0.25">
      <c r="A216" s="12">
        <v>733</v>
      </c>
      <c r="C216" s="13" t="s">
        <v>234</v>
      </c>
      <c r="D216" s="10"/>
      <c r="E216" s="15">
        <v>3.1516138693512726E-3</v>
      </c>
      <c r="F216"/>
      <c r="G216" s="147">
        <v>91091</v>
      </c>
      <c r="H216" s="10"/>
      <c r="I216" s="15">
        <v>3.3348005098660701E-3</v>
      </c>
      <c r="J216"/>
      <c r="K216" s="147">
        <v>137880.48363583526</v>
      </c>
      <c r="L216" s="10"/>
      <c r="M216" s="15">
        <v>3.5854965192586314E-3</v>
      </c>
      <c r="N216" s="15"/>
      <c r="O216" s="16">
        <v>123504.44624040391</v>
      </c>
      <c r="P216" s="148"/>
    </row>
    <row r="217" spans="1:16" x14ac:dyDescent="0.25">
      <c r="A217" s="12">
        <v>734</v>
      </c>
      <c r="C217" s="13" t="s">
        <v>235</v>
      </c>
      <c r="D217" s="10"/>
      <c r="E217" s="15">
        <v>2.9706280072458037E-3</v>
      </c>
      <c r="F217"/>
      <c r="G217" s="147">
        <v>85860</v>
      </c>
      <c r="H217" s="10"/>
      <c r="I217" s="15">
        <v>2.9468193850484218E-3</v>
      </c>
      <c r="J217"/>
      <c r="K217" s="147">
        <v>121839.03678671591</v>
      </c>
      <c r="L217" s="10"/>
      <c r="M217" s="15">
        <v>3.2872215636848652E-3</v>
      </c>
      <c r="N217" s="15"/>
      <c r="O217" s="16">
        <v>113230.19746686553</v>
      </c>
      <c r="P217" s="148"/>
    </row>
    <row r="218" spans="1:16" x14ac:dyDescent="0.25">
      <c r="A218" s="12">
        <v>735</v>
      </c>
      <c r="C218" s="13" t="s">
        <v>236</v>
      </c>
      <c r="D218" s="10"/>
      <c r="E218" s="15">
        <v>5.2349420158698135E-3</v>
      </c>
      <c r="F218"/>
      <c r="G218" s="147">
        <v>151306</v>
      </c>
      <c r="H218" s="10"/>
      <c r="I218" s="15">
        <v>5.2790074787635276E-3</v>
      </c>
      <c r="J218"/>
      <c r="K218" s="147">
        <v>218265.56105400706</v>
      </c>
      <c r="L218" s="10"/>
      <c r="M218" s="15">
        <v>5.3827140016798961E-3</v>
      </c>
      <c r="N218" s="15"/>
      <c r="O218" s="16">
        <v>185410.61425584697</v>
      </c>
      <c r="P218" s="148"/>
    </row>
    <row r="219" spans="1:16" x14ac:dyDescent="0.25">
      <c r="A219" s="12">
        <v>736</v>
      </c>
      <c r="C219" s="13" t="s">
        <v>237</v>
      </c>
      <c r="D219" s="10"/>
      <c r="E219" s="15">
        <v>0</v>
      </c>
      <c r="F219"/>
      <c r="G219" s="147">
        <v>0</v>
      </c>
      <c r="H219" s="10"/>
      <c r="I219" s="15">
        <v>0</v>
      </c>
      <c r="J219"/>
      <c r="K219" s="147">
        <v>0</v>
      </c>
      <c r="L219" s="10"/>
      <c r="M219" s="15">
        <v>0</v>
      </c>
      <c r="N219" s="15"/>
      <c r="O219" s="16">
        <v>0</v>
      </c>
      <c r="P219" s="148"/>
    </row>
    <row r="220" spans="1:16" x14ac:dyDescent="0.25">
      <c r="A220" s="12">
        <v>737</v>
      </c>
      <c r="C220" s="13" t="s">
        <v>238</v>
      </c>
      <c r="D220" s="10"/>
      <c r="E220" s="15">
        <v>2.5861094398103236E-3</v>
      </c>
      <c r="F220"/>
      <c r="G220" s="147">
        <v>74746</v>
      </c>
      <c r="H220" s="10"/>
      <c r="I220" s="15">
        <v>2.7706721919211951E-3</v>
      </c>
      <c r="J220"/>
      <c r="K220" s="147">
        <v>114556.06435474507</v>
      </c>
      <c r="L220" s="10"/>
      <c r="M220" s="15">
        <v>2.7615131473391606E-3</v>
      </c>
      <c r="N220" s="15"/>
      <c r="O220" s="16">
        <v>95121.875091999333</v>
      </c>
      <c r="P220" s="148"/>
    </row>
    <row r="221" spans="1:16" x14ac:dyDescent="0.25">
      <c r="A221" s="12">
        <v>738</v>
      </c>
      <c r="C221" s="13" t="s">
        <v>239</v>
      </c>
      <c r="D221" s="10"/>
      <c r="E221" s="15">
        <v>1.3236871341869283E-3</v>
      </c>
      <c r="F221"/>
      <c r="G221" s="147">
        <v>38259</v>
      </c>
      <c r="H221" s="10"/>
      <c r="I221" s="15">
        <v>2.845277208081377E-3</v>
      </c>
      <c r="J221"/>
      <c r="K221" s="147">
        <v>117640.67936526584</v>
      </c>
      <c r="L221" s="10"/>
      <c r="M221" s="15">
        <v>3.3254381658702169E-3</v>
      </c>
      <c r="N221" s="15"/>
      <c r="O221" s="16">
        <v>114546.589845087</v>
      </c>
      <c r="P221" s="148"/>
    </row>
    <row r="222" spans="1:16" x14ac:dyDescent="0.25">
      <c r="A222" s="12">
        <v>739</v>
      </c>
      <c r="C222" s="13" t="s">
        <v>240</v>
      </c>
      <c r="D222" s="10"/>
      <c r="E222" s="15">
        <v>1.9710183632297095E-3</v>
      </c>
      <c r="F222"/>
      <c r="G222" s="147">
        <v>56968</v>
      </c>
      <c r="H222" s="10"/>
      <c r="I222" s="15">
        <v>1.9181431731032869E-3</v>
      </c>
      <c r="J222"/>
      <c r="K222" s="147">
        <v>79307.445110375891</v>
      </c>
      <c r="L222" s="10"/>
      <c r="M222" s="15">
        <v>1.8656086883549518E-3</v>
      </c>
      <c r="N222" s="15"/>
      <c r="O222" s="16">
        <v>64261.941608077854</v>
      </c>
      <c r="P222" s="148"/>
    </row>
    <row r="223" spans="1:16" x14ac:dyDescent="0.25">
      <c r="A223" s="12">
        <v>740</v>
      </c>
      <c r="C223" s="13" t="s">
        <v>241</v>
      </c>
      <c r="D223" s="10"/>
      <c r="E223" s="15">
        <v>0</v>
      </c>
      <c r="F223"/>
      <c r="G223" s="147">
        <v>0</v>
      </c>
      <c r="H223" s="10"/>
      <c r="I223" s="15">
        <v>0</v>
      </c>
      <c r="J223"/>
      <c r="K223" s="147">
        <v>0</v>
      </c>
      <c r="L223" s="10"/>
      <c r="M223" s="15">
        <v>0</v>
      </c>
      <c r="N223" s="15"/>
      <c r="O223" s="16">
        <v>0</v>
      </c>
      <c r="P223" s="148"/>
    </row>
    <row r="224" spans="1:16" x14ac:dyDescent="0.25">
      <c r="A224" s="12">
        <v>741</v>
      </c>
      <c r="C224" s="13" t="s">
        <v>242</v>
      </c>
      <c r="D224" s="10"/>
      <c r="E224" s="15">
        <v>5.166641815440574E-3</v>
      </c>
      <c r="F224"/>
      <c r="G224" s="147">
        <v>149331</v>
      </c>
      <c r="H224" s="10"/>
      <c r="I224" s="15">
        <v>5.4290908760965834E-3</v>
      </c>
      <c r="J224"/>
      <c r="K224" s="147">
        <v>224470.90117818199</v>
      </c>
      <c r="L224" s="10"/>
      <c r="M224" s="15">
        <v>5.497641417674985E-3</v>
      </c>
      <c r="N224" s="15"/>
      <c r="O224" s="16">
        <v>189369.35380393302</v>
      </c>
      <c r="P224" s="148"/>
    </row>
    <row r="225" spans="1:16" x14ac:dyDescent="0.25">
      <c r="A225" s="12">
        <v>742</v>
      </c>
      <c r="C225" s="13" t="s">
        <v>243</v>
      </c>
      <c r="D225" s="10"/>
      <c r="E225" s="15">
        <v>1.329505296308139E-3</v>
      </c>
      <c r="F225"/>
      <c r="G225" s="147">
        <v>38427</v>
      </c>
      <c r="H225" s="10"/>
      <c r="I225" s="15">
        <v>1.2938199192735003E-3</v>
      </c>
      <c r="J225"/>
      <c r="K225" s="147">
        <v>53494.209227607455</v>
      </c>
      <c r="L225" s="10"/>
      <c r="M225" s="15">
        <v>1.2397815845276276E-3</v>
      </c>
      <c r="N225" s="15"/>
      <c r="O225" s="16">
        <v>42704.974676086225</v>
      </c>
      <c r="P225" s="148"/>
    </row>
    <row r="226" spans="1:16" x14ac:dyDescent="0.25">
      <c r="A226" s="12">
        <v>743</v>
      </c>
      <c r="C226" s="13" t="s">
        <v>244</v>
      </c>
      <c r="D226" s="10"/>
      <c r="E226" s="15">
        <v>3.3550595115358728E-3</v>
      </c>
      <c r="F226"/>
      <c r="G226" s="147">
        <v>96971</v>
      </c>
      <c r="H226" s="10"/>
      <c r="I226" s="15">
        <v>3.1864434905874853E-3</v>
      </c>
      <c r="J226"/>
      <c r="K226" s="147">
        <v>131746.52224642559</v>
      </c>
      <c r="L226" s="10"/>
      <c r="M226" s="15">
        <v>3.2407856014764471E-3</v>
      </c>
      <c r="N226" s="15"/>
      <c r="O226" s="16">
        <v>111630.68460514986</v>
      </c>
      <c r="P226" s="148"/>
    </row>
    <row r="227" spans="1:16" x14ac:dyDescent="0.25">
      <c r="A227" s="12">
        <v>744</v>
      </c>
      <c r="C227" s="13" t="s">
        <v>245</v>
      </c>
      <c r="D227" s="10"/>
      <c r="E227" s="15">
        <v>0</v>
      </c>
      <c r="F227"/>
      <c r="G227" s="147">
        <v>0</v>
      </c>
      <c r="H227" s="10"/>
      <c r="I227" s="15">
        <v>0</v>
      </c>
      <c r="J227"/>
      <c r="K227" s="147">
        <v>0</v>
      </c>
      <c r="L227" s="10"/>
      <c r="M227" s="15">
        <v>0</v>
      </c>
      <c r="N227" s="15"/>
      <c r="O227" s="16">
        <v>0</v>
      </c>
      <c r="P227" s="148"/>
    </row>
    <row r="228" spans="1:16" x14ac:dyDescent="0.25">
      <c r="A228" s="12">
        <v>745</v>
      </c>
      <c r="C228" s="13" t="s">
        <v>246</v>
      </c>
      <c r="D228" s="10"/>
      <c r="E228" s="15">
        <v>4.26377104601482E-3</v>
      </c>
      <c r="F228"/>
      <c r="G228" s="147">
        <v>123236</v>
      </c>
      <c r="H228" s="10"/>
      <c r="I228" s="15">
        <v>4.3514398583181443E-3</v>
      </c>
      <c r="J228"/>
      <c r="K228" s="147">
        <v>179914.39979756155</v>
      </c>
      <c r="L228" s="10"/>
      <c r="M228" s="15">
        <v>4.2989334991427684E-3</v>
      </c>
      <c r="N228" s="15"/>
      <c r="O228" s="16">
        <v>148079.18467753267</v>
      </c>
      <c r="P228" s="148"/>
    </row>
    <row r="229" spans="1:16" x14ac:dyDescent="0.25">
      <c r="A229" s="12">
        <v>747</v>
      </c>
      <c r="C229" s="13" t="s">
        <v>247</v>
      </c>
      <c r="D229" s="10"/>
      <c r="E229" s="15">
        <v>2.6731257050660239E-3</v>
      </c>
      <c r="F229"/>
      <c r="G229" s="147">
        <v>77261</v>
      </c>
      <c r="H229" s="10"/>
      <c r="I229" s="15">
        <v>2.7082164175282505E-3</v>
      </c>
      <c r="J229"/>
      <c r="K229" s="147">
        <v>111973.77124495553</v>
      </c>
      <c r="L229" s="10"/>
      <c r="M229" s="15">
        <v>2.630002423048442E-3</v>
      </c>
      <c r="N229" s="15"/>
      <c r="O229" s="16">
        <v>90591.91415326776</v>
      </c>
      <c r="P229" s="148"/>
    </row>
    <row r="230" spans="1:16" x14ac:dyDescent="0.25">
      <c r="A230" s="12">
        <v>748</v>
      </c>
      <c r="C230" s="13" t="s">
        <v>248</v>
      </c>
      <c r="D230" s="10"/>
      <c r="E230" s="15">
        <v>1.4626231713501803E-3</v>
      </c>
      <c r="F230"/>
      <c r="G230" s="147">
        <v>42274</v>
      </c>
      <c r="H230" s="10"/>
      <c r="I230" s="15">
        <v>1.5288825287229711E-3</v>
      </c>
      <c r="J230"/>
      <c r="K230" s="147">
        <v>63213.095313808801</v>
      </c>
      <c r="L230" s="10"/>
      <c r="M230" s="15">
        <v>1.6459781734475282E-3</v>
      </c>
      <c r="N230" s="15"/>
      <c r="O230" s="16">
        <v>56696.644870111762</v>
      </c>
      <c r="P230" s="148"/>
    </row>
    <row r="231" spans="1:16" x14ac:dyDescent="0.25">
      <c r="A231" s="12">
        <v>749</v>
      </c>
      <c r="C231" s="13" t="s">
        <v>249</v>
      </c>
      <c r="D231" s="10"/>
      <c r="E231" s="15">
        <v>3.7688187386449882E-3</v>
      </c>
      <c r="F231"/>
      <c r="G231" s="147">
        <v>108930</v>
      </c>
      <c r="H231" s="10"/>
      <c r="I231" s="15">
        <v>3.8283605808381001E-3</v>
      </c>
      <c r="J231"/>
      <c r="K231" s="147">
        <v>158287.19194945903</v>
      </c>
      <c r="L231" s="10"/>
      <c r="M231" s="15">
        <v>3.974019604481697E-3</v>
      </c>
      <c r="N231" s="15"/>
      <c r="O231" s="16">
        <v>136887.34264940937</v>
      </c>
      <c r="P231" s="148"/>
    </row>
    <row r="232" spans="1:16" x14ac:dyDescent="0.25">
      <c r="A232" s="12">
        <v>750</v>
      </c>
      <c r="C232" s="13" t="s">
        <v>250</v>
      </c>
      <c r="D232" s="10"/>
      <c r="E232" s="15">
        <v>0</v>
      </c>
      <c r="F232"/>
      <c r="G232" s="147">
        <v>0</v>
      </c>
      <c r="H232" s="10"/>
      <c r="I232" s="15">
        <v>0</v>
      </c>
      <c r="J232"/>
      <c r="K232" s="147">
        <v>0</v>
      </c>
      <c r="L232" s="10"/>
      <c r="M232" s="15">
        <v>0</v>
      </c>
      <c r="N232" s="15"/>
      <c r="O232" s="16">
        <v>0</v>
      </c>
      <c r="P232" s="148"/>
    </row>
    <row r="233" spans="1:16" x14ac:dyDescent="0.25">
      <c r="A233" s="12">
        <v>751</v>
      </c>
      <c r="C233" s="13" t="s">
        <v>251</v>
      </c>
      <c r="D233" s="10"/>
      <c r="E233" s="15">
        <v>8.9889349054260762E-5</v>
      </c>
      <c r="F233"/>
      <c r="G233" s="147">
        <v>2598</v>
      </c>
      <c r="H233" s="10"/>
      <c r="I233" s="15">
        <v>8.9999069985718708E-5</v>
      </c>
      <c r="J233"/>
      <c r="K233" s="147">
        <v>3721.0967371792349</v>
      </c>
      <c r="L233" s="10"/>
      <c r="M233" s="15">
        <v>8.9793158624215514E-5</v>
      </c>
      <c r="N233" s="15"/>
      <c r="O233" s="16">
        <v>3092.9759023594088</v>
      </c>
      <c r="P233" s="148"/>
    </row>
    <row r="234" spans="1:16" x14ac:dyDescent="0.25">
      <c r="A234" s="12">
        <v>752</v>
      </c>
      <c r="C234" s="13" t="s">
        <v>252</v>
      </c>
      <c r="D234" s="10"/>
      <c r="E234" s="15">
        <v>5.914281508035542E-3</v>
      </c>
      <c r="F234"/>
      <c r="G234" s="147">
        <v>170941</v>
      </c>
      <c r="H234" s="10"/>
      <c r="I234" s="15">
        <v>6.1558411751940151E-3</v>
      </c>
      <c r="J234"/>
      <c r="K234" s="147">
        <v>254519.08019986091</v>
      </c>
      <c r="L234" s="10"/>
      <c r="M234" s="15">
        <v>6.2674157630930863E-3</v>
      </c>
      <c r="N234" s="15"/>
      <c r="O234" s="16">
        <v>215884.66451481599</v>
      </c>
      <c r="P234" s="148"/>
    </row>
    <row r="235" spans="1:16" x14ac:dyDescent="0.25">
      <c r="A235" s="12">
        <v>753</v>
      </c>
      <c r="C235" s="13" t="s">
        <v>253</v>
      </c>
      <c r="D235" s="10"/>
      <c r="E235" s="15">
        <v>4.6286870114027791E-3</v>
      </c>
      <c r="F235"/>
      <c r="G235" s="147">
        <v>133783</v>
      </c>
      <c r="H235" s="10"/>
      <c r="I235" s="15">
        <v>4.6728142915447336E-3</v>
      </c>
      <c r="J235"/>
      <c r="K235" s="147">
        <v>193201.92993628467</v>
      </c>
      <c r="L235" s="10"/>
      <c r="M235" s="15">
        <v>4.8492045673130023E-3</v>
      </c>
      <c r="N235" s="15"/>
      <c r="O235" s="16">
        <v>167033.58142326775</v>
      </c>
      <c r="P235" s="148"/>
    </row>
    <row r="236" spans="1:16" x14ac:dyDescent="0.25">
      <c r="A236" s="12">
        <v>754</v>
      </c>
      <c r="C236" s="13" t="s">
        <v>254</v>
      </c>
      <c r="D236" s="10"/>
      <c r="E236" s="15">
        <v>3.0541625838306961E-3</v>
      </c>
      <c r="F236"/>
      <c r="G236" s="147">
        <v>88274</v>
      </c>
      <c r="H236" s="10"/>
      <c r="I236" s="15">
        <v>3.0176035398866131E-3</v>
      </c>
      <c r="J236"/>
      <c r="K236" s="147">
        <v>124765.67466924268</v>
      </c>
      <c r="L236" s="10"/>
      <c r="M236" s="15">
        <v>3.3608912046468519E-3</v>
      </c>
      <c r="N236" s="15"/>
      <c r="O236" s="16">
        <v>115767.78972580904</v>
      </c>
      <c r="P236" s="148"/>
    </row>
    <row r="237" spans="1:16" x14ac:dyDescent="0.25">
      <c r="A237" s="12">
        <v>756</v>
      </c>
      <c r="C237" s="13" t="s">
        <v>255</v>
      </c>
      <c r="D237" s="10"/>
      <c r="E237" s="15">
        <v>6.3963434470107839E-3</v>
      </c>
      <c r="F237"/>
      <c r="G237" s="147">
        <v>184874</v>
      </c>
      <c r="H237" s="10"/>
      <c r="I237" s="15">
        <v>6.2907181107812607E-3</v>
      </c>
      <c r="J237"/>
      <c r="K237" s="147">
        <v>260095.69476947896</v>
      </c>
      <c r="L237" s="10"/>
      <c r="M237" s="15">
        <v>6.100076070577041E-3</v>
      </c>
      <c r="N237" s="15"/>
      <c r="O237" s="16">
        <v>210120.55459385391</v>
      </c>
      <c r="P237" s="148"/>
    </row>
    <row r="238" spans="1:16" x14ac:dyDescent="0.25">
      <c r="A238" s="12">
        <v>757</v>
      </c>
      <c r="C238" s="13" t="s">
        <v>256</v>
      </c>
      <c r="D238" s="10"/>
      <c r="E238" s="15">
        <v>1.6207156119407218E-3</v>
      </c>
      <c r="F238"/>
      <c r="G238" s="147">
        <v>46844</v>
      </c>
      <c r="H238" s="10"/>
      <c r="I238" s="15">
        <v>1.6804631232206415E-3</v>
      </c>
      <c r="J238"/>
      <c r="K238" s="147">
        <v>69480.338471926705</v>
      </c>
      <c r="L238" s="10"/>
      <c r="M238" s="15">
        <v>1.700704825882097E-3</v>
      </c>
      <c r="N238" s="15"/>
      <c r="O238" s="16">
        <v>58581.735224325806</v>
      </c>
      <c r="P238" s="148"/>
    </row>
    <row r="239" spans="1:16" x14ac:dyDescent="0.25">
      <c r="A239" s="12">
        <v>759</v>
      </c>
      <c r="C239" s="13" t="s">
        <v>257</v>
      </c>
      <c r="D239" s="10"/>
      <c r="E239" s="15">
        <v>0</v>
      </c>
      <c r="F239"/>
      <c r="G239" s="147">
        <v>0</v>
      </c>
      <c r="H239" s="10"/>
      <c r="I239" s="15">
        <v>0</v>
      </c>
      <c r="J239"/>
      <c r="K239" s="147">
        <v>0</v>
      </c>
      <c r="L239" s="10"/>
      <c r="M239" s="15">
        <v>0</v>
      </c>
      <c r="N239" s="15"/>
      <c r="O239" s="16">
        <v>0</v>
      </c>
      <c r="P239" s="148"/>
    </row>
    <row r="240" spans="1:16" x14ac:dyDescent="0.25">
      <c r="A240" s="12">
        <v>760</v>
      </c>
      <c r="C240" s="13" t="s">
        <v>258</v>
      </c>
      <c r="D240" s="10"/>
      <c r="E240" s="15">
        <v>0</v>
      </c>
      <c r="F240"/>
      <c r="G240" s="147">
        <v>0</v>
      </c>
      <c r="H240" s="10"/>
      <c r="I240" s="15">
        <v>0</v>
      </c>
      <c r="J240"/>
      <c r="K240" s="147">
        <v>0</v>
      </c>
      <c r="L240" s="10"/>
      <c r="M240" s="15">
        <v>0</v>
      </c>
      <c r="N240" s="15"/>
      <c r="O240" s="16">
        <v>0</v>
      </c>
      <c r="P240" s="148"/>
    </row>
    <row r="241" spans="1:16" x14ac:dyDescent="0.25">
      <c r="A241" s="12">
        <v>761</v>
      </c>
      <c r="C241" s="13" t="s">
        <v>259</v>
      </c>
      <c r="D241" s="10"/>
      <c r="E241" s="15">
        <v>1.5780052790972622E-3</v>
      </c>
      <c r="F241"/>
      <c r="G241" s="147">
        <v>45609</v>
      </c>
      <c r="H241" s="10"/>
      <c r="I241" s="15">
        <v>1.5952334933751564E-3</v>
      </c>
      <c r="J241"/>
      <c r="K241" s="147">
        <v>65956.438751858994</v>
      </c>
      <c r="L241" s="10"/>
      <c r="M241" s="15">
        <v>1.6230590080589461E-3</v>
      </c>
      <c r="N241" s="15"/>
      <c r="O241" s="16">
        <v>55907.18131481194</v>
      </c>
      <c r="P241" s="148"/>
    </row>
    <row r="242" spans="1:16" x14ac:dyDescent="0.25">
      <c r="A242" s="12">
        <v>762</v>
      </c>
      <c r="C242" s="13" t="s">
        <v>260</v>
      </c>
      <c r="D242" s="10"/>
      <c r="E242" s="15">
        <v>0</v>
      </c>
      <c r="F242"/>
      <c r="G242" s="147">
        <v>0</v>
      </c>
      <c r="H242" s="10"/>
      <c r="I242" s="15">
        <v>0</v>
      </c>
      <c r="J242"/>
      <c r="K242" s="147">
        <v>0</v>
      </c>
      <c r="L242" s="10"/>
      <c r="M242" s="15">
        <v>0</v>
      </c>
      <c r="N242" s="15"/>
      <c r="O242" s="16">
        <v>0</v>
      </c>
      <c r="P242" s="148"/>
    </row>
    <row r="243" spans="1:16" x14ac:dyDescent="0.25">
      <c r="A243" s="12">
        <v>765</v>
      </c>
      <c r="C243" s="13" t="s">
        <v>261</v>
      </c>
      <c r="D243" s="10"/>
      <c r="E243" s="15">
        <v>1.7538346589866437E-2</v>
      </c>
      <c r="F243"/>
      <c r="G243" s="147">
        <v>506911</v>
      </c>
      <c r="H243" s="10"/>
      <c r="I243" s="15">
        <v>1.7195049284323916E-2</v>
      </c>
      <c r="J243"/>
      <c r="K243" s="147">
        <v>710945.58863427234</v>
      </c>
      <c r="L243" s="10"/>
      <c r="M243" s="15">
        <v>1.7424068724098209E-2</v>
      </c>
      <c r="N243" s="15"/>
      <c r="O243" s="16">
        <v>600181.85695225454</v>
      </c>
      <c r="P243" s="148"/>
    </row>
    <row r="244" spans="1:16" x14ac:dyDescent="0.25">
      <c r="A244" s="12">
        <v>766</v>
      </c>
      <c r="C244" s="13" t="s">
        <v>262</v>
      </c>
      <c r="D244" s="10"/>
      <c r="E244" s="15">
        <v>8.4883218193132772E-5</v>
      </c>
      <c r="F244"/>
      <c r="G244" s="147">
        <v>2453</v>
      </c>
      <c r="H244" s="10"/>
      <c r="I244" s="15">
        <v>1.0722480119349762E-4</v>
      </c>
      <c r="J244"/>
      <c r="K244" s="147">
        <v>4433.3108989807279</v>
      </c>
      <c r="L244" s="10"/>
      <c r="M244" s="15">
        <v>1.1394228805518435E-4</v>
      </c>
      <c r="N244" s="15"/>
      <c r="O244" s="16">
        <v>3924.8062615690001</v>
      </c>
      <c r="P244" s="148"/>
    </row>
    <row r="245" spans="1:16" x14ac:dyDescent="0.25">
      <c r="A245" s="12">
        <v>767</v>
      </c>
      <c r="C245" s="13" t="s">
        <v>263</v>
      </c>
      <c r="D245" s="10"/>
      <c r="E245" s="15">
        <v>1.4104391962821318E-2</v>
      </c>
      <c r="F245"/>
      <c r="G245" s="147">
        <v>407659</v>
      </c>
      <c r="H245" s="10"/>
      <c r="I245" s="15">
        <v>1.3876145433478124E-2</v>
      </c>
      <c r="J245"/>
      <c r="K245" s="147">
        <v>573722.36741261312</v>
      </c>
      <c r="L245" s="10"/>
      <c r="M245" s="15">
        <v>1.3535214490335163E-2</v>
      </c>
      <c r="N245" s="15"/>
      <c r="O245" s="16">
        <v>466228.08344535273</v>
      </c>
      <c r="P245" s="148"/>
    </row>
    <row r="246" spans="1:16" x14ac:dyDescent="0.25">
      <c r="A246" s="12">
        <v>768</v>
      </c>
      <c r="C246" s="13" t="s">
        <v>264</v>
      </c>
      <c r="D246" s="10"/>
      <c r="E246" s="15">
        <v>3.5312912236145281E-3</v>
      </c>
      <c r="F246"/>
      <c r="G246" s="147">
        <v>102065</v>
      </c>
      <c r="H246" s="10"/>
      <c r="I246" s="15">
        <v>3.608953946231144E-3</v>
      </c>
      <c r="J246"/>
      <c r="K246" s="147">
        <v>149215.61696228443</v>
      </c>
      <c r="L246" s="10"/>
      <c r="M246" s="15">
        <v>3.7119042422637735E-3</v>
      </c>
      <c r="N246" s="15"/>
      <c r="O246" s="16">
        <v>127858.63142686407</v>
      </c>
      <c r="P246" s="148"/>
    </row>
    <row r="247" spans="1:16" x14ac:dyDescent="0.25">
      <c r="A247" s="12">
        <v>769</v>
      </c>
      <c r="C247" s="13" t="s">
        <v>265</v>
      </c>
      <c r="D247" s="10"/>
      <c r="E247" s="15">
        <v>8.0277301542837458E-3</v>
      </c>
      <c r="F247"/>
      <c r="G247" s="147">
        <v>232026</v>
      </c>
      <c r="H247" s="10"/>
      <c r="I247" s="15">
        <v>8.1337961362080539E-3</v>
      </c>
      <c r="J247"/>
      <c r="K247" s="147">
        <v>336299.5002962547</v>
      </c>
      <c r="L247" s="10"/>
      <c r="M247" s="15">
        <v>8.4928756867958723E-3</v>
      </c>
      <c r="N247" s="15"/>
      <c r="O247" s="16">
        <v>292541.88452069549</v>
      </c>
      <c r="P247" s="148"/>
    </row>
    <row r="248" spans="1:16" x14ac:dyDescent="0.25">
      <c r="A248" s="12">
        <v>770</v>
      </c>
      <c r="C248" s="13" t="s">
        <v>266</v>
      </c>
      <c r="D248" s="10"/>
      <c r="E248" s="15">
        <v>3.6470718126809906E-3</v>
      </c>
      <c r="F248"/>
      <c r="G248" s="147">
        <v>105411</v>
      </c>
      <c r="H248" s="10"/>
      <c r="I248" s="15">
        <v>3.772753687091799E-3</v>
      </c>
      <c r="J248"/>
      <c r="K248" s="147">
        <v>155988.07229281293</v>
      </c>
      <c r="L248" s="10"/>
      <c r="M248" s="15">
        <v>3.8867548123803501E-3</v>
      </c>
      <c r="N248" s="15"/>
      <c r="O248" s="16">
        <v>133881.45775540054</v>
      </c>
      <c r="P248" s="148"/>
    </row>
    <row r="249" spans="1:16" x14ac:dyDescent="0.25">
      <c r="A249" s="12">
        <v>771</v>
      </c>
      <c r="C249" s="13" t="s">
        <v>267</v>
      </c>
      <c r="D249" s="10"/>
      <c r="E249" s="15">
        <v>2.2120978871638095E-3</v>
      </c>
      <c r="F249"/>
      <c r="G249" s="147">
        <v>63936</v>
      </c>
      <c r="H249" s="10"/>
      <c r="I249" s="15">
        <v>2.1843796927828933E-3</v>
      </c>
      <c r="J249"/>
      <c r="K249" s="147">
        <v>90315.246022706924</v>
      </c>
      <c r="L249" s="10"/>
      <c r="M249" s="15">
        <v>2.2999199804286889E-3</v>
      </c>
      <c r="N249" s="15"/>
      <c r="O249" s="16">
        <v>79222.038580815162</v>
      </c>
      <c r="P249" s="148"/>
    </row>
    <row r="250" spans="1:16" x14ac:dyDescent="0.25">
      <c r="A250" s="12">
        <v>772</v>
      </c>
      <c r="C250" s="13" t="s">
        <v>268</v>
      </c>
      <c r="D250" s="10"/>
      <c r="E250" s="15">
        <v>4.0551853296684594E-3</v>
      </c>
      <c r="F250"/>
      <c r="G250" s="147">
        <v>117207</v>
      </c>
      <c r="H250" s="10"/>
      <c r="I250" s="15">
        <v>4.2201023959332982E-3</v>
      </c>
      <c r="J250"/>
      <c r="K250" s="147">
        <v>174484.12809778508</v>
      </c>
      <c r="L250" s="10"/>
      <c r="M250" s="15">
        <v>4.1661070217816282E-3</v>
      </c>
      <c r="N250" s="15"/>
      <c r="O250" s="16">
        <v>143503.90188352144</v>
      </c>
      <c r="P250" s="148"/>
    </row>
    <row r="251" spans="1:16" x14ac:dyDescent="0.25">
      <c r="A251" s="12">
        <v>773</v>
      </c>
      <c r="C251" s="13" t="s">
        <v>269</v>
      </c>
      <c r="D251" s="10"/>
      <c r="E251" s="15">
        <v>2.7479288527409557E-3</v>
      </c>
      <c r="F251"/>
      <c r="G251" s="147">
        <v>79423</v>
      </c>
      <c r="H251" s="10"/>
      <c r="I251" s="15">
        <v>2.8505430593382471E-3</v>
      </c>
      <c r="J251"/>
      <c r="K251" s="147">
        <v>117858.40096987263</v>
      </c>
      <c r="L251" s="10"/>
      <c r="M251" s="15">
        <v>2.8833007938120457E-3</v>
      </c>
      <c r="N251" s="15"/>
      <c r="O251" s="16">
        <v>99316.91914120283</v>
      </c>
      <c r="P251" s="148"/>
    </row>
    <row r="252" spans="1:16" x14ac:dyDescent="0.25">
      <c r="A252" s="12">
        <v>774</v>
      </c>
      <c r="C252" s="13" t="s">
        <v>270</v>
      </c>
      <c r="D252" s="10"/>
      <c r="E252" s="15">
        <v>2.9955381125808746E-3</v>
      </c>
      <c r="F252"/>
      <c r="G252" s="147">
        <v>86580</v>
      </c>
      <c r="H252" s="10"/>
      <c r="I252" s="15">
        <v>2.9965330559127271E-3</v>
      </c>
      <c r="J252"/>
      <c r="K252" s="147">
        <v>123894.49556507576</v>
      </c>
      <c r="L252" s="10"/>
      <c r="M252" s="15">
        <v>3.0172454203026282E-3</v>
      </c>
      <c r="N252" s="15"/>
      <c r="O252" s="16">
        <v>103930.71721149566</v>
      </c>
      <c r="P252" s="148"/>
    </row>
    <row r="253" spans="1:16" x14ac:dyDescent="0.25">
      <c r="A253" s="12">
        <v>775</v>
      </c>
      <c r="C253" s="13" t="s">
        <v>271</v>
      </c>
      <c r="D253" s="10"/>
      <c r="E253" s="15">
        <v>3.1786762760983769E-3</v>
      </c>
      <c r="F253"/>
      <c r="G253" s="147">
        <v>91873</v>
      </c>
      <c r="H253" s="10"/>
      <c r="I253" s="15">
        <v>3.2794873923955681E-3</v>
      </c>
      <c r="J253"/>
      <c r="K253" s="147">
        <v>135593.51043738602</v>
      </c>
      <c r="L253" s="10"/>
      <c r="M253" s="15">
        <v>3.2379401047263486E-3</v>
      </c>
      <c r="N253" s="15"/>
      <c r="O253" s="16">
        <v>111532.66986757804</v>
      </c>
      <c r="P253" s="148"/>
    </row>
    <row r="254" spans="1:16" x14ac:dyDescent="0.25">
      <c r="A254" s="12">
        <v>776</v>
      </c>
      <c r="C254" s="13" t="s">
        <v>272</v>
      </c>
      <c r="D254" s="10"/>
      <c r="E254" s="15">
        <v>3.1632719593800464E-3</v>
      </c>
      <c r="F254"/>
      <c r="G254" s="147">
        <v>91428</v>
      </c>
      <c r="H254" s="10"/>
      <c r="I254" s="15">
        <v>3.1544484225743928E-3</v>
      </c>
      <c r="J254"/>
      <c r="K254" s="147">
        <v>130423.65587449264</v>
      </c>
      <c r="L254" s="10"/>
      <c r="M254" s="15">
        <v>3.1908872326534107E-3</v>
      </c>
      <c r="N254" s="15"/>
      <c r="O254" s="16">
        <v>109911.90719825872</v>
      </c>
      <c r="P254" s="148"/>
    </row>
    <row r="255" spans="1:16" x14ac:dyDescent="0.25">
      <c r="A255" s="12">
        <v>777</v>
      </c>
      <c r="C255" s="13" t="s">
        <v>273</v>
      </c>
      <c r="D255" s="10"/>
      <c r="E255" s="15">
        <v>1.6133335780700676E-2</v>
      </c>
      <c r="F255"/>
      <c r="G255" s="147">
        <v>466302</v>
      </c>
      <c r="H255" s="10"/>
      <c r="I255" s="15">
        <v>1.6412001009337415E-2</v>
      </c>
      <c r="J255"/>
      <c r="K255" s="147">
        <v>678569.71651061077</v>
      </c>
      <c r="L255" s="10"/>
      <c r="M255" s="15">
        <v>1.6858713245818797E-2</v>
      </c>
      <c r="N255" s="15"/>
      <c r="O255" s="16">
        <v>580707.86920778581</v>
      </c>
      <c r="P255" s="148"/>
    </row>
    <row r="256" spans="1:16" x14ac:dyDescent="0.25">
      <c r="A256" s="12">
        <v>778</v>
      </c>
      <c r="C256" s="13" t="s">
        <v>274</v>
      </c>
      <c r="D256" s="10"/>
      <c r="E256" s="15">
        <v>3.5364723179121069E-3</v>
      </c>
      <c r="F256"/>
      <c r="G256" s="147">
        <v>102215</v>
      </c>
      <c r="H256" s="10"/>
      <c r="I256" s="15">
        <v>3.4541718982219029E-3</v>
      </c>
      <c r="J256"/>
      <c r="K256" s="147">
        <v>142816.00667839483</v>
      </c>
      <c r="L256" s="10"/>
      <c r="M256" s="15">
        <v>3.2684231634069441E-3</v>
      </c>
      <c r="N256" s="15"/>
      <c r="O256" s="16">
        <v>112582.67598579319</v>
      </c>
      <c r="P256" s="148"/>
    </row>
    <row r="257" spans="1:16" x14ac:dyDescent="0.25">
      <c r="A257" s="12">
        <v>785</v>
      </c>
      <c r="C257" s="13" t="s">
        <v>275</v>
      </c>
      <c r="D257" s="10"/>
      <c r="E257" s="15">
        <v>3.9422661043617517E-3</v>
      </c>
      <c r="F257"/>
      <c r="G257" s="147">
        <v>113943</v>
      </c>
      <c r="H257" s="10"/>
      <c r="I257" s="15">
        <v>4.0096072699816838E-3</v>
      </c>
      <c r="J257"/>
      <c r="K257" s="147">
        <v>165781.00787115411</v>
      </c>
      <c r="L257" s="10"/>
      <c r="M257" s="15">
        <v>3.7967341682435926E-3</v>
      </c>
      <c r="N257" s="15"/>
      <c r="O257" s="16">
        <v>130780.64598648727</v>
      </c>
      <c r="P257" s="148"/>
    </row>
    <row r="258" spans="1:16" x14ac:dyDescent="0.25">
      <c r="A258" s="12">
        <v>786</v>
      </c>
      <c r="C258" s="13" t="s">
        <v>276</v>
      </c>
      <c r="D258" s="10"/>
      <c r="E258" s="15">
        <v>0</v>
      </c>
      <c r="F258"/>
      <c r="G258" s="147">
        <v>0</v>
      </c>
      <c r="H258" s="10"/>
      <c r="I258" s="15">
        <v>0</v>
      </c>
      <c r="J258"/>
      <c r="K258" s="147">
        <v>0</v>
      </c>
      <c r="L258" s="10"/>
      <c r="M258" s="15">
        <v>0</v>
      </c>
      <c r="N258" s="15"/>
      <c r="O258" s="16">
        <v>0</v>
      </c>
      <c r="P258" s="148"/>
    </row>
    <row r="259" spans="1:16" x14ac:dyDescent="0.25">
      <c r="A259" s="12">
        <v>794</v>
      </c>
      <c r="C259" s="13" t="s">
        <v>277</v>
      </c>
      <c r="D259" s="10"/>
      <c r="E259" s="15">
        <v>3.8362901649015655E-3</v>
      </c>
      <c r="F259"/>
      <c r="G259" s="147">
        <v>110880</v>
      </c>
      <c r="H259" s="10"/>
      <c r="I259" s="15">
        <v>3.7557651005885808E-3</v>
      </c>
      <c r="J259"/>
      <c r="K259" s="147">
        <v>155285.66310329083</v>
      </c>
      <c r="L259" s="10"/>
      <c r="M259" s="15">
        <v>3.8309900163143932E-3</v>
      </c>
      <c r="N259" s="15"/>
      <c r="O259" s="16">
        <v>131960.60795932845</v>
      </c>
      <c r="P259" s="148"/>
    </row>
    <row r="260" spans="1:16" x14ac:dyDescent="0.25">
      <c r="A260" s="12">
        <v>820</v>
      </c>
      <c r="C260" s="13" t="s">
        <v>278</v>
      </c>
      <c r="D260" s="10"/>
      <c r="E260" s="15">
        <v>0</v>
      </c>
      <c r="F260"/>
      <c r="G260" s="147">
        <v>0</v>
      </c>
      <c r="H260" s="10"/>
      <c r="I260" s="15">
        <v>0</v>
      </c>
      <c r="J260"/>
      <c r="K260" s="147">
        <v>0</v>
      </c>
      <c r="L260" s="10"/>
      <c r="M260" s="15">
        <v>0</v>
      </c>
      <c r="N260" s="15"/>
      <c r="O260" s="16">
        <v>0</v>
      </c>
      <c r="P260" s="148"/>
    </row>
    <row r="261" spans="1:16" x14ac:dyDescent="0.25">
      <c r="A261" s="12">
        <v>834</v>
      </c>
      <c r="C261" s="13" t="s">
        <v>279</v>
      </c>
      <c r="D261" s="10"/>
      <c r="E261" s="15">
        <v>0</v>
      </c>
      <c r="F261"/>
      <c r="G261" s="147">
        <v>0</v>
      </c>
      <c r="H261" s="10"/>
      <c r="I261" s="15">
        <v>0</v>
      </c>
      <c r="J261"/>
      <c r="K261" s="147">
        <v>0</v>
      </c>
      <c r="L261" s="10"/>
      <c r="M261" s="15">
        <v>0</v>
      </c>
      <c r="N261" s="15"/>
      <c r="O261" s="16">
        <v>0</v>
      </c>
      <c r="P261" s="148"/>
    </row>
    <row r="262" spans="1:16" x14ac:dyDescent="0.25">
      <c r="A262" s="12">
        <v>837</v>
      </c>
      <c r="C262" s="13" t="s">
        <v>280</v>
      </c>
      <c r="D262" s="10"/>
      <c r="E262" s="15">
        <v>0</v>
      </c>
      <c r="F262"/>
      <c r="G262" s="147">
        <v>0</v>
      </c>
      <c r="H262" s="10"/>
      <c r="I262" s="15">
        <v>0</v>
      </c>
      <c r="J262"/>
      <c r="K262" s="147">
        <v>0</v>
      </c>
      <c r="L262" s="10"/>
      <c r="M262" s="15">
        <v>0</v>
      </c>
      <c r="N262" s="15"/>
      <c r="O262" s="16">
        <v>0</v>
      </c>
      <c r="P262" s="148"/>
    </row>
    <row r="263" spans="1:16" x14ac:dyDescent="0.25">
      <c r="A263" s="12">
        <v>838</v>
      </c>
      <c r="C263" s="13" t="s">
        <v>281</v>
      </c>
      <c r="D263" s="10"/>
      <c r="E263" s="15">
        <v>0</v>
      </c>
      <c r="F263"/>
      <c r="G263" s="147">
        <v>0</v>
      </c>
      <c r="H263" s="10"/>
      <c r="I263" s="15">
        <v>0</v>
      </c>
      <c r="J263"/>
      <c r="K263" s="147">
        <v>0</v>
      </c>
      <c r="L263" s="10"/>
      <c r="M263" s="15">
        <v>0</v>
      </c>
      <c r="N263" s="15"/>
      <c r="O263" s="16">
        <v>0</v>
      </c>
      <c r="P263" s="148"/>
    </row>
    <row r="264" spans="1:16" x14ac:dyDescent="0.25">
      <c r="A264" s="12">
        <v>839</v>
      </c>
      <c r="C264" s="13" t="s">
        <v>282</v>
      </c>
      <c r="D264" s="10"/>
      <c r="E264" s="15">
        <v>0</v>
      </c>
      <c r="F264"/>
      <c r="G264" s="147">
        <v>0</v>
      </c>
      <c r="H264" s="10"/>
      <c r="I264" s="15">
        <v>0</v>
      </c>
      <c r="J264"/>
      <c r="K264" s="147">
        <v>0</v>
      </c>
      <c r="L264" s="10"/>
      <c r="M264" s="15">
        <v>0</v>
      </c>
      <c r="N264" s="15"/>
      <c r="O264" s="16">
        <v>0</v>
      </c>
      <c r="P264" s="148"/>
    </row>
    <row r="265" spans="1:16" x14ac:dyDescent="0.25">
      <c r="A265" s="12">
        <v>840</v>
      </c>
      <c r="C265" s="13" t="s">
        <v>283</v>
      </c>
      <c r="D265" s="10"/>
      <c r="E265" s="15">
        <v>0</v>
      </c>
      <c r="F265"/>
      <c r="G265" s="147">
        <v>0</v>
      </c>
      <c r="H265" s="10"/>
      <c r="I265" s="15">
        <v>0</v>
      </c>
      <c r="J265"/>
      <c r="K265" s="147">
        <v>0</v>
      </c>
      <c r="L265" s="10"/>
      <c r="M265" s="15">
        <v>0</v>
      </c>
      <c r="N265" s="15"/>
      <c r="O265" s="16">
        <v>0</v>
      </c>
      <c r="P265" s="148"/>
    </row>
    <row r="266" spans="1:16" x14ac:dyDescent="0.25">
      <c r="A266" s="12">
        <v>841</v>
      </c>
      <c r="C266" s="13" t="s">
        <v>284</v>
      </c>
      <c r="D266" s="10"/>
      <c r="E266" s="15">
        <v>3.4443017470189543E-4</v>
      </c>
      <c r="F266"/>
      <c r="G266" s="147">
        <v>9955</v>
      </c>
      <c r="H266" s="10"/>
      <c r="I266" s="15">
        <v>3.3330068818207542E-4</v>
      </c>
      <c r="J266"/>
      <c r="K266" s="147">
        <v>13780.632438654306</v>
      </c>
      <c r="L266" s="10"/>
      <c r="M266" s="15">
        <v>3.5701055820605202E-4</v>
      </c>
      <c r="N266" s="15"/>
      <c r="O266" s="16">
        <v>12297.429674351732</v>
      </c>
      <c r="P266" s="148"/>
    </row>
    <row r="267" spans="1:16" x14ac:dyDescent="0.25">
      <c r="A267" s="12">
        <v>842</v>
      </c>
      <c r="C267" s="13" t="s">
        <v>285</v>
      </c>
      <c r="D267" s="10"/>
      <c r="E267" s="15">
        <v>0</v>
      </c>
      <c r="F267"/>
      <c r="G267" s="147">
        <v>0</v>
      </c>
      <c r="H267" s="10"/>
      <c r="I267" s="15">
        <v>0</v>
      </c>
      <c r="J267"/>
      <c r="K267" s="147">
        <v>0</v>
      </c>
      <c r="L267" s="10"/>
      <c r="M267" s="15">
        <v>0</v>
      </c>
      <c r="N267" s="15"/>
      <c r="O267" s="16">
        <v>0</v>
      </c>
      <c r="P267" s="148"/>
    </row>
    <row r="268" spans="1:16" x14ac:dyDescent="0.25">
      <c r="A268" s="12">
        <v>844</v>
      </c>
      <c r="C268" s="13" t="s">
        <v>286</v>
      </c>
      <c r="D268" s="10"/>
      <c r="E268" s="15">
        <v>0</v>
      </c>
      <c r="F268"/>
      <c r="G268" s="147">
        <v>0</v>
      </c>
      <c r="H268" s="10"/>
      <c r="I268" s="15">
        <v>0</v>
      </c>
      <c r="J268"/>
      <c r="K268" s="147">
        <v>0</v>
      </c>
      <c r="L268" s="10"/>
      <c r="M268" s="15">
        <v>0</v>
      </c>
      <c r="N268" s="15"/>
      <c r="O268" s="16">
        <v>0</v>
      </c>
      <c r="P268" s="148"/>
    </row>
    <row r="269" spans="1:16" x14ac:dyDescent="0.25">
      <c r="A269" s="12">
        <v>845</v>
      </c>
      <c r="C269" s="13" t="s">
        <v>287</v>
      </c>
      <c r="D269" s="10"/>
      <c r="E269" s="15">
        <v>0</v>
      </c>
      <c r="F269"/>
      <c r="G269" s="147">
        <v>0</v>
      </c>
      <c r="H269" s="10"/>
      <c r="I269" s="15">
        <v>0</v>
      </c>
      <c r="J269"/>
      <c r="K269" s="147">
        <v>0</v>
      </c>
      <c r="L269" s="10"/>
      <c r="M269" s="15">
        <v>0</v>
      </c>
      <c r="N269" s="15"/>
      <c r="O269" s="16">
        <v>0</v>
      </c>
      <c r="P269" s="148"/>
    </row>
    <row r="270" spans="1:16" x14ac:dyDescent="0.25">
      <c r="A270" s="12">
        <v>847</v>
      </c>
      <c r="C270" s="13" t="s">
        <v>288</v>
      </c>
      <c r="D270" s="10"/>
      <c r="E270" s="15">
        <v>0</v>
      </c>
      <c r="F270"/>
      <c r="G270" s="147">
        <v>0</v>
      </c>
      <c r="H270" s="10"/>
      <c r="I270" s="15">
        <v>0</v>
      </c>
      <c r="J270"/>
      <c r="K270" s="147">
        <v>0</v>
      </c>
      <c r="L270" s="10"/>
      <c r="M270" s="15">
        <v>0</v>
      </c>
      <c r="N270" s="15"/>
      <c r="O270" s="16">
        <v>0</v>
      </c>
      <c r="P270" s="148"/>
    </row>
    <row r="271" spans="1:16" x14ac:dyDescent="0.25">
      <c r="A271" s="12">
        <v>848</v>
      </c>
      <c r="C271" s="13" t="s">
        <v>289</v>
      </c>
      <c r="D271" s="10"/>
      <c r="E271" s="15">
        <v>5.4951729203574287E-3</v>
      </c>
      <c r="F271"/>
      <c r="G271" s="147">
        <v>158827</v>
      </c>
      <c r="H271" s="10"/>
      <c r="I271" s="15">
        <v>5.5153018248874338E-3</v>
      </c>
      <c r="J271"/>
      <c r="K271" s="147">
        <v>228035.37445891328</v>
      </c>
      <c r="L271" s="10"/>
      <c r="M271" s="15">
        <v>5.5543132640261195E-3</v>
      </c>
      <c r="N271" s="15"/>
      <c r="O271" s="16">
        <v>191321.44745774733</v>
      </c>
      <c r="P271" s="148"/>
    </row>
    <row r="272" spans="1:16" x14ac:dyDescent="0.25">
      <c r="A272" s="12">
        <v>850</v>
      </c>
      <c r="C272" s="13" t="s">
        <v>290</v>
      </c>
      <c r="D272" s="10"/>
      <c r="E272" s="15">
        <v>0</v>
      </c>
      <c r="F272"/>
      <c r="G272" s="147">
        <v>0</v>
      </c>
      <c r="H272" s="10"/>
      <c r="I272" s="15">
        <v>0</v>
      </c>
      <c r="J272"/>
      <c r="K272" s="147">
        <v>0</v>
      </c>
      <c r="L272" s="10"/>
      <c r="M272" s="15">
        <v>0</v>
      </c>
      <c r="N272" s="15"/>
      <c r="O272" s="16">
        <v>0</v>
      </c>
      <c r="P272" s="148"/>
    </row>
    <row r="273" spans="1:16" x14ac:dyDescent="0.25">
      <c r="A273" s="12">
        <v>851</v>
      </c>
      <c r="C273" s="13" t="s">
        <v>291</v>
      </c>
      <c r="D273" s="10"/>
      <c r="E273" s="15">
        <v>1.6967518751270986E-4</v>
      </c>
      <c r="F273"/>
      <c r="G273" s="147">
        <v>4904</v>
      </c>
      <c r="H273" s="10"/>
      <c r="I273" s="15">
        <v>1.6087171165396984E-4</v>
      </c>
      <c r="J273"/>
      <c r="K273" s="147">
        <v>6651.393191452049</v>
      </c>
      <c r="L273" s="10"/>
      <c r="M273" s="15">
        <v>1.584552265452937E-4</v>
      </c>
      <c r="N273" s="15"/>
      <c r="O273" s="16">
        <v>5458.0794886451868</v>
      </c>
      <c r="P273" s="148"/>
    </row>
    <row r="274" spans="1:16" x14ac:dyDescent="0.25">
      <c r="A274" s="12">
        <v>852</v>
      </c>
      <c r="C274" s="13" t="s">
        <v>292</v>
      </c>
      <c r="D274" s="10"/>
      <c r="E274" s="15">
        <v>1.8832762927137087E-4</v>
      </c>
      <c r="F274"/>
      <c r="G274" s="147">
        <v>5443</v>
      </c>
      <c r="H274" s="10"/>
      <c r="I274" s="15">
        <v>1.9975724912383393E-4</v>
      </c>
      <c r="J274"/>
      <c r="K274" s="147">
        <v>8259.1525452490714</v>
      </c>
      <c r="L274" s="10"/>
      <c r="M274" s="15">
        <v>2.0197243395720123E-4</v>
      </c>
      <c r="N274" s="15"/>
      <c r="O274" s="16">
        <v>6957.0541981361139</v>
      </c>
      <c r="P274" s="148"/>
    </row>
    <row r="275" spans="1:16" x14ac:dyDescent="0.25">
      <c r="A275" s="12">
        <v>853</v>
      </c>
      <c r="C275" s="13" t="s">
        <v>293</v>
      </c>
      <c r="D275" s="10"/>
      <c r="E275" s="15">
        <v>0</v>
      </c>
      <c r="F275"/>
      <c r="G275" s="147">
        <v>0</v>
      </c>
      <c r="H275" s="10"/>
      <c r="I275" s="15">
        <v>0</v>
      </c>
      <c r="J275"/>
      <c r="K275" s="147">
        <v>0</v>
      </c>
      <c r="L275" s="10"/>
      <c r="M275" s="15">
        <v>0</v>
      </c>
      <c r="N275" s="15"/>
      <c r="O275" s="16">
        <v>0</v>
      </c>
      <c r="P275" s="148"/>
    </row>
    <row r="276" spans="1:16" x14ac:dyDescent="0.25">
      <c r="A276" s="12">
        <v>859</v>
      </c>
      <c r="C276" s="13" t="s">
        <v>294</v>
      </c>
      <c r="D276" s="10"/>
      <c r="E276" s="15">
        <v>0</v>
      </c>
      <c r="F276"/>
      <c r="G276" s="147">
        <v>0</v>
      </c>
      <c r="H276" s="10"/>
      <c r="I276" s="15">
        <v>0</v>
      </c>
      <c r="J276"/>
      <c r="K276" s="147">
        <v>0</v>
      </c>
      <c r="L276" s="10"/>
      <c r="M276" s="15">
        <v>0</v>
      </c>
      <c r="N276" s="15"/>
      <c r="O276" s="16">
        <v>0</v>
      </c>
      <c r="P276" s="148"/>
    </row>
    <row r="277" spans="1:16" x14ac:dyDescent="0.25">
      <c r="A277" s="12">
        <v>861</v>
      </c>
      <c r="C277" s="13" t="s">
        <v>295</v>
      </c>
      <c r="D277" s="10"/>
      <c r="E277" s="15">
        <v>0</v>
      </c>
      <c r="F277"/>
      <c r="G277" s="147">
        <v>0</v>
      </c>
      <c r="H277" s="10"/>
      <c r="I277" s="15">
        <v>0</v>
      </c>
      <c r="J277"/>
      <c r="K277" s="147">
        <v>0</v>
      </c>
      <c r="L277" s="10"/>
      <c r="M277" s="15">
        <v>0</v>
      </c>
      <c r="N277" s="15"/>
      <c r="O277" s="16">
        <v>0</v>
      </c>
      <c r="P277" s="148"/>
    </row>
    <row r="278" spans="1:16" x14ac:dyDescent="0.25">
      <c r="A278" s="12">
        <v>862</v>
      </c>
      <c r="C278" s="13" t="s">
        <v>296</v>
      </c>
      <c r="D278" s="10"/>
      <c r="E278" s="15">
        <v>0</v>
      </c>
      <c r="F278"/>
      <c r="G278" s="147">
        <v>0</v>
      </c>
      <c r="H278" s="10"/>
      <c r="I278" s="15">
        <v>0</v>
      </c>
      <c r="J278"/>
      <c r="K278" s="147">
        <v>0</v>
      </c>
      <c r="L278" s="10"/>
      <c r="M278" s="15">
        <v>0</v>
      </c>
      <c r="N278" s="15"/>
      <c r="O278" s="16">
        <v>0</v>
      </c>
      <c r="P278" s="148"/>
    </row>
    <row r="279" spans="1:16" x14ac:dyDescent="0.25">
      <c r="A279" s="12">
        <v>863</v>
      </c>
      <c r="C279" s="13" t="s">
        <v>297</v>
      </c>
      <c r="D279" s="10"/>
      <c r="E279" s="15">
        <v>0</v>
      </c>
      <c r="F279"/>
      <c r="G279" s="147">
        <v>0</v>
      </c>
      <c r="H279" s="10"/>
      <c r="I279" s="15">
        <v>0</v>
      </c>
      <c r="J279"/>
      <c r="K279" s="147">
        <v>0</v>
      </c>
      <c r="L279" s="10"/>
      <c r="M279" s="15">
        <v>0</v>
      </c>
      <c r="N279" s="15"/>
      <c r="O279" s="16">
        <v>0</v>
      </c>
      <c r="P279" s="148"/>
    </row>
    <row r="280" spans="1:16" x14ac:dyDescent="0.25">
      <c r="A280" s="12">
        <v>864</v>
      </c>
      <c r="C280" s="13" t="s">
        <v>298</v>
      </c>
      <c r="D280" s="10"/>
      <c r="E280" s="15">
        <v>0</v>
      </c>
      <c r="F280"/>
      <c r="G280" s="147">
        <v>0</v>
      </c>
      <c r="H280" s="10"/>
      <c r="I280" s="15">
        <v>0</v>
      </c>
      <c r="J280"/>
      <c r="K280" s="147">
        <v>0</v>
      </c>
      <c r="L280" s="10"/>
      <c r="M280" s="15">
        <v>0</v>
      </c>
      <c r="N280" s="15"/>
      <c r="O280" s="16">
        <v>0</v>
      </c>
      <c r="P280" s="148"/>
    </row>
    <row r="281" spans="1:16" x14ac:dyDescent="0.25">
      <c r="A281" s="12">
        <v>865</v>
      </c>
      <c r="C281" s="13" t="s">
        <v>299</v>
      </c>
      <c r="D281" s="10"/>
      <c r="E281" s="15">
        <v>0</v>
      </c>
      <c r="F281"/>
      <c r="G281" s="147">
        <v>0</v>
      </c>
      <c r="H281" s="10"/>
      <c r="I281" s="15">
        <v>0</v>
      </c>
      <c r="J281"/>
      <c r="K281" s="147">
        <v>0</v>
      </c>
      <c r="L281" s="10"/>
      <c r="M281" s="15">
        <v>0</v>
      </c>
      <c r="N281" s="15"/>
      <c r="O281" s="16">
        <v>0</v>
      </c>
      <c r="P281" s="148"/>
    </row>
    <row r="282" spans="1:16" x14ac:dyDescent="0.25">
      <c r="A282" s="12">
        <v>866</v>
      </c>
      <c r="C282" s="13" t="s">
        <v>300</v>
      </c>
      <c r="D282" s="10"/>
      <c r="E282" s="15">
        <v>0</v>
      </c>
      <c r="F282"/>
      <c r="G282" s="147">
        <v>0</v>
      </c>
      <c r="H282" s="10"/>
      <c r="I282" s="15">
        <v>0</v>
      </c>
      <c r="J282"/>
      <c r="K282" s="147">
        <v>0</v>
      </c>
      <c r="L282" s="10"/>
      <c r="M282" s="15">
        <v>0</v>
      </c>
      <c r="N282" s="15"/>
      <c r="O282" s="16">
        <v>0</v>
      </c>
      <c r="P282" s="148"/>
    </row>
    <row r="283" spans="1:16" x14ac:dyDescent="0.25">
      <c r="A283" s="12">
        <v>867</v>
      </c>
      <c r="C283" s="13" t="s">
        <v>301</v>
      </c>
      <c r="D283" s="10"/>
      <c r="E283" s="15">
        <v>0</v>
      </c>
      <c r="F283"/>
      <c r="G283" s="147">
        <v>0</v>
      </c>
      <c r="H283" s="10"/>
      <c r="I283" s="15">
        <v>0</v>
      </c>
      <c r="J283"/>
      <c r="K283" s="147">
        <v>0</v>
      </c>
      <c r="L283" s="10"/>
      <c r="M283" s="15">
        <v>0</v>
      </c>
      <c r="N283" s="15"/>
      <c r="O283" s="16">
        <v>0</v>
      </c>
      <c r="P283" s="148"/>
    </row>
    <row r="284" spans="1:16" x14ac:dyDescent="0.25">
      <c r="A284" s="12">
        <v>868</v>
      </c>
      <c r="C284" s="13" t="s">
        <v>302</v>
      </c>
      <c r="D284" s="10"/>
      <c r="E284" s="15">
        <v>0</v>
      </c>
      <c r="F284"/>
      <c r="G284" s="147">
        <v>0</v>
      </c>
      <c r="H284" s="10"/>
      <c r="I284" s="15">
        <v>0</v>
      </c>
      <c r="J284"/>
      <c r="K284" s="147">
        <v>0</v>
      </c>
      <c r="L284" s="10"/>
      <c r="M284" s="15">
        <v>0</v>
      </c>
      <c r="N284" s="15"/>
      <c r="O284" s="16">
        <v>0</v>
      </c>
      <c r="P284" s="148"/>
    </row>
    <row r="285" spans="1:16" x14ac:dyDescent="0.25">
      <c r="A285" s="12">
        <v>869</v>
      </c>
      <c r="C285" s="13" t="s">
        <v>303</v>
      </c>
      <c r="D285" s="10"/>
      <c r="E285" s="15">
        <v>0</v>
      </c>
      <c r="F285"/>
      <c r="G285" s="147">
        <v>0</v>
      </c>
      <c r="H285" s="10"/>
      <c r="I285" s="15">
        <v>0</v>
      </c>
      <c r="J285"/>
      <c r="K285" s="147">
        <v>0</v>
      </c>
      <c r="L285" s="10"/>
      <c r="M285" s="15">
        <v>0</v>
      </c>
      <c r="N285" s="15"/>
      <c r="O285" s="16">
        <v>0</v>
      </c>
      <c r="P285" s="148"/>
    </row>
    <row r="286" spans="1:16" x14ac:dyDescent="0.25">
      <c r="A286" s="12">
        <v>879</v>
      </c>
      <c r="C286" s="13" t="s">
        <v>304</v>
      </c>
      <c r="D286" s="10"/>
      <c r="E286" s="15">
        <v>0</v>
      </c>
      <c r="F286"/>
      <c r="G286" s="147">
        <v>0</v>
      </c>
      <c r="H286" s="10"/>
      <c r="I286" s="15">
        <v>0</v>
      </c>
      <c r="J286"/>
      <c r="K286" s="147">
        <v>0</v>
      </c>
      <c r="L286" s="10"/>
      <c r="M286" s="15">
        <v>0</v>
      </c>
      <c r="N286" s="15"/>
      <c r="O286" s="16">
        <v>0</v>
      </c>
      <c r="P286" s="148"/>
    </row>
    <row r="287" spans="1:16" x14ac:dyDescent="0.25">
      <c r="A287" s="12">
        <v>911</v>
      </c>
      <c r="C287" s="13" t="s">
        <v>305</v>
      </c>
      <c r="D287" s="10"/>
      <c r="E287" s="15">
        <v>0</v>
      </c>
      <c r="F287"/>
      <c r="G287" s="147">
        <v>0</v>
      </c>
      <c r="H287" s="10"/>
      <c r="I287" s="15">
        <v>0</v>
      </c>
      <c r="J287"/>
      <c r="K287" s="147">
        <v>0</v>
      </c>
      <c r="L287" s="10"/>
      <c r="M287" s="15">
        <v>0</v>
      </c>
      <c r="N287" s="15"/>
      <c r="O287" s="16">
        <v>0</v>
      </c>
      <c r="P287" s="148"/>
    </row>
    <row r="288" spans="1:16" x14ac:dyDescent="0.25">
      <c r="A288" s="12">
        <v>912</v>
      </c>
      <c r="C288" s="13" t="s">
        <v>306</v>
      </c>
      <c r="D288" s="10"/>
      <c r="E288" s="15">
        <v>1.8079867634283563E-3</v>
      </c>
      <c r="F288"/>
      <c r="G288" s="147">
        <v>52256</v>
      </c>
      <c r="H288" s="10"/>
      <c r="I288" s="15">
        <v>1.7472264365009065E-3</v>
      </c>
      <c r="J288"/>
      <c r="K288" s="147">
        <v>72240.730854313442</v>
      </c>
      <c r="L288" s="10"/>
      <c r="M288" s="15">
        <v>1.4080398943888098E-3</v>
      </c>
      <c r="N288" s="15"/>
      <c r="O288" s="16">
        <v>48500.726888683093</v>
      </c>
      <c r="P288" s="148"/>
    </row>
    <row r="289" spans="1:16" x14ac:dyDescent="0.25">
      <c r="A289" s="12">
        <v>913</v>
      </c>
      <c r="C289" s="13" t="s">
        <v>307</v>
      </c>
      <c r="D289" s="10"/>
      <c r="E289" s="15">
        <v>6.9298915164577803E-6</v>
      </c>
      <c r="F289"/>
      <c r="G289" s="147">
        <v>200</v>
      </c>
      <c r="H289" s="10"/>
      <c r="I289" s="15">
        <v>6.3232688760871295E-6</v>
      </c>
      <c r="J289"/>
      <c r="K289" s="147">
        <v>261.44153697197703</v>
      </c>
      <c r="L289" s="10"/>
      <c r="M289" s="15">
        <v>0</v>
      </c>
      <c r="N289" s="15"/>
      <c r="O289" s="16">
        <v>0</v>
      </c>
      <c r="P289" s="148"/>
    </row>
    <row r="290" spans="1:16" x14ac:dyDescent="0.25">
      <c r="A290" s="12">
        <v>916</v>
      </c>
      <c r="C290" s="13" t="s">
        <v>308</v>
      </c>
      <c r="D290" s="10"/>
      <c r="E290" s="15">
        <v>0</v>
      </c>
      <c r="F290"/>
      <c r="G290" s="147">
        <v>0</v>
      </c>
      <c r="H290" s="10"/>
      <c r="I290" s="15">
        <v>0</v>
      </c>
      <c r="J290"/>
      <c r="K290" s="147">
        <v>0</v>
      </c>
      <c r="L290" s="10"/>
      <c r="M290" s="15">
        <v>0</v>
      </c>
      <c r="N290" s="15"/>
      <c r="O290" s="16">
        <v>0</v>
      </c>
      <c r="P290" s="148"/>
    </row>
    <row r="291" spans="1:16" x14ac:dyDescent="0.25">
      <c r="A291" s="12">
        <v>920</v>
      </c>
      <c r="C291" s="13" t="s">
        <v>309</v>
      </c>
      <c r="D291" s="10"/>
      <c r="E291" s="15">
        <v>0</v>
      </c>
      <c r="F291"/>
      <c r="G291" s="147">
        <v>0</v>
      </c>
      <c r="H291" s="10"/>
      <c r="I291" s="15">
        <v>0</v>
      </c>
      <c r="J291"/>
      <c r="K291" s="147">
        <v>0</v>
      </c>
      <c r="L291" s="10"/>
      <c r="M291" s="15">
        <v>0</v>
      </c>
      <c r="N291" s="15"/>
      <c r="O291" s="16">
        <v>0</v>
      </c>
      <c r="P291" s="148"/>
    </row>
    <row r="292" spans="1:16" x14ac:dyDescent="0.25">
      <c r="A292" s="12">
        <v>922</v>
      </c>
      <c r="C292" s="13" t="s">
        <v>310</v>
      </c>
      <c r="D292" s="10"/>
      <c r="E292" s="15">
        <v>2.7945160069920883E-3</v>
      </c>
      <c r="F292"/>
      <c r="G292" s="147">
        <v>80770</v>
      </c>
      <c r="H292" s="10"/>
      <c r="I292" s="15">
        <v>2.7812569865329718E-3</v>
      </c>
      <c r="J292"/>
      <c r="K292" s="147">
        <v>114993.70270700632</v>
      </c>
      <c r="L292" s="10"/>
      <c r="M292" s="15">
        <v>2.6720429024721546E-3</v>
      </c>
      <c r="N292" s="15"/>
      <c r="O292" s="16">
        <v>92040.022135807463</v>
      </c>
      <c r="P292" s="148"/>
    </row>
    <row r="293" spans="1:16" x14ac:dyDescent="0.25">
      <c r="A293" s="12">
        <v>937</v>
      </c>
      <c r="C293" s="13" t="s">
        <v>311</v>
      </c>
      <c r="D293" s="10"/>
      <c r="E293" s="15">
        <v>3.8982774501428836E-4</v>
      </c>
      <c r="F293"/>
      <c r="G293" s="147">
        <v>11267</v>
      </c>
      <c r="H293" s="10"/>
      <c r="I293" s="15">
        <v>4.0120813617501615E-4</v>
      </c>
      <c r="J293"/>
      <c r="K293" s="147">
        <v>16588.330153717339</v>
      </c>
      <c r="L293" s="10"/>
      <c r="M293" s="15">
        <v>3.8773941691079219E-4</v>
      </c>
      <c r="N293" s="15"/>
      <c r="O293" s="16">
        <v>13355.902512783958</v>
      </c>
      <c r="P293" s="148"/>
    </row>
    <row r="294" spans="1:16" x14ac:dyDescent="0.25">
      <c r="A294" s="12">
        <v>938</v>
      </c>
      <c r="C294" s="13" t="s">
        <v>312</v>
      </c>
      <c r="D294" s="10"/>
      <c r="E294" s="15">
        <v>1.4122060758465962E-4</v>
      </c>
      <c r="F294"/>
      <c r="G294" s="147">
        <v>4082</v>
      </c>
      <c r="H294" s="10"/>
      <c r="I294" s="15">
        <v>1.3142860381980763E-4</v>
      </c>
      <c r="J294"/>
      <c r="K294" s="147">
        <v>5434.0400286748918</v>
      </c>
      <c r="L294" s="10"/>
      <c r="M294" s="15">
        <v>1.2036586201949905E-4</v>
      </c>
      <c r="N294" s="15"/>
      <c r="O294" s="16">
        <v>4146.0698832419621</v>
      </c>
      <c r="P294" s="148"/>
    </row>
    <row r="295" spans="1:16" x14ac:dyDescent="0.25">
      <c r="A295" s="12">
        <v>942</v>
      </c>
      <c r="C295" s="13" t="s">
        <v>313</v>
      </c>
      <c r="D295" s="10"/>
      <c r="E295" s="15">
        <v>3.4533094339864688E-4</v>
      </c>
      <c r="F295"/>
      <c r="G295" s="147">
        <v>9981</v>
      </c>
      <c r="H295" s="10"/>
      <c r="I295" s="15">
        <v>3.832868984829657E-4</v>
      </c>
      <c r="J295"/>
      <c r="K295" s="147">
        <v>15847.359617991975</v>
      </c>
      <c r="L295" s="10"/>
      <c r="M295" s="15">
        <v>3.9638001070072573E-4</v>
      </c>
      <c r="N295" s="15"/>
      <c r="O295" s="16">
        <v>13653.532630532522</v>
      </c>
      <c r="P295" s="148"/>
    </row>
    <row r="296" spans="1:16" x14ac:dyDescent="0.25">
      <c r="A296" s="12">
        <v>946</v>
      </c>
      <c r="C296" s="13" t="s">
        <v>314</v>
      </c>
      <c r="D296" s="10"/>
      <c r="E296" s="15">
        <v>0</v>
      </c>
      <c r="F296"/>
      <c r="G296" s="147">
        <v>0</v>
      </c>
      <c r="H296" s="10"/>
      <c r="I296" s="15">
        <v>0</v>
      </c>
      <c r="J296"/>
      <c r="K296" s="147">
        <v>0</v>
      </c>
      <c r="L296" s="10"/>
      <c r="M296" s="15">
        <v>0</v>
      </c>
      <c r="N296" s="15"/>
      <c r="O296" s="16">
        <v>0</v>
      </c>
      <c r="P296" s="148"/>
    </row>
    <row r="297" spans="1:16" x14ac:dyDescent="0.25">
      <c r="A297" s="12">
        <v>948</v>
      </c>
      <c r="C297" s="13" t="s">
        <v>315</v>
      </c>
      <c r="D297" s="10"/>
      <c r="E297" s="15">
        <v>2.2980400945775656E-4</v>
      </c>
      <c r="F297"/>
      <c r="G297" s="147">
        <v>6642</v>
      </c>
      <c r="H297" s="10"/>
      <c r="I297" s="15">
        <v>2.3597667840399045E-4</v>
      </c>
      <c r="J297"/>
      <c r="K297" s="147">
        <v>9756.6791323379275</v>
      </c>
      <c r="L297" s="10"/>
      <c r="M297" s="15">
        <v>2.4948991627185573E-4</v>
      </c>
      <c r="N297" s="15"/>
      <c r="O297" s="16">
        <v>8593.8206288069323</v>
      </c>
      <c r="P297" s="148"/>
    </row>
    <row r="298" spans="1:16" x14ac:dyDescent="0.25">
      <c r="A298" s="12">
        <v>957</v>
      </c>
      <c r="C298" s="13" t="s">
        <v>316</v>
      </c>
      <c r="D298" s="10"/>
      <c r="E298" s="15">
        <v>7.3512269115089029E-5</v>
      </c>
      <c r="F298"/>
      <c r="G298" s="147">
        <v>2125</v>
      </c>
      <c r="H298" s="10"/>
      <c r="I298" s="15">
        <v>7.1733618524734861E-5</v>
      </c>
      <c r="J298"/>
      <c r="K298" s="147">
        <v>2965.8943573617771</v>
      </c>
      <c r="L298" s="10"/>
      <c r="M298" s="15">
        <v>5.9587709382654036E-5</v>
      </c>
      <c r="N298" s="15"/>
      <c r="O298" s="16">
        <v>2052.5321975659008</v>
      </c>
      <c r="P298" s="148"/>
    </row>
    <row r="299" spans="1:16" x14ac:dyDescent="0.25">
      <c r="A299" s="12">
        <v>960</v>
      </c>
      <c r="C299" s="13" t="s">
        <v>317</v>
      </c>
      <c r="D299" s="10"/>
      <c r="E299" s="15">
        <v>7.8624717471093822E-4</v>
      </c>
      <c r="F299"/>
      <c r="G299" s="147">
        <v>22725</v>
      </c>
      <c r="H299" s="10"/>
      <c r="I299" s="15">
        <v>7.8020165366347091E-4</v>
      </c>
      <c r="J299"/>
      <c r="K299" s="147">
        <v>32258.175870591476</v>
      </c>
      <c r="L299" s="10"/>
      <c r="M299" s="15">
        <v>7.5420990232059339E-4</v>
      </c>
      <c r="N299" s="15"/>
      <c r="O299" s="16">
        <v>25979.184705607848</v>
      </c>
      <c r="P299" s="148"/>
    </row>
    <row r="300" spans="1:16" x14ac:dyDescent="0.25">
      <c r="A300" s="12">
        <v>961</v>
      </c>
      <c r="C300" s="13" t="s">
        <v>318</v>
      </c>
      <c r="D300" s="10"/>
      <c r="E300" s="15">
        <v>8.072946901140286E-4</v>
      </c>
      <c r="F300"/>
      <c r="G300" s="147">
        <v>23333</v>
      </c>
      <c r="H300" s="10"/>
      <c r="I300" s="15">
        <v>8.2149491777926749E-4</v>
      </c>
      <c r="J300"/>
      <c r="K300" s="147">
        <v>33965.484961598238</v>
      </c>
      <c r="L300" s="10"/>
      <c r="M300" s="15">
        <v>8.4064283002650148E-4</v>
      </c>
      <c r="N300" s="15"/>
      <c r="O300" s="16">
        <v>28956.415562176149</v>
      </c>
      <c r="P300" s="148"/>
    </row>
    <row r="301" spans="1:16" x14ac:dyDescent="0.25">
      <c r="A301" s="12">
        <v>962</v>
      </c>
      <c r="C301" s="13" t="s">
        <v>319</v>
      </c>
      <c r="D301" s="10"/>
      <c r="E301" s="15">
        <v>0</v>
      </c>
      <c r="F301"/>
      <c r="G301" s="147">
        <v>0</v>
      </c>
      <c r="H301" s="10"/>
      <c r="I301" s="15">
        <v>0</v>
      </c>
      <c r="J301"/>
      <c r="K301" s="147">
        <v>0</v>
      </c>
      <c r="L301" s="10"/>
      <c r="M301" s="15">
        <v>0</v>
      </c>
      <c r="N301" s="15"/>
      <c r="O301" s="16">
        <v>0</v>
      </c>
      <c r="P301" s="148"/>
    </row>
    <row r="302" spans="1:16" x14ac:dyDescent="0.25">
      <c r="A302" s="12">
        <v>963</v>
      </c>
      <c r="C302" s="13" t="s">
        <v>320</v>
      </c>
      <c r="D302" s="10"/>
      <c r="E302" s="15">
        <v>0</v>
      </c>
      <c r="F302"/>
      <c r="G302" s="147">
        <v>0</v>
      </c>
      <c r="H302" s="10"/>
      <c r="I302" s="15">
        <v>0</v>
      </c>
      <c r="J302"/>
      <c r="K302" s="147">
        <v>0</v>
      </c>
      <c r="L302" s="10"/>
      <c r="M302" s="15">
        <v>0</v>
      </c>
      <c r="N302" s="15"/>
      <c r="O302" s="16">
        <v>0</v>
      </c>
      <c r="P302" s="148"/>
    </row>
    <row r="303" spans="1:16" x14ac:dyDescent="0.25">
      <c r="A303" s="12">
        <v>964</v>
      </c>
      <c r="C303" s="13" t="s">
        <v>321</v>
      </c>
      <c r="D303" s="10"/>
      <c r="E303" s="15">
        <v>0</v>
      </c>
      <c r="F303"/>
      <c r="G303" s="147">
        <v>0</v>
      </c>
      <c r="H303" s="10"/>
      <c r="I303" s="15">
        <v>0</v>
      </c>
      <c r="J303"/>
      <c r="K303" s="147">
        <v>0</v>
      </c>
      <c r="L303" s="10"/>
      <c r="M303" s="15">
        <v>0</v>
      </c>
      <c r="N303" s="15"/>
      <c r="O303" s="16">
        <v>0</v>
      </c>
      <c r="P303" s="148"/>
    </row>
    <row r="304" spans="1:16" x14ac:dyDescent="0.25">
      <c r="A304" s="12">
        <v>968</v>
      </c>
      <c r="C304" s="13" t="s">
        <v>322</v>
      </c>
      <c r="D304" s="10"/>
      <c r="E304" s="15">
        <v>0</v>
      </c>
      <c r="F304"/>
      <c r="G304" s="147">
        <v>0</v>
      </c>
      <c r="H304" s="10"/>
      <c r="I304" s="15">
        <v>0</v>
      </c>
      <c r="J304"/>
      <c r="K304" s="147">
        <v>0</v>
      </c>
      <c r="L304" s="10"/>
      <c r="M304" s="15">
        <v>0</v>
      </c>
      <c r="N304" s="15"/>
      <c r="O304" s="16">
        <v>0</v>
      </c>
      <c r="P304" s="148"/>
    </row>
    <row r="305" spans="1:16" x14ac:dyDescent="0.25">
      <c r="A305" s="12">
        <v>972</v>
      </c>
      <c r="C305" s="13" t="s">
        <v>323</v>
      </c>
      <c r="D305" s="10"/>
      <c r="E305" s="15">
        <v>0</v>
      </c>
      <c r="F305"/>
      <c r="G305" s="147">
        <v>0</v>
      </c>
      <c r="H305" s="10"/>
      <c r="I305" s="15">
        <v>0</v>
      </c>
      <c r="J305"/>
      <c r="K305" s="147">
        <v>0</v>
      </c>
      <c r="L305" s="10"/>
      <c r="M305" s="15">
        <v>0</v>
      </c>
      <c r="N305" s="15"/>
      <c r="O305" s="16">
        <v>0</v>
      </c>
      <c r="P305" s="148"/>
    </row>
    <row r="306" spans="1:16" x14ac:dyDescent="0.25">
      <c r="A306" s="12">
        <v>980</v>
      </c>
      <c r="C306" s="13" t="s">
        <v>324</v>
      </c>
      <c r="D306" s="10"/>
      <c r="E306" s="15">
        <v>0</v>
      </c>
      <c r="F306"/>
      <c r="G306" s="147">
        <v>0</v>
      </c>
      <c r="H306" s="10"/>
      <c r="I306" s="15">
        <v>0</v>
      </c>
      <c r="J306"/>
      <c r="K306" s="147">
        <v>0</v>
      </c>
      <c r="L306" s="10"/>
      <c r="M306" s="15">
        <v>0</v>
      </c>
      <c r="N306" s="15"/>
      <c r="O306" s="16">
        <v>0</v>
      </c>
      <c r="P306" s="148"/>
    </row>
    <row r="307" spans="1:16" x14ac:dyDescent="0.25">
      <c r="A307" s="12">
        <v>986</v>
      </c>
      <c r="C307" s="13" t="s">
        <v>325</v>
      </c>
      <c r="D307" s="10"/>
      <c r="E307" s="15">
        <v>0</v>
      </c>
      <c r="F307"/>
      <c r="G307" s="147">
        <v>0</v>
      </c>
      <c r="H307" s="10"/>
      <c r="I307" s="15">
        <v>0</v>
      </c>
      <c r="J307"/>
      <c r="K307" s="147">
        <v>0</v>
      </c>
      <c r="L307" s="10"/>
      <c r="M307" s="15">
        <v>0</v>
      </c>
      <c r="N307" s="15"/>
      <c r="O307" s="16">
        <v>0</v>
      </c>
      <c r="P307" s="148"/>
    </row>
    <row r="308" spans="1:16" x14ac:dyDescent="0.25">
      <c r="A308" s="12">
        <v>989</v>
      </c>
      <c r="C308" s="13" t="s">
        <v>326</v>
      </c>
      <c r="D308" s="10"/>
      <c r="E308" s="15">
        <v>0</v>
      </c>
      <c r="F308"/>
      <c r="G308" s="147">
        <v>0</v>
      </c>
      <c r="H308" s="10"/>
      <c r="I308" s="15">
        <v>0</v>
      </c>
      <c r="J308"/>
      <c r="K308" s="147">
        <v>0</v>
      </c>
      <c r="L308" s="10"/>
      <c r="M308" s="15">
        <v>0</v>
      </c>
      <c r="N308" s="15"/>
      <c r="O308" s="16">
        <v>0</v>
      </c>
      <c r="P308" s="148"/>
    </row>
    <row r="309" spans="1:16" x14ac:dyDescent="0.25">
      <c r="A309" s="12">
        <v>992</v>
      </c>
      <c r="C309" s="13" t="s">
        <v>327</v>
      </c>
      <c r="D309" s="10"/>
      <c r="E309" s="15">
        <v>0</v>
      </c>
      <c r="F309"/>
      <c r="G309" s="147">
        <v>0</v>
      </c>
      <c r="H309" s="10"/>
      <c r="I309" s="15">
        <v>0</v>
      </c>
      <c r="J309"/>
      <c r="K309" s="147">
        <v>0</v>
      </c>
      <c r="L309" s="10"/>
      <c r="M309" s="15">
        <v>0</v>
      </c>
      <c r="N309" s="15"/>
      <c r="O309" s="16">
        <v>0</v>
      </c>
      <c r="P309" s="148"/>
    </row>
    <row r="310" spans="1:16" x14ac:dyDescent="0.25">
      <c r="A310" s="12">
        <v>993</v>
      </c>
      <c r="C310" s="13" t="s">
        <v>328</v>
      </c>
      <c r="D310" s="10"/>
      <c r="E310" s="15">
        <v>0</v>
      </c>
      <c r="F310"/>
      <c r="G310" s="147">
        <v>0</v>
      </c>
      <c r="H310" s="10"/>
      <c r="I310" s="15">
        <v>0</v>
      </c>
      <c r="J310"/>
      <c r="K310" s="147">
        <v>0</v>
      </c>
      <c r="L310" s="10"/>
      <c r="M310" s="15">
        <v>0</v>
      </c>
      <c r="N310" s="15"/>
      <c r="O310" s="16">
        <v>0</v>
      </c>
      <c r="P310" s="148"/>
    </row>
    <row r="311" spans="1:16" x14ac:dyDescent="0.25">
      <c r="A311" s="12">
        <v>995</v>
      </c>
      <c r="C311" s="13" t="s">
        <v>329</v>
      </c>
      <c r="D311" s="10"/>
      <c r="E311" s="15">
        <v>0</v>
      </c>
      <c r="F311"/>
      <c r="G311" s="147">
        <v>0</v>
      </c>
      <c r="H311" s="10"/>
      <c r="I311" s="15">
        <v>0</v>
      </c>
      <c r="J311"/>
      <c r="K311" s="147">
        <v>0</v>
      </c>
      <c r="L311" s="10"/>
      <c r="M311" s="15">
        <v>0</v>
      </c>
      <c r="N311" s="15"/>
      <c r="O311" s="16">
        <v>0</v>
      </c>
      <c r="P311" s="148"/>
    </row>
    <row r="312" spans="1:16" x14ac:dyDescent="0.25">
      <c r="A312" s="12">
        <v>999</v>
      </c>
      <c r="C312" s="13" t="s">
        <v>330</v>
      </c>
      <c r="D312" s="10"/>
      <c r="E312" s="19">
        <v>1.1734723176793804E-2</v>
      </c>
      <c r="F312"/>
      <c r="G312" s="147">
        <v>339169</v>
      </c>
      <c r="H312" s="10"/>
      <c r="I312" s="19">
        <v>1.1471092859550116E-2</v>
      </c>
      <c r="J312"/>
      <c r="K312" s="147">
        <v>474283.1922410457</v>
      </c>
      <c r="L312" s="10"/>
      <c r="M312" s="19">
        <v>1.1123485380492201E-2</v>
      </c>
      <c r="N312" s="149"/>
      <c r="O312" s="18">
        <v>383154.71645332308</v>
      </c>
      <c r="P312" s="148"/>
    </row>
    <row r="313" spans="1:16" x14ac:dyDescent="0.25">
      <c r="C313" s="10"/>
      <c r="E313" s="22"/>
      <c r="F313"/>
      <c r="G313" s="150"/>
      <c r="H313" s="2"/>
      <c r="I313" s="22"/>
      <c r="J313"/>
      <c r="K313" s="150"/>
      <c r="L313" s="2"/>
      <c r="M313" s="22"/>
      <c r="N313" s="22"/>
      <c r="O313" s="2"/>
    </row>
    <row r="314" spans="1:16" ht="15.75" thickBot="1" x14ac:dyDescent="0.3">
      <c r="A314" s="4" t="s">
        <v>331</v>
      </c>
      <c r="E314" s="25">
        <f>+SUM(E6:E312)</f>
        <v>1</v>
      </c>
      <c r="F314"/>
      <c r="G314" s="151">
        <f>SUM(G6:G312)</f>
        <v>28903008</v>
      </c>
      <c r="H314" s="24"/>
      <c r="I314" s="25">
        <f>+SUM(I6:I312)</f>
        <v>1</v>
      </c>
      <c r="J314"/>
      <c r="K314" s="151">
        <f>SUM(K6:K312)</f>
        <v>41345946.549999982</v>
      </c>
      <c r="L314" s="24"/>
      <c r="M314" s="25">
        <f>+SUM(M6:M312)</f>
        <v>1</v>
      </c>
      <c r="N314" s="152"/>
      <c r="O314" s="23">
        <f>SUM(O6:O312)</f>
        <v>34445562.999999993</v>
      </c>
      <c r="P314" s="153"/>
    </row>
    <row r="315" spans="1:16" ht="15.75" thickTop="1" x14ac:dyDescent="0.25">
      <c r="E315" s="26"/>
      <c r="I315" s="26"/>
      <c r="O315" s="154"/>
    </row>
    <row r="318" spans="1:16" x14ac:dyDescent="0.25">
      <c r="E318" s="155"/>
      <c r="I318" s="155"/>
    </row>
    <row r="319" spans="1:16" x14ac:dyDescent="0.25">
      <c r="E319" s="155"/>
      <c r="I319" s="155"/>
    </row>
    <row r="320" spans="1:16" x14ac:dyDescent="0.25">
      <c r="E320" s="155"/>
      <c r="I320" s="155"/>
    </row>
  </sheetData>
  <sheetProtection algorithmName="SHA-512" hashValue="phn6s8gP//LcmDrXtPJyYLYcfg6RS2zgBpuepj9FavZiIlAh3EDr7v7sz/I+wNpTAf8FHlDd8eD7h1EZvTAT1A==" saltValue="flfX74JIweUHPO1EXZYegw==" spinCount="100000" sheet="1" objects="1" scenarios="1"/>
  <mergeCells count="3">
    <mergeCell ref="E2:G2"/>
    <mergeCell ref="I2:K2"/>
    <mergeCell ref="M2:O2"/>
  </mergeCells>
  <pageMargins left="0.7" right="0.7" top="0.75" bottom="0.75" header="0.3" footer="0.3"/>
  <pageSetup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JE template</vt:lpstr>
      <vt:lpstr>A Employer Allocation - No 158</vt:lpstr>
      <vt:lpstr>B OPEB Expense</vt:lpstr>
      <vt:lpstr>C Liability Recon</vt:lpstr>
      <vt:lpstr>D Net Liab Recon</vt:lpstr>
      <vt:lpstr>E Deferred InOutFlows</vt:lpstr>
      <vt:lpstr>F Schedule of Def InOut</vt:lpstr>
      <vt:lpstr>G Proportionate Share</vt:lpstr>
      <vt:lpstr>H Schedule of Benefit Pmt</vt:lpstr>
      <vt:lpstr>I PY Deferred InOutFlows</vt:lpstr>
      <vt:lpstr>'H Schedule of Benefit Pmt'!Print_Titles</vt:lpstr>
      <vt:lpstr>'I PY Deferred InOutFlows'!Print_Titles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Kadlubek</dc:creator>
  <cp:lastModifiedBy>VITA Program</cp:lastModifiedBy>
  <dcterms:created xsi:type="dcterms:W3CDTF">2019-07-30T19:18:59Z</dcterms:created>
  <dcterms:modified xsi:type="dcterms:W3CDTF">2020-08-06T20:11:15Z</dcterms:modified>
</cp:coreProperties>
</file>